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JRHLB\Downloads\"/>
    </mc:Choice>
  </mc:AlternateContent>
  <xr:revisionPtr revIDLastSave="0" documentId="8_{749F7CD6-70A5-4672-8EE9-FDD303450579}" xr6:coauthVersionLast="47" xr6:coauthVersionMax="47" xr10:uidLastSave="{00000000-0000-0000-0000-000000000000}"/>
  <bookViews>
    <workbookView xWindow="-110" yWindow="-110" windowWidth="19420" windowHeight="10420" tabRatio="705" xr2:uid="{00000000-000D-0000-FFFF-FFFF00000000}"/>
  </bookViews>
  <sheets>
    <sheet name="Dashboard" sheetId="5" r:id="rId1"/>
    <sheet name="Results" sheetId="4" r:id="rId2"/>
    <sheet name="Instructions" sheetId="6" r:id="rId3"/>
    <sheet name="Gen Test Cases" sheetId="9" r:id="rId4"/>
    <sheet name="AIX7 Test Cases" sheetId="11" r:id="rId5"/>
    <sheet name="AIX7.2 Test Cases" sheetId="13" r:id="rId6"/>
    <sheet name="Appendix" sheetId="8" r:id="rId7"/>
    <sheet name="Change Log" sheetId="7" r:id="rId8"/>
    <sheet name="New Release Changes" sheetId="14" r:id="rId9"/>
    <sheet name="Issue Code Table" sheetId="12" r:id="rId10"/>
  </sheets>
  <definedNames>
    <definedName name="_xlnm._FilterDatabase" localSheetId="4" hidden="1">'AIX7 Test Cases'!$A$2:$AA$104</definedName>
    <definedName name="_xlnm._FilterDatabase" localSheetId="5" hidden="1">'AIX7.2 Test Cases'!$A$2:$AA$211</definedName>
    <definedName name="_xlnm._FilterDatabase" localSheetId="6" hidden="1">Appendix!#REF!</definedName>
    <definedName name="_xlnm._FilterDatabase" localSheetId="3" hidden="1">'Gen Test Cases'!$A$2:$L$2</definedName>
    <definedName name="_xlnm._FilterDatabase" localSheetId="9" hidden="1">'Issue Code Table'!$A$1:$D$539</definedName>
    <definedName name="_xlnm.Print_Area" localSheetId="8">'New Release Changes'!$A$1:$D$3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2" i="4" l="1"/>
  <c r="O32" i="4"/>
  <c r="E32" i="4"/>
  <c r="D32" i="4"/>
  <c r="C32" i="4"/>
  <c r="B32" i="4"/>
  <c r="AA4" i="13"/>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46" i="13"/>
  <c r="AA47" i="13"/>
  <c r="AA48" i="13"/>
  <c r="AA49" i="13"/>
  <c r="AA50" i="13"/>
  <c r="AA51" i="13"/>
  <c r="AA52" i="13"/>
  <c r="AA53" i="13"/>
  <c r="AA54" i="13"/>
  <c r="AA55" i="13"/>
  <c r="AA56" i="13"/>
  <c r="AA57" i="13"/>
  <c r="AA58" i="13"/>
  <c r="AA59" i="13"/>
  <c r="AA60" i="13"/>
  <c r="AA61" i="13"/>
  <c r="AA62" i="13"/>
  <c r="AA63" i="13"/>
  <c r="AA64" i="13"/>
  <c r="AA65" i="13"/>
  <c r="AA66" i="13"/>
  <c r="AA67" i="13"/>
  <c r="AA68" i="13"/>
  <c r="AA69" i="13"/>
  <c r="AA70" i="13"/>
  <c r="AA71" i="13"/>
  <c r="AA72" i="13"/>
  <c r="AA73" i="13"/>
  <c r="AA74" i="13"/>
  <c r="AA75" i="13"/>
  <c r="AA76" i="13"/>
  <c r="AA77" i="13"/>
  <c r="AA78" i="13"/>
  <c r="AA79" i="13"/>
  <c r="AA80" i="13"/>
  <c r="AA81" i="13"/>
  <c r="AA82" i="13"/>
  <c r="AA83" i="13"/>
  <c r="AA84" i="13"/>
  <c r="AA85" i="13"/>
  <c r="AA86" i="13"/>
  <c r="AA87" i="13"/>
  <c r="AA88" i="13"/>
  <c r="AA89" i="13"/>
  <c r="AA90" i="13"/>
  <c r="AA91" i="13"/>
  <c r="AA92" i="13"/>
  <c r="AA93" i="13"/>
  <c r="AA94" i="13"/>
  <c r="AA95" i="13"/>
  <c r="AA96" i="13"/>
  <c r="AA97" i="13"/>
  <c r="AA98" i="13"/>
  <c r="AA99" i="13"/>
  <c r="AA100" i="13"/>
  <c r="AA101" i="13"/>
  <c r="AA102" i="13"/>
  <c r="AA103" i="13"/>
  <c r="AA104" i="13"/>
  <c r="AA105" i="13"/>
  <c r="AA106" i="13"/>
  <c r="AA107" i="13"/>
  <c r="AA108" i="13"/>
  <c r="AA109" i="13"/>
  <c r="AA110" i="13"/>
  <c r="AA111" i="13"/>
  <c r="AA112" i="13"/>
  <c r="AA113" i="13"/>
  <c r="AA114" i="13"/>
  <c r="AA115" i="13"/>
  <c r="AA116" i="13"/>
  <c r="AA117" i="13"/>
  <c r="AA118" i="13"/>
  <c r="AA119" i="13"/>
  <c r="AA120" i="13"/>
  <c r="AA121" i="13"/>
  <c r="AA122" i="13"/>
  <c r="AA123" i="13"/>
  <c r="AA124" i="13"/>
  <c r="AA125" i="13"/>
  <c r="AA126" i="13"/>
  <c r="AA127" i="13"/>
  <c r="AA128" i="13"/>
  <c r="AA129" i="13"/>
  <c r="AA130" i="13"/>
  <c r="AA131" i="13"/>
  <c r="AA132" i="13"/>
  <c r="AA133" i="13"/>
  <c r="AA134" i="13"/>
  <c r="AA135" i="13"/>
  <c r="AA136" i="13"/>
  <c r="AA137" i="13"/>
  <c r="AA138" i="13"/>
  <c r="AA139" i="13"/>
  <c r="AA140" i="13"/>
  <c r="AA141" i="13"/>
  <c r="AA142" i="13"/>
  <c r="AA143" i="13"/>
  <c r="AA144" i="13"/>
  <c r="AA145" i="13"/>
  <c r="AA146" i="13"/>
  <c r="AA147" i="13"/>
  <c r="AA148" i="13"/>
  <c r="AA149" i="13"/>
  <c r="AA150" i="13"/>
  <c r="AA151" i="13"/>
  <c r="AA152" i="13"/>
  <c r="AA153" i="13"/>
  <c r="AA154" i="13"/>
  <c r="AA155" i="13"/>
  <c r="AA156" i="13"/>
  <c r="AA157" i="13"/>
  <c r="AA158" i="13"/>
  <c r="AA159" i="13"/>
  <c r="AA160" i="13"/>
  <c r="AA161" i="13"/>
  <c r="AA162" i="13"/>
  <c r="AA163" i="13"/>
  <c r="AA164" i="13"/>
  <c r="AA165" i="13"/>
  <c r="AA166" i="13"/>
  <c r="AA167" i="13"/>
  <c r="AA168" i="13"/>
  <c r="AA169" i="13"/>
  <c r="AA170" i="13"/>
  <c r="AA171" i="13"/>
  <c r="AA172" i="13"/>
  <c r="AA173" i="13"/>
  <c r="AA174" i="13"/>
  <c r="AA175" i="13"/>
  <c r="AA176" i="13"/>
  <c r="AA177" i="13"/>
  <c r="AA178" i="13"/>
  <c r="AA179" i="13"/>
  <c r="AA180" i="13"/>
  <c r="AA181" i="13"/>
  <c r="AA182" i="13"/>
  <c r="AA183" i="13"/>
  <c r="AA184" i="13"/>
  <c r="AA185" i="13"/>
  <c r="AA186" i="13"/>
  <c r="AA187" i="13"/>
  <c r="AA188" i="13"/>
  <c r="AA189" i="13"/>
  <c r="AA190" i="13"/>
  <c r="AA191" i="13"/>
  <c r="AA192" i="13"/>
  <c r="AA193" i="13"/>
  <c r="AA194" i="13"/>
  <c r="AA195" i="13"/>
  <c r="AA196" i="13"/>
  <c r="AA197" i="13"/>
  <c r="AA198" i="13"/>
  <c r="AA199" i="13"/>
  <c r="AA200" i="13"/>
  <c r="AA201" i="13"/>
  <c r="AA202" i="13"/>
  <c r="AA203" i="13"/>
  <c r="AA204" i="13"/>
  <c r="AA205" i="13"/>
  <c r="AA206" i="13"/>
  <c r="K41" i="4"/>
  <c r="K40" i="4"/>
  <c r="K37" i="4"/>
  <c r="K36" i="4"/>
  <c r="AA3" i="13"/>
  <c r="AA4" i="11"/>
  <c r="AA5" i="11"/>
  <c r="AA6" i="11"/>
  <c r="AA7" i="11"/>
  <c r="AA8" i="11"/>
  <c r="AA9" i="11"/>
  <c r="AA10" i="11"/>
  <c r="AA11" i="11"/>
  <c r="AA12" i="11"/>
  <c r="AA13" i="11"/>
  <c r="AA14" i="11"/>
  <c r="AA15" i="11"/>
  <c r="AA16" i="11"/>
  <c r="AA17" i="11"/>
  <c r="AA18" i="11"/>
  <c r="AA19" i="11"/>
  <c r="AA20" i="11"/>
  <c r="AA21" i="11"/>
  <c r="AA22" i="11"/>
  <c r="AA23" i="11"/>
  <c r="AA24" i="11"/>
  <c r="AA25" i="11"/>
  <c r="AA26" i="11"/>
  <c r="AA27" i="11"/>
  <c r="AA28" i="11"/>
  <c r="AA29" i="11"/>
  <c r="AA30" i="11"/>
  <c r="AA31" i="11"/>
  <c r="AA32" i="11"/>
  <c r="AA33" i="11"/>
  <c r="AA34" i="11"/>
  <c r="AA35" i="11"/>
  <c r="AA36" i="11"/>
  <c r="AA37" i="11"/>
  <c r="AA38" i="11"/>
  <c r="AA39" i="11"/>
  <c r="AA40" i="11"/>
  <c r="AA41" i="11"/>
  <c r="AA42" i="11"/>
  <c r="AA43" i="11"/>
  <c r="AA44" i="11"/>
  <c r="AA45" i="11"/>
  <c r="AA46" i="11"/>
  <c r="AA47" i="11"/>
  <c r="AA48" i="11"/>
  <c r="AA49" i="11"/>
  <c r="AA50" i="11"/>
  <c r="AA51" i="11"/>
  <c r="AA52" i="11"/>
  <c r="AA53" i="11"/>
  <c r="AA54" i="11"/>
  <c r="AA55" i="11"/>
  <c r="AA56" i="11"/>
  <c r="AA57" i="11"/>
  <c r="AA58" i="11"/>
  <c r="AA59" i="11"/>
  <c r="AA60" i="11"/>
  <c r="AA61" i="11"/>
  <c r="AA62" i="11"/>
  <c r="AA63" i="11"/>
  <c r="AA64" i="11"/>
  <c r="AA65" i="11"/>
  <c r="AA66" i="11"/>
  <c r="AA67" i="11"/>
  <c r="AA68" i="11"/>
  <c r="AA69" i="11"/>
  <c r="AA70" i="11"/>
  <c r="AA71" i="11"/>
  <c r="AA72" i="11"/>
  <c r="AA73" i="11"/>
  <c r="AA74" i="11"/>
  <c r="AA75" i="11"/>
  <c r="AA76" i="11"/>
  <c r="AA77" i="11"/>
  <c r="AA78" i="11"/>
  <c r="AA79" i="11"/>
  <c r="AA80" i="11"/>
  <c r="AA81" i="11"/>
  <c r="AA82" i="11"/>
  <c r="AA83" i="11"/>
  <c r="AA84" i="11"/>
  <c r="AA85" i="11"/>
  <c r="AA86" i="11"/>
  <c r="AA87" i="11"/>
  <c r="AA88" i="11"/>
  <c r="AA89" i="11"/>
  <c r="AA90" i="11"/>
  <c r="AA91" i="11"/>
  <c r="AA92" i="11"/>
  <c r="AA93" i="11"/>
  <c r="AA94" i="11"/>
  <c r="AA95" i="11"/>
  <c r="AA96" i="11"/>
  <c r="AA97" i="11"/>
  <c r="AA98" i="11"/>
  <c r="AA99" i="11"/>
  <c r="AA4" i="9"/>
  <c r="AA5" i="9"/>
  <c r="AA6" i="9"/>
  <c r="AA7" i="9"/>
  <c r="AA8" i="9"/>
  <c r="AA9" i="9"/>
  <c r="AA10" i="9"/>
  <c r="AA11" i="9"/>
  <c r="AA12" i="9"/>
  <c r="AA3" i="9"/>
  <c r="O13" i="4"/>
  <c r="M13" i="4"/>
  <c r="E13" i="4"/>
  <c r="D13" i="4"/>
  <c r="C13" i="4"/>
  <c r="B13" i="4"/>
  <c r="K22" i="4"/>
  <c r="K21" i="4"/>
  <c r="K18" i="4"/>
  <c r="K17" i="4"/>
  <c r="AA3" i="11"/>
  <c r="AA4" i="4"/>
  <c r="AA5" i="4"/>
  <c r="AA6" i="4"/>
  <c r="AA3" i="4"/>
  <c r="F37" i="4" l="1"/>
  <c r="F38" i="4"/>
  <c r="F39" i="4"/>
  <c r="F40" i="4"/>
  <c r="F41" i="4"/>
  <c r="F42" i="4"/>
  <c r="F43" i="4"/>
  <c r="E37" i="4"/>
  <c r="E38" i="4"/>
  <c r="E39" i="4"/>
  <c r="E40" i="4"/>
  <c r="E41" i="4"/>
  <c r="E43" i="4"/>
  <c r="E42" i="4"/>
  <c r="D37" i="4"/>
  <c r="I37" i="4" s="1"/>
  <c r="D43" i="4"/>
  <c r="I43" i="4" s="1"/>
  <c r="D38" i="4"/>
  <c r="I38" i="4" s="1"/>
  <c r="D39" i="4"/>
  <c r="I39" i="4" s="1"/>
  <c r="D42" i="4"/>
  <c r="I42" i="4" s="1"/>
  <c r="D40" i="4"/>
  <c r="I40" i="4" s="1"/>
  <c r="D41" i="4"/>
  <c r="I41" i="4" s="1"/>
  <c r="C37" i="4"/>
  <c r="C38" i="4"/>
  <c r="C39" i="4"/>
  <c r="C40" i="4"/>
  <c r="C42" i="4"/>
  <c r="C43" i="4"/>
  <c r="C41" i="4"/>
  <c r="C36" i="4"/>
  <c r="J40" i="4"/>
  <c r="D36" i="4"/>
  <c r="I36" i="4" s="1"/>
  <c r="E36" i="4"/>
  <c r="F36" i="4"/>
  <c r="N32" i="4"/>
  <c r="J36" i="4" s="1"/>
  <c r="F32" i="4"/>
  <c r="F22" i="4"/>
  <c r="N13" i="4"/>
  <c r="J17" i="4" s="1"/>
  <c r="C17" i="4"/>
  <c r="D23" i="4"/>
  <c r="I23" i="4" s="1"/>
  <c r="F13" i="4"/>
  <c r="D21" i="4"/>
  <c r="I21" i="4" s="1"/>
  <c r="D19" i="4"/>
  <c r="I19" i="4" s="1"/>
  <c r="C22" i="4"/>
  <c r="E18" i="4"/>
  <c r="F17" i="4"/>
  <c r="E21" i="4"/>
  <c r="F21" i="4"/>
  <c r="C21" i="4"/>
  <c r="F19" i="4"/>
  <c r="E22" i="4"/>
  <c r="D24" i="4"/>
  <c r="I24" i="4" s="1"/>
  <c r="D18" i="4"/>
  <c r="I18" i="4" s="1"/>
  <c r="F24" i="4"/>
  <c r="C20" i="4"/>
  <c r="E17" i="4"/>
  <c r="E19" i="4"/>
  <c r="F20" i="4"/>
  <c r="D17" i="4"/>
  <c r="I17" i="4" s="1"/>
  <c r="F18" i="4"/>
  <c r="J21" i="4"/>
  <c r="D20" i="4"/>
  <c r="I20" i="4" s="1"/>
  <c r="E23" i="4"/>
  <c r="C24" i="4"/>
  <c r="E20" i="4"/>
  <c r="C19" i="4"/>
  <c r="C23" i="4"/>
  <c r="F23" i="4"/>
  <c r="E24" i="4"/>
  <c r="D22" i="4"/>
  <c r="I22" i="4" s="1"/>
  <c r="C18" i="4"/>
  <c r="H41" i="4" l="1"/>
  <c r="H38" i="4"/>
  <c r="H36" i="4"/>
  <c r="H40" i="4"/>
  <c r="H42" i="4"/>
  <c r="H37" i="4"/>
  <c r="H43" i="4"/>
  <c r="H39" i="4"/>
  <c r="H21" i="4"/>
  <c r="H22" i="4"/>
  <c r="H17" i="4"/>
  <c r="H23" i="4"/>
  <c r="H19" i="4"/>
  <c r="H18" i="4"/>
  <c r="H20" i="4"/>
  <c r="H24" i="4"/>
  <c r="D44" i="4" l="1"/>
  <c r="G32" i="4" s="1"/>
  <c r="D25" i="4"/>
  <c r="G13" i="4" s="1"/>
</calcChain>
</file>

<file path=xl/sharedStrings.xml><?xml version="1.0" encoding="utf-8"?>
<sst xmlns="http://schemas.openxmlformats.org/spreadsheetml/2006/main" count="6713" uniqueCount="4418">
  <si>
    <t>Internal Revenue Service</t>
  </si>
  <si>
    <t>Office of Safeguards</t>
  </si>
  <si>
    <t xml:space="preserve"> ▪ SCSEM Subject: AIX</t>
  </si>
  <si>
    <t xml:space="preserve"> ▪ SCSEM Version: 2.2</t>
  </si>
  <si>
    <t xml:space="preserve"> ▪ SCSEM Release Date: September 30, 2023</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</si>
  <si>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</si>
  <si>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</si>
  <si>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</si>
  <si>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</si>
  <si>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</si>
  <si>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</si>
  <si>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</si>
  <si>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</si>
  <si>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</si>
  <si>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</si>
  <si>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</si>
  <si>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</si>
  <si>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</si>
  <si>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</si>
  <si>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</si>
  <si>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</si>
  <si>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</si>
  <si>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</si>
  <si>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</si>
  <si>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</si>
  <si>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</si>
  <si>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</si>
  <si>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</si>
  <si>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</si>
  <si>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</si>
  <si>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</si>
  <si>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</si>
  <si>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</si>
  <si>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</si>
  <si>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</si>
  <si>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</si>
  <si>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</si>
  <si>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Weighted Value</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</si>
  <si>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</si>
  <si>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</si>
  <si>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</si>
  <si>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AIX7 Test Results</t>
  </si>
  <si>
    <t xml:space="preserve">       Use this box if AIX7 SCSEM tests were conducted.</t>
  </si>
  <si>
    <t xml:space="preserve">This table calculates all </t>
  </si>
  <si>
    <t>Final Test Results</t>
  </si>
  <si>
    <t>Overall SCSEM Statistics</t>
  </si>
  <si>
    <t>tests in the Gen Test Cases + AIX7 Tests Cases tabs.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</si>
  <si>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</si>
  <si>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</si>
  <si>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</si>
  <si>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</si>
  <si>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</si>
  <si>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</si>
  <si>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</si>
  <si>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</si>
  <si>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</si>
  <si>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</si>
  <si>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</si>
  <si>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</si>
  <si>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</si>
  <si>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</si>
  <si>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</si>
  <si>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</si>
  <si>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</si>
  <si>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</si>
  <si>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</si>
  <si>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</si>
  <si>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1.  AIX7.2 Test Results</t>
  </si>
  <si>
    <t xml:space="preserve">       Use this box if AIX7.2 SCSEM tests were conducted.</t>
  </si>
  <si>
    <t>tests in the Gen Test Cases + AIX7.2 Tests Cases tabs.</t>
  </si>
  <si>
    <t>Instructions</t>
  </si>
  <si>
    <t>Introduction and Purpose:</t>
  </si>
  <si>
    <t xml:space="preserve">This SCSEM is used by the IRS Office of Safeguards to evaluate compliance with IRS Publication 1075 for agencies that have implemented AIX operating systems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These selected set of security controls satisfy the minimum general requirements of IRS Publication 1075.  Agencies must always assess the performance of these security controls to ensure that they were implemented correctly, operate correctly, and satisfy all minimum requirements of IRS Publication 1075 requirements.  Technology specific controls are specified in their respective tabs. 
▪ IRS Publication 1075, Tax Information Security Guidelines for Federal, State and Local Agencies (Rev. 11-2021) 
▪ NIST SP 800-53 Rev. 5, Recommended Security Controls for Federal Information Systems and Organizations.
▪ AIX7 Test Cases - Test cases specific to AIX Version 7.  These should be tested in conjunction with the Gen Test Cases.
▪ AIX 7.2 Test Cases - Test cases specific to AIX Version 7.2  These should be tested in conjunction with the Gen Test Cases.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</si>
  <si>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</si>
  <si>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</si>
  <si>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</si>
  <si>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</si>
  <si>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</si>
  <si>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</si>
  <si>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</si>
  <si>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</si>
  <si>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</si>
  <si>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</si>
  <si>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</si>
  <si>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</si>
  <si>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</si>
  <si>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</si>
  <si>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</si>
  <si>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</si>
  <si>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</si>
  <si>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</si>
  <si>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</si>
  <si>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</si>
  <si>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</si>
  <si>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</si>
  <si>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</si>
  <si>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</si>
  <si>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</si>
  <si>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</si>
  <si>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</si>
  <si>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</si>
  <si>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</si>
  <si>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</si>
  <si>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</si>
  <si>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</si>
  <si>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</si>
  <si>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</si>
  <si>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</si>
  <si>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</si>
  <si>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</si>
  <si>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</si>
  <si>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</si>
  <si>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</si>
  <si>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</si>
  <si>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</si>
  <si>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</si>
  <si>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</si>
  <si>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t>
  </si>
  <si>
    <t>NIST ID</t>
  </si>
  <si>
    <t>NIST Control Name</t>
  </si>
  <si>
    <t>Test Method</t>
  </si>
  <si>
    <t>Description</t>
  </si>
  <si>
    <t>Test Procedures</t>
  </si>
  <si>
    <t>Expected Results</t>
  </si>
  <si>
    <t>Actual Results</t>
  </si>
  <si>
    <t>Status</t>
  </si>
  <si>
    <t>Notes/Evidence</t>
  </si>
  <si>
    <t>Criticality</t>
  </si>
  <si>
    <t>Issue Code Mapping</t>
  </si>
  <si>
    <t>Issue Code Description</t>
  </si>
  <si>
    <t>Risk Rating (Do Not Edit)</t>
  </si>
  <si>
    <t>AIXGEN-01</t>
  </si>
  <si>
    <t>SA-22</t>
  </si>
  <si>
    <t>Unsupported System Components</t>
  </si>
  <si>
    <t>Manual</t>
  </si>
  <si>
    <t>Verify that the AIX OS is supported by the vendor. 
Each organization shall ensure that unsupported software is removed or upgraded to a supported version prior to a vendor dropping support.</t>
  </si>
  <si>
    <t xml:space="preserve">1. Interview the SA (System Administrator) to determine if maintenance is readily available for the server's operating system version. Vendor support must include security updates or hot fixes that address any new security vulnerabilities. 
Compare results with the vendors support website to verify that support has not expired. </t>
  </si>
  <si>
    <t xml:space="preserve">1. The server's operating system is currently under support by the vendor. Security updates or hot fixes are available to address any security flaws discovered. </t>
  </si>
  <si>
    <r>
      <rPr>
        <b/>
        <sz val="10"/>
        <rFont val="Arial"/>
        <family val="2"/>
      </rPr>
      <t>End of General Support:</t>
    </r>
    <r>
      <rPr>
        <sz val="10"/>
        <rFont val="Arial"/>
        <family val="2"/>
      </rPr>
      <t xml:space="preserve">
AIX 7.2 TL5 to TBD
AIX 7.2 TL 11/30/2022
AIX 7.1 TL5 04/30/2023</t>
    </r>
  </si>
  <si>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</si>
  <si>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</si>
  <si>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</si>
  <si>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AIXGEN-02</t>
  </si>
  <si>
    <t>SI-2</t>
  </si>
  <si>
    <t>Flaw Remediation</t>
  </si>
  <si>
    <t>Examine</t>
  </si>
  <si>
    <t>Verify that system patch levels are up-to-date to address new vulnerabilities.</t>
  </si>
  <si>
    <t xml:space="preserve">1.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 from a site such as https://nvd.nist.gov/.. All critical patches must be applied.. This can be upgraded from a significant to a critical finding if there are critical risks associated with the agency's current patch level. </t>
  </si>
  <si>
    <t>1. The latest security patches are installed.</t>
  </si>
  <si>
    <t>Significant</t>
  </si>
  <si>
    <t>HSI2
HSI27</t>
  </si>
  <si>
    <t xml:space="preserve">HSI2: System patch level is insufficient
HSI27: Critical security patches have not been applied </t>
  </si>
  <si>
    <t>AIXGEN-03</t>
  </si>
  <si>
    <t>AC-2</t>
  </si>
  <si>
    <t>Account Management</t>
  </si>
  <si>
    <t>Interview
Examine</t>
  </si>
  <si>
    <t xml:space="preserve">Verify the agency has implemented an account management process for the AIX Server.
</t>
  </si>
  <si>
    <t xml:space="preserve">1. Interview the AIX administrator to verify documented operating procedures exist for user and system account creation, termination, and expiration.
</t>
  </si>
  <si>
    <t xml:space="preserve">1. The AIX administrator can demonstrate that documented operating procedures exist.
</t>
  </si>
  <si>
    <t>IRS Safeguards Requirement</t>
  </si>
  <si>
    <t>Moderate</t>
  </si>
  <si>
    <t>HAC7</t>
  </si>
  <si>
    <t>HAC7: Account management procedures are not in place</t>
  </si>
  <si>
    <t>AIXGEN-04</t>
  </si>
  <si>
    <t>IA-2</t>
  </si>
  <si>
    <t>Identification and Authentication (Organizational Users)</t>
  </si>
  <si>
    <t>The agency employs sufficient multi-factor authentication mechanisms for all local access to the network for all privileged and non-privileged users.</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</si>
  <si>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t>
    </r>
  </si>
  <si>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</si>
  <si>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
</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</si>
  <si>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</si>
  <si>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</si>
  <si>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AIXGEN-05</t>
  </si>
  <si>
    <t>SC-28</t>
  </si>
  <si>
    <t>Protection of Information at Rest</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</si>
  <si>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</si>
  <si>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</si>
  <si>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</si>
  <si>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HSC42</t>
  </si>
  <si>
    <t>HSC42: Encryption capabilities do not meet the latest FIPS 140 requirements</t>
  </si>
  <si>
    <t>AIXGEN-06</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</si>
  <si>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</si>
  <si>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</si>
  <si>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</si>
  <si>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 xml:space="preserve">1. Interview AIX administrator and ask for the system documentation that states how often audit logs are reviewed. Also, determine when the last audit logs were reviewed. 
2. Examine reports that demonstrate monitoring of security violations, such as unauthorized user access. </t>
  </si>
  <si>
    <t xml:space="preserve">1. The AIX administrator  can provide system documentation identifying how often the auditing logs are reviewed. 
2. The audit trail is reviewed weekly or more frequently at the discretion of the information system owner for indications of unusual activity related to potential unauthorized FTI access.
</t>
  </si>
  <si>
    <t>HAU3
HMT16
HMT18</t>
  </si>
  <si>
    <t>HAU3: Account management procedures are not in place
HMT16: Documentation does not exist
HMT18: Documentation exists but is not sufficient</t>
  </si>
  <si>
    <t>AIXGEN-07</t>
  </si>
  <si>
    <t>AC-5</t>
  </si>
  <si>
    <t>Separation of Duties</t>
  </si>
  <si>
    <t>Interview</t>
  </si>
  <si>
    <t>Verify that the system enforces a separation of duties for sensitive administrator roles.
There is an effective segregation of duties between the administration functions and the auditing functions of the system.</t>
  </si>
  <si>
    <t>Interview the AIX administrator to identify the following:
- Personnel that review and clear audit logs.
- Personnel that perform non-audit administration such as create, modify, and delete access control rules; system user access management.</t>
  </si>
  <si>
    <t xml:space="preserve">Personnel who review and clear audit logs are separate from personnel that perform non-audit administration.
</t>
  </si>
  <si>
    <t>HAC12
HAU10</t>
  </si>
  <si>
    <t>HAC12: Separation of duties is not in place
HAU10: Audit logs are not properly protected</t>
  </si>
  <si>
    <t>AIXGEN-08</t>
  </si>
  <si>
    <t>AU-9</t>
  </si>
  <si>
    <t>Protection of Audit Information</t>
  </si>
  <si>
    <t>Audit trails cannot be read or modified by non-administrator users.</t>
  </si>
  <si>
    <t xml:space="preserve">1. Interview the AIX administrator to determine the application audit log location. Examine the permission settings of the log files. 
</t>
  </si>
  <si>
    <t>1. Log files have appropriate permissions assigned and permissions are not excessive.</t>
  </si>
  <si>
    <t>HAU10</t>
  </si>
  <si>
    <t>HAU10: Audit logs are not properly protected</t>
  </si>
  <si>
    <t>AIXGEN-09</t>
  </si>
  <si>
    <t>CM-7</t>
  </si>
  <si>
    <t>Least Functionality</t>
  </si>
  <si>
    <t xml:space="preserve">Unneeded functionality is disabled. 
</t>
  </si>
  <si>
    <t xml:space="preserve">1. Interview the AIX administrator to determine what functionality is installed and enabled by default for the application.
2. Determine what software is installed on the servers. Determine which services are needed by examining the system documentation and interviewing the Application Administrator.
</t>
  </si>
  <si>
    <t>1. Any functions installed by default that are not required by the application are disabled.
2. Services or software which are not needed are not present or disabled on the server.</t>
  </si>
  <si>
    <t>HCM10</t>
  </si>
  <si>
    <t>HCM10: System has unneeded functionality installed</t>
  </si>
  <si>
    <t>AIXGEN-10</t>
  </si>
  <si>
    <t>AU-12</t>
  </si>
  <si>
    <t>Audit Generation</t>
  </si>
  <si>
    <t xml:space="preserve">Verify that audit data is archived and maintained.
IRS practice has been to retain archived audit logs/trails for the remainder of the year they were made plus six years. Logs must be retained for a total of 7 years. </t>
  </si>
  <si>
    <t>1. Interview the AIX administrator to determine if audit data is captured, backed up, and maintained. IRS practice has been to retain archived audit logs/trails for the remainder of the year they were made plus six years.</t>
  </si>
  <si>
    <t>1. Audit data is captured, backed up, and maintained. IRS requires agencies to retain archived audit logs/trails for the remainder of the year they were made plus six years.</t>
  </si>
  <si>
    <t>HAU7</t>
  </si>
  <si>
    <t>HAU7: Audit records are not retained per Pub 1075</t>
  </si>
  <si>
    <t>Input of test results starting with this row require corresponding Test IDs in Column A. Insert new rows above here.</t>
  </si>
  <si>
    <t>Info</t>
  </si>
  <si>
    <t>Criticality Ratings</t>
  </si>
  <si>
    <t>Limited</t>
  </si>
  <si>
    <t>Section Title</t>
  </si>
  <si>
    <t>Finding Statement (Internal Use Only)</t>
  </si>
  <si>
    <t>CIS Benchmark Section #</t>
  </si>
  <si>
    <t>Recommendation #</t>
  </si>
  <si>
    <t>Rationale Statement</t>
  </si>
  <si>
    <t>Remediation Procedure</t>
  </si>
  <si>
    <t xml:space="preserve">Remediation Statement (Internal Use Only)         </t>
  </si>
  <si>
    <t xml:space="preserve">CAP Request Statement (Internal Use Only)
</t>
  </si>
  <si>
    <t>AIX7-01</t>
  </si>
  <si>
    <t>IA-5</t>
  </si>
  <si>
    <t>Authenticator Management</t>
  </si>
  <si>
    <t>Test (Automated)</t>
  </si>
  <si>
    <t>/etc/security/user - mindiff</t>
  </si>
  <si>
    <t>Defines the minimum number of characters that are required in a new password which were not in the old password.</t>
  </si>
  <si>
    <t>From the command prompt, execute the following command:
lssec -f /etc/security/user -s default -a mindiff 
The above command should yield the following output:
default mindiff=4</t>
  </si>
  <si>
    <t>Output contains the following: 
default mindiff=4</t>
  </si>
  <si>
    <t>Users are able to reuse the same or similar passwords.</t>
  </si>
  <si>
    <t>HPW12</t>
  </si>
  <si>
    <t>HPW12: Passwords do not meet complexity requirements</t>
  </si>
  <si>
    <t>3.1.1</t>
  </si>
  <si>
    <t>In setting the mindiff attribute, it ensures that users are not able to reuse the same or similar passwords.</t>
  </si>
  <si>
    <t>In /etc/security/user, set the default user stanza mindiff attribute to be greater than or equal to 4: 
chsec -f /etc/security/user -s default -a mindiff=4 
This means that when a user password is set it needs to comprise of at least 4 characters not present in the previous password.</t>
  </si>
  <si>
    <t>Prevent users from reusing the same password. One method to accomplish the recommended state is to execute the following command(s): In /etc/security/user. Set the default user stanza mindiff attribute to be greater than or equal to 4: 
chsec -f /etc/security/user -s default -a mindiff=4 
This means that when a user password is set it needs to comprise of at least 24 characters not present in the previous password.</t>
  </si>
  <si>
    <t>AIX7-02</t>
  </si>
  <si>
    <t>/etc/security/user - minage</t>
  </si>
  <si>
    <t>Defines the minimum number of weeks before a password can be changed.</t>
  </si>
  <si>
    <t>From the command prompt, execute the following command:
lssec -f /etc/security/user -s default -a minage
The above command should yield the following output:
default minage=1</t>
  </si>
  <si>
    <t>Output contains the following: 
default minage=1</t>
  </si>
  <si>
    <t>Minimum number of weeks before a password can be changed is not set to 1.</t>
  </si>
  <si>
    <t>HPW4</t>
  </si>
  <si>
    <t>HPW4: Minimum password age does not exist</t>
  </si>
  <si>
    <t>3.1.2</t>
  </si>
  <si>
    <t>In setting the minage attribute, it prohibits users changing their password until a set number of weeks have passed.</t>
  </si>
  <si>
    <t>In/etc/security/user, set the default user stanza minage attribute to 1:
chsec -f /etc/security/user -s default -a minage=1 
This means that a user cannot change their password until at least a week after being set.</t>
  </si>
  <si>
    <t>Prevent users from changing their password for one week. One method to accomplish the recommended state is to execute the following command(s): In /etc/security/user. Set the default user stanza minage attribute to 1:
chsec -f /etc/security/user -s default -a minage=1 
This means that a user cannot change their password until at least a week after being set.</t>
  </si>
  <si>
    <t>To close this finding, please provide a screenshot of the updated minage attribute with the agency's CAP.</t>
  </si>
  <si>
    <t>AIX7-03</t>
  </si>
  <si>
    <t>Test (Manual)</t>
  </si>
  <si>
    <t>/etc/security/user - maxage</t>
  </si>
  <si>
    <t>Defines the maximum number of weeks that a password is valid.</t>
  </si>
  <si>
    <t>From the command prompt, execute the following command:
lssec -f /etc/security/user -s default -a maxage 
The above command should yield the following output for Normal Users:
default maxage=12</t>
  </si>
  <si>
    <t xml:space="preserve">Password expiration is 90 days for privilege accounts and normal users. </t>
  </si>
  <si>
    <t xml:space="preserve">Password expiration has not been configured per IRS requirements. </t>
  </si>
  <si>
    <t>12 Weeks = 90 Days</t>
  </si>
  <si>
    <t>HPW2</t>
  </si>
  <si>
    <t>HPW2: Password does not expire timely</t>
  </si>
  <si>
    <t>3.1.3</t>
  </si>
  <si>
    <t>In setting the maxage attribute, it enforces regular password changes.</t>
  </si>
  <si>
    <t>For a privileged and regular users: set the default user stanza maxage attribute to a number greater than 0 but less than or equal to 12:
chsec -f /etc/security/user -s default -a maxage=12
This means that a user password must be changed  U112 weeks after being set. If 0 is set then this effectively disables password ageing.</t>
  </si>
  <si>
    <t>Set the password expiration of all users to 12 weeks. One method to accomplish the recommended state is to execute the following command(s):
For a privileged and regular users: set the default user stanza maxage attribute to a number greater than 0 but less than or equal to 12:
chsec -f /etc/security/user -s default -a maxage=12
This means that a user password must be changed  U112 weeks after being set. If 0 is set then this effectively disables password ageing.</t>
  </si>
  <si>
    <t>To close this finding, please provide screenshots of the updated privileged and regular maxage attributes with the agency's CAP.</t>
  </si>
  <si>
    <t>AIX7-04</t>
  </si>
  <si>
    <t>/etc/security/user - minlen</t>
  </si>
  <si>
    <t>Defines the minimum length of a password.</t>
  </si>
  <si>
    <t>From the command prompt, execute the following command:
lssec -f /etc/security/user -s default -a minlen 
The above command should yield the following output:
default minlen=14</t>
  </si>
  <si>
    <t>Output contains the following: 
default minlen=14</t>
  </si>
  <si>
    <t xml:space="preserve">Password Length has not been configured per IRS requirements. </t>
  </si>
  <si>
    <t>HPW3</t>
  </si>
  <si>
    <t>HPW3: Minimum password length is too short</t>
  </si>
  <si>
    <t>3.1.4</t>
  </si>
  <si>
    <t>In setting the minlen attribute, it ensures that passwords meet the required length criteria.</t>
  </si>
  <si>
    <t>In /etc/security/user, set the default user stanza minlen attribute to be greater than or equal to 14:
chsec -f /etc/security/user -s default -a minlen=14
This means that all user passwords must be at least 14 characters in length.
NOTE: If a password length greater than 14 is required, an enhanced password hashing algorithm must be selected. The default crypt algorithm only supports 14 character passwords.</t>
  </si>
  <si>
    <t>Set the minimum password length to 14 characters. One method to accomplish the recommended state is to execute the following command(s): In /etc/security/user. Set the default user stanza minlen attribute to be greater than or equal to 14:
chsec -f /etc/security/user -s default -a minlen=14
This means that all user passwords must be at least 14 characters in length.
NOTE: If a password length greater than 14 is required, an enhanced password hashing algorithm must be selected. The default crypt algorithm only supports 14 character passwords.</t>
  </si>
  <si>
    <t>To close this finding, please provide a screenshot of the updated minlen attribute with the agency's CAP.</t>
  </si>
  <si>
    <t>AIX7-05</t>
  </si>
  <si>
    <t>/etc/security/user - minalpha</t>
  </si>
  <si>
    <t>Defines the minimum number of alphabetic characters in a password.</t>
  </si>
  <si>
    <t>From the command prompt, execute the following command:
lssec -f /etc/security/user -s default -a minalpha
The above command should yield the following output:
default minalpha=2</t>
  </si>
  <si>
    <t>Output contains the following: 
default minalpha=2</t>
  </si>
  <si>
    <t>Minimum number of alphabetic characters in the password is not set to 2.</t>
  </si>
  <si>
    <t>3.1.5</t>
  </si>
  <si>
    <t>In setting the minalpha attribute, it ensures that passwords have a minimum number of alphabetic characters.</t>
  </si>
  <si>
    <t>In/etc/security/user, set the default user stanza minalpha attribute to be greater than or equal to 2:
chsec -f /etc/security/user -s default -a minalpha=2
This means that there must be at least 2 alphabetic characters within an 14 character user password.</t>
  </si>
  <si>
    <t>Require passwords to have a minimum of 2 or more alphabetic characters. One method to accomplish the recommended state is to execute the following command(s): In /etc/security/user. Set the default user stanza minalpha attribute to be greater than or equal to 2:
chsec -f /etc/security/user -s default -a minalpha=2
This means that there must be at least 2 alphabetic characters within an 14 character user password.</t>
  </si>
  <si>
    <t>AIX7-06</t>
  </si>
  <si>
    <t>/etc/security/user - minother</t>
  </si>
  <si>
    <t>Defines the number of characters within a password which must be non-alphabetic.</t>
  </si>
  <si>
    <t>From the command prompt, execute the following command:
	lssec -f /etc/security/user -s default -a minother
 The above command should yield the following output:
	default minother=2</t>
  </si>
  <si>
    <t>Output contains the following: 
default minother=2</t>
  </si>
  <si>
    <t>Minimum number of non-alphabetic characters in the password is not set to 2.</t>
  </si>
  <si>
    <t>3.1.6</t>
  </si>
  <si>
    <t>In setting the minother attribute, it increases password complexity by enforcing the use of non-alphabetic characters in every user password.</t>
  </si>
  <si>
    <t>In /etc/security/user, set the default user stanza minother attribute to be greater than or equal to 2:
chsec -f /etc/security/user -s default -a minother=2
This means that there must be at least 2 non-alphabetic characters within an 14 character user password.</t>
  </si>
  <si>
    <t>Require passwords to have at least two non-alphabetic characters. One method to accomplish the recommended state is to execute the following command(s): In /etc/security/user. Set the default user stanza minother attribute to be greater than or equal to 2:
chsec -f /etc/security/user -s default -a minother=2
This means that there must be at least 2 non-alphabetic characters within an 14 character user password.</t>
  </si>
  <si>
    <t>AIX7-07</t>
  </si>
  <si>
    <t>/etc/security/user - maxrepeats</t>
  </si>
  <si>
    <t>Defines the maximum number of times a character may appear in a password.</t>
  </si>
  <si>
    <t>From the command prompt, execute the following command:
lssec -f /etc/security/user -s default -a maxrepeats
The above command should yield the following output:
default maxrepeats=2</t>
  </si>
  <si>
    <t>Output contains the following: 
default maxrepeats=2</t>
  </si>
  <si>
    <t>Maximum number of times a character may appear in a password is not set to 2.</t>
  </si>
  <si>
    <t>3.1.7</t>
  </si>
  <si>
    <t>In setting the maxrepeats attribute, it enforces a maximum number of character repeats within a password.</t>
  </si>
  <si>
    <t>In/etc/security/user, set the default user stanza maxrepeats attribute to 2:
chsec -f /etc/security/user -s default -a maxrepeats=2
This means that a user may not use the same character more than twice in a password.</t>
  </si>
  <si>
    <t>Prevent a character from being repeated in a password more than two times. One method to accomplish the recommended state is to execute the following command(s): In /etc/security/user. Set the default user stanza maxrepeats attribute to 2:
chsec -f /etc/security/user -s default -a maxrepeats=2
This means that a user may not use the same character more than twice in a password.</t>
  </si>
  <si>
    <t>AIX7-08</t>
  </si>
  <si>
    <t>/etc/security/user - histexpire</t>
  </si>
  <si>
    <t>Defines the period of time in weeks that a user will not be able to reuse a password.</t>
  </si>
  <si>
    <t>From the command prompt, execute the following command:
lssec -f /etc/security/user -s default -a histexpire 
The above command should yield the following output:
default histexpire=24</t>
  </si>
  <si>
    <t>Output contains the following: 
default histexpire=24</t>
  </si>
  <si>
    <t>Period of time in weeks that a user will not be able to reuse a password is greater than 24 weeks.</t>
  </si>
  <si>
    <t>Updated histexpire=13 to 24</t>
  </si>
  <si>
    <t>HPW6</t>
  </si>
  <si>
    <t>HPW6: Password history is insufficient</t>
  </si>
  <si>
    <t>3.1.8</t>
  </si>
  <si>
    <t>In setting the histexpire attribute, it ensures that a user cannot reuse a password within a set period of time.</t>
  </si>
  <si>
    <t>In /etc/security/user, set the default user stanza histexpire attribute to be greater than or equal to 24:
chsec -f /etc/security/user -s default -a histexpire=24
This means that a user will not be able to reuse any password set in the last 24 weeks.</t>
  </si>
  <si>
    <t>Prevent the password from being reused within a twenty-four week period. One method to accomplish the recommended state is to execute the following command(s): In /etc/security/user. Set the default user stanza histexpire attribute to be greater than or equal to 24:
chsec -f /etc/security/user -s default -a histexpire=24
This means that a user will not be able to reuse any password set in the last 24 weeks.</t>
  </si>
  <si>
    <t>AIX7-09</t>
  </si>
  <si>
    <t>/etc/security/user - histsize</t>
  </si>
  <si>
    <t>Defines the number of previous passwords that a user may not reuse.</t>
  </si>
  <si>
    <t>From the command prompt, execute the following command:
lssec -f /etc/security/user -s default -a histsize 
The above command should yield the following output:
default histsize=24</t>
  </si>
  <si>
    <t>Output contains the following: 
default histsize=24</t>
  </si>
  <si>
    <t xml:space="preserve">Password History has not been configured per IRS requirements. </t>
  </si>
  <si>
    <t>Updated histsize=20 to 24</t>
  </si>
  <si>
    <t>3.1.9</t>
  </si>
  <si>
    <t>In setting the histsize attribute, it enforces a minimum number of previous passwords a user cannot reuse.</t>
  </si>
  <si>
    <t>One method to implement the recommended state is to run the following in /etc/security/user. Set the default user stanza histsize attribute to be greater than or equal to 24:
chsec -f /etc/security/user -s default -a histsize=24 
This means that a user may not reuse any of the previous 24 passwords.</t>
  </si>
  <si>
    <t>Prevent user from reusing the last twenty-four passwords. One method to accomplish the recommended state is to execute the following command(s): In /etc/security/user. Set the default user stanza histsize attribute to be greater than or equal to 24:
chsec -f /etc/security/user -s default -a histsize=24 
This means that a user may not reuse any of the previous 24 passwords.</t>
  </si>
  <si>
    <t>AIX7-10</t>
  </si>
  <si>
    <t>/etc/security/user - maxexpired</t>
  </si>
  <si>
    <t>Defines the number of weeks after maxage, that a password can be reset by the user.</t>
  </si>
  <si>
    <t>From the command prompt, execute the following command:
lssec -f /etc/security/user -s default -a maxexpired
The above command should yield the following output:
default maxexpired=2</t>
  </si>
  <si>
    <t>Output contains the following: 
default maxexpired=2</t>
  </si>
  <si>
    <t xml:space="preserve">Password reset time after expiration has not been set to two weeks. </t>
  </si>
  <si>
    <t>3.1.10</t>
  </si>
  <si>
    <t>In setting the maxexpired attribute, it limits the number of weeks after password expiry when it may be changed by the user.</t>
  </si>
  <si>
    <t>In /etc/security/user, set the default user stanza maxexpired attribute to 2:
chsec -f /etc/security/user -s default -a maxexpired=2 
This means that a user can only reset their password up to 2 weeks after it has expired. After this an administrative user would need to reset the password.</t>
  </si>
  <si>
    <t>Prevent a user from changing their password for two weeks after it expires. One method to accomplish the recommended state is to execute the following command(s): In /etc/security/user. Set the default user stanza maxexpired attribute to 2:
chsec -f /etc/security/user -s default -a maxexpired=2 
This means that a user can only reset their password up to 2 weeks after it has expired. After this an administrative user would need to reset the password.</t>
  </si>
  <si>
    <t>AIX7-11</t>
  </si>
  <si>
    <t>/etc/security/user - minloweralpha</t>
  </si>
  <si>
    <t>Defines the minimum number of lower case alphabetic characters in a password.</t>
  </si>
  <si>
    <t>From the command prompt, execute the following command:
lssec -f /etc/security/user -s default -a minloweralpha
The above command should yield the following output:
default minloweralpha=1</t>
  </si>
  <si>
    <t>Output contains the following: 
default minloweralpha=1</t>
  </si>
  <si>
    <t>Minimum number of lower case alphabetic characters in a password is not set to 1.</t>
  </si>
  <si>
    <t>3.1.11</t>
  </si>
  <si>
    <t>In setting the minloweralpha attribute, the password must contain a lower case alphabetic character when it is changed by the user.</t>
  </si>
  <si>
    <t>In /etc/security/user, set the default user stanza minloweralpha attribute to 1:
chsec -f /etc/security/user -s default -a minloweralpha=1
This means that there must be at least 1 lower case alphabetic character within an 14 character user password.</t>
  </si>
  <si>
    <t>Enforce the password to contain one lower case character. One method to accomplish the recommended state is to execute the following command(s): In /etc/security/user. Set the default user stanza minloweralpha attribute to 1:
chsec -f /etc/security/user -s default -a minloweralpha=1
This means that there must be at least 1 lower case alphabetic character within an 14 character user password.</t>
  </si>
  <si>
    <t>AIX7-12</t>
  </si>
  <si>
    <t>/etc/security/user - minupperalpha</t>
  </si>
  <si>
    <t>Defines the minimum number of upper case alphabetic characters in a password.</t>
  </si>
  <si>
    <t>From the command prompt, execute the following command:
lssec -f /etc/security/user -s default -a minupperalpha
The above command should yield the following output:
default minupperalpha=1</t>
  </si>
  <si>
    <t>Output contains the following: 
default minupperalpha=1</t>
  </si>
  <si>
    <t>Minimum number of upper case alphabetic characters in a password is not set to 1.</t>
  </si>
  <si>
    <t>3.1.12</t>
  </si>
  <si>
    <t>In setting the minupperalpha attribute, the password must contain an upper case alphabetic character when it is changed by the user.</t>
  </si>
  <si>
    <t>In /etc/security/user, set the default user stanza minupperalpha attribute to 1:
chsec -f /etc/security/user -s default -a minupperalpha=1
This means that there must be at least 1 upper case alphabetic character within an 14 character user password.</t>
  </si>
  <si>
    <t>Enforce the password to contain one upper case character. One method to accomplish the recommended state is to execute the following command(s): In /etc/security/user. Set the default user stanza minupperalpha attribute to 1:
chsec -f /etc/security/user -s default -a minupperalpha=1
This means that there must be at least 1 upper case alphabetic character within an 14 character user password.</t>
  </si>
  <si>
    <t>AIX7-13</t>
  </si>
  <si>
    <t>/etc/security/user - mindigit</t>
  </si>
  <si>
    <t>Defines the minimum number of digits in a password.</t>
  </si>
  <si>
    <t>From the command prompt, execute the following command:
lssec -f /etc/security/user -s default -a mindigit
The above command should yield the following output:
default mindigit=1</t>
  </si>
  <si>
    <t>Output contains the following: 
default mindigit=1</t>
  </si>
  <si>
    <t>Minimum number of digits in a password is not set to 1.</t>
  </si>
  <si>
    <t>3.1.13</t>
  </si>
  <si>
    <t>In setting the mindigit attribute, the password must contain a digit when it is changed by the user.</t>
  </si>
  <si>
    <t>In /etc/security/user, set the default user stanza mindigit attribute to 1:
chsec -f /etc/security/user -s default -a mindigit=1
This means that there must be at least 1 digit within an 14 character user password.</t>
  </si>
  <si>
    <t>Enforce the password to contain one numeric digit. One method to accomplish the recommended state is to execute the following command(s): In /etc/security/user. Set the default user stanza mindigit attribute to 1:
chsec -f /etc/security/user -s default -a mindigit=1
This means that there must be at least 1 digit within an 14 character user password.</t>
  </si>
  <si>
    <t>AIX7-14</t>
  </si>
  <si>
    <t>/etc/security/user - minspecialchar</t>
  </si>
  <si>
    <t>Defines the minimum number of special characters in a password.</t>
  </si>
  <si>
    <t>From the command prompt, execute the following command:
lssec -f /etc/security/user -s default -a minspecialchar
The above command should yield the following output:
default minspecialchar=1</t>
  </si>
  <si>
    <t>Output contains the following: 
default minspecialchar=1</t>
  </si>
  <si>
    <t>Minimum number of special characters in a password is not set to 1.</t>
  </si>
  <si>
    <t>3.1.14</t>
  </si>
  <si>
    <t>In setting the minspecialchar attribute, the password must contain a special character when it is changed by the user.</t>
  </si>
  <si>
    <t>In /etc/security/user, set the default user stanza minspecialchar attribute to 1:
chsec -f /etc/security/user -s default -a minspecialchar=1
This means that there must be at least 1 special character within an 14 character user password.</t>
  </si>
  <si>
    <t>Enforce the password to contain one special character. One method to accomplish the recommended state is to execute the following command(s): In /etc/security/user. Set the default user stanza minspecialchar attribute to 1:
chsec -f /etc/security/user -s default -a minspecialchar=1
This means that there must be at least 1 special character within an 14 character user password.</t>
  </si>
  <si>
    <t>AIX7-15</t>
  </si>
  <si>
    <t>SC-13</t>
  </si>
  <si>
    <t>Cryptographic Protection</t>
  </si>
  <si>
    <t>/etc/security/login.cfg - pwd_algorithm</t>
  </si>
  <si>
    <t>Defines the loadable password algorithm used when storing user passwords.</t>
  </si>
  <si>
    <t>From the command prompt, execute the following command:
lssec -f /etc/security/login.cfg -s usw -a pwd_algorithm 
The above command should yield the following output:
usw pwd_algorithm=ssha256</t>
  </si>
  <si>
    <t>Output contains the following: 
usw pwd_algorithm=ssha256</t>
  </si>
  <si>
    <t>System does not support SHA256 password encryption.</t>
  </si>
  <si>
    <t>3.1.15</t>
  </si>
  <si>
    <t>A development in AIX 6.1 was the ability to use different password algorithms as defined in /etc/security/pwdalg.cfg. The traditional UNIX password algorithm is crypt, which is a one-way hash function supporting only 8 character passwords. The use of brute force password guessing attacks means that crypt no longer provides an appropriate level of security and so other encryption mechanisms are recommended.
	The recommendation of this benchmark is to set the password algorithm to ssha256. This algorithm supports long passwords, up to 255 characters in length and allows passphrases including the use of the extended ASCII table and the space character. Any passwords already set using crypt will remain supported, but there can only one system password algorithm active at any one time.</t>
  </si>
  <si>
    <t>In/etc/security/login.cfg, set the usw user stanza pwd_algorithm attribute to ssha256:
chsec -f /etc/security/login.cfg -s usw -a pwd_algorithm=ssha256</t>
  </si>
  <si>
    <t>Configure ssha256 password encryption. One method to accomplish the recommended state is to execute the following command(s): In /etc/security/login.cfg. Set the usw user stanza pwd_algorithm attribute to ssha256:
chsec -f /etc/security/login.cfg -s usw -a pwd_algorithm=ssha256</t>
  </si>
  <si>
    <t>To close this finding, please provide a screenshot of the updated pwd_algorithm attribute with the agency's CAP.</t>
  </si>
  <si>
    <t>AIX7-16</t>
  </si>
  <si>
    <t>AC-7</t>
  </si>
  <si>
    <t>Unsuccessful Logon Attempts</t>
  </si>
  <si>
    <t>/etc/security/login.cfg - logininterval</t>
  </si>
  <si>
    <t>Defines the time interval, in seconds, when the unsuccessful logins must occur to disable a port. This parameter is applicable to all tty connections and the system console.</t>
  </si>
  <si>
    <t>From the command prompt, execute the following command:
lssec -f /etc/security/login.cfg -s default -a logininterval 
The above command should yield the following output:
default logininterval=7200</t>
  </si>
  <si>
    <t>Output contains the following: 
default logininterval=7200</t>
  </si>
  <si>
    <t>Time between unsuccessful login attempts required before a port will be locked has not been set to 120 minutes.</t>
  </si>
  <si>
    <t>Updated logininterval from 300 to 7200 (120 Minutes).</t>
  </si>
  <si>
    <t>HAC15</t>
  </si>
  <si>
    <t>HAC15: User accounts not locked out after 3 unsuccessful login attempts</t>
  </si>
  <si>
    <t>3.2.2</t>
  </si>
  <si>
    <t>In setting the logininterval attribute, a port will be disabled if the incorrect password is entered a pre-defined number of times, set via login disable, within this interval.</t>
  </si>
  <si>
    <t>In/etc/security/login.cfg, set the default stanza logininterval attribute to 7200 or less:
chsec -f /etc/security/login.cfg -s default -a logininterval=7200 
This means that the port will be disabled if the incorrect password is typed the appropriate number of times, within a 7200 second interval.</t>
  </si>
  <si>
    <t>Set the login period to 120 minutes. One method to accomplish the recommended state is to execute the following command(s): In /etc/security/login.cfg. Set the default stanza logininterval attribute to 7200 or less:
chsec -f /etc/security/login.cfg -s default -a logininterval=7200 
This means that the port will be disabled if the incorrect password is typed the appropriate number of times, within a 7200 second interval.</t>
  </si>
  <si>
    <t>To close this finding, please provide a screenshot of the updated logininterval attribute with the agency's CAP.</t>
  </si>
  <si>
    <t>AIX7-17</t>
  </si>
  <si>
    <t>/etc/security/login.cfg - logintimeout</t>
  </si>
  <si>
    <t>Defines the number of seconds during which the password must be typed at login.</t>
  </si>
  <si>
    <t>From the command prompt, execute the following command:
lssec -f /etc/security/login.cfg -s usw -a logintimeout
The above command should yield the following output:
usw logintimeout=30</t>
  </si>
  <si>
    <t>Output contains the following: 
usw logintimeout=30</t>
  </si>
  <si>
    <t xml:space="preserve">Logintimeout has not been set to 30 seconds. </t>
  </si>
  <si>
    <t>HIA5</t>
  </si>
  <si>
    <t>HIA5: System does not properly control authentication process</t>
  </si>
  <si>
    <t>3.2.5</t>
  </si>
  <si>
    <t>In setting the logintimeout attribute, a password must be entered within a specified time period.</t>
  </si>
  <si>
    <t>In /etc/security/login.cfg, set the usw stanza logintimeout attribute to 30 or less:
chsec -f /etc/security/login.cfg -s usw -a logintimeout=30 
This means that a user will have 30 seconds, from prompting, in which to type in their password.</t>
  </si>
  <si>
    <t>Set the login timeout to 30 seconds. One method to accomplish the recommended state is to execute the following command(s): In /etc/security/login.cfg. Set the usw stanza logintimeout attribute to 30 or less:
chsec -f /etc/security/login.cfg -s usw -a logintimeout=30 
This means that a user will have 30 seconds, from prompting, in which to type in their password.</t>
  </si>
  <si>
    <t>AIX7-18</t>
  </si>
  <si>
    <t>/etc/security/login.cfg - logindelay</t>
  </si>
  <si>
    <t>Defines the number of seconds delay between each failed login attempt. This works as a multiplier, so if the parameter is set to 10, after the first failed login it would delay for 10 seconds, after the second failed login 20 seconds etc.</t>
  </si>
  <si>
    <t>From the command prompt, execute the following command:
lssec -f /etc/security/login.cfg -s default -a logindelay 
The above command should yield the following output:
default logindelay=10</t>
  </si>
  <si>
    <t>Output contains the following: 
default logindelay=10</t>
  </si>
  <si>
    <t xml:space="preserve">Logindelay has not been set to 10 seconds. </t>
  </si>
  <si>
    <t>3.2.6</t>
  </si>
  <si>
    <t>In setting the logindelay attribute, this implements a delay multiplier in-between unsuccessful login attempts.</t>
  </si>
  <si>
    <t>In /etc/security/login.cfg, set the default stanza logindelay attribute to 10 or greater:
chsec -f /etc/security/login.cfg -s default -a logindelay=10 
This means that a user will have to wait 10 seconds before being able to re-enter their password. During subsequent attempts this delay will increase as a multiplier of (the number of failed login attempts * logindelay)</t>
  </si>
  <si>
    <t>Set the delay between logins to 10 seconds. One method to accomplish the recommended state is to execute the following command(s): In /etc/security/login.cfg. Set the default stanza logindelay attribute to 10 or greater:
chsec -f /etc/security/login.cfg -s default -a logindelay=10 
This means that a user will have to wait 10 seconds before being able to re-enter their password. During subsequent attempts this delay will increase as a multiplier of (the number of failed login attempts * logindelay)</t>
  </si>
  <si>
    <t>AIX7-19</t>
  </si>
  <si>
    <t>/etc/security/user - loginretries</t>
  </si>
  <si>
    <t>Defines the number of attempts a user has to login to the system before their account is disabled.</t>
  </si>
  <si>
    <t xml:space="preserve">From the command prompt, execute the following command:
lssec -f /etc/security/user -s default -a loginretries 
The above command should yield the following output:
default loginretries=3
</t>
  </si>
  <si>
    <t>Output contains the following: 
default loginretries=3</t>
  </si>
  <si>
    <t xml:space="preserve">Lockout for failed password attempts has not been configured per IRS requirements. </t>
  </si>
  <si>
    <t>3.2.7</t>
  </si>
  <si>
    <t>In setting the loginretries attribute, this ensures that a user can have a pre-defined number of attempts to get their password right, prior to locking the account.</t>
  </si>
  <si>
    <t>In /etc/security/user, set the default stanza loginretries attribute to 3:
chsec -f /etc/security/user -s default -a loginretries=3 
This means that a user will have 3 attempts to enter the correct password. This does not apply to the root user, which has its own stanza entry disabling this feature.</t>
  </si>
  <si>
    <t>Set the number of login attempts to 3. One method to accomplish the recommended state is to execute the following command(s): In /etc/security/user. Set the default stanza loginretries attribute to 3:
chsec -f /etc/security/user -s default -a loginretries=3 
This means that a user will have 3 attempts to enter the correct password. This does not apply to the root user, which has its own stanza entry disabling this feature.</t>
  </si>
  <si>
    <t>To close this finding, please provide a screenshot of the updated loginretries attribute with the agency's CAP.</t>
  </si>
  <si>
    <t>AIX7-20</t>
  </si>
  <si>
    <t>AC-17</t>
  </si>
  <si>
    <t>Remote Access</t>
  </si>
  <si>
    <t>/etc/security/user - rlogin</t>
  </si>
  <si>
    <t>Defines whether or not the root user can login remotely.</t>
  </si>
  <si>
    <t>From the command prompt, execute the following command:
lssec -f /etc/security/user -s root -a rlogin 
The above command should yield the following output:
root rlogin=false</t>
  </si>
  <si>
    <t>Output contains the following: 
root rlogin=false</t>
  </si>
  <si>
    <t xml:space="preserve">Root user can login remotely. </t>
  </si>
  <si>
    <t>HRM8</t>
  </si>
  <si>
    <t>HRM8: Direct root access is enabled on the system</t>
  </si>
  <si>
    <t>3.2.8</t>
  </si>
  <si>
    <t>In setting the rlogin attribute to false, this ensures that the root user cannot remotely log into the system. All remote logins as root should be prohibited, instead elevation to root should only be allowed once a user has authenticated locally through their individual user account.</t>
  </si>
  <si>
    <t>In /etc/security/user, set the root stanza rlogin attribute to false:
chsec -f /etc/security/user -s root -a rlogin=false 
This means that the root user will not be able to log in the system directly.</t>
  </si>
  <si>
    <t>Disable remote root access to the system. One method to accomplish the recommended state is to execute the following command(s): In /etc/security/user. Set the root stanza rlogin attribute to false:
chsec -f /etc/security/user -s root -a rlogin=false 
This means that the root user will not be able to log in the system directly.</t>
  </si>
  <si>
    <t>To close this finding, please provide a screenshot of the updated root login attribute with the agency's CAP.</t>
  </si>
  <si>
    <t>AIX7-21</t>
  </si>
  <si>
    <t>AC-3</t>
  </si>
  <si>
    <t xml:space="preserve">Access Enforcement </t>
  </si>
  <si>
    <t>/etc/security/user - sugroups</t>
  </si>
  <si>
    <t>Restricts access to root, via su, to members of a specific group.</t>
  </si>
  <si>
    <t>From the command prompt, execute the following command:
lssec -f /etc/security/user -s root -a sugroups -a su 
The above command should yield the following output:
root sugroups=system su=true</t>
  </si>
  <si>
    <t>Output contains the following: 
root sugroups=system su=true</t>
  </si>
  <si>
    <t>Individuals outside of the system group are able to su root.</t>
  </si>
  <si>
    <t>HAC11</t>
  </si>
  <si>
    <t>HAC11: User access was not established with concept of least privilege</t>
  </si>
  <si>
    <t>3.2.9</t>
  </si>
  <si>
    <t>In setting the sugroups attribute to system, this ensures that only members of the system group are able to su root. This makes it difficult for an attacker to use a stolen root password as the attacker first has to get access to a system user ID.</t>
  </si>
  <si>
    <t>In /etc/security/user, set the root stanza sugroups attribute to system:
chuser su=true sugroups=system root</t>
  </si>
  <si>
    <t>Prevent su root except for members of the system group. One method to accomplish the recommended state is to execute the following command(s): In /etc/security/user. Set the root stanza sugroups attribute to system:
chuser su=true sugroups=system root</t>
  </si>
  <si>
    <t>To close this finding, please provide a screenshot of the updated root sugroups attribute with the agency's CAP.</t>
  </si>
  <si>
    <t>AIX7-22</t>
  </si>
  <si>
    <t>/etc/inetd.conf - telnet</t>
  </si>
  <si>
    <t>This entry starts the telnetd daemon when required. This provides a protocol for command line access, from a remote machine.</t>
  </si>
  <si>
    <t>From the command prompt, execute the following command:
grep "^#telnet[[:blank:]]" /etc/inetd.conf
The above command should yield the following output:
#telnet stream tcp6 nowait root /usr/sbin/telnetd telnetd -a</t>
  </si>
  <si>
    <t>Output contains the following: 
#telnet stream tcp6 nowait root /usr/sbin/telnetd telnetd -a</t>
  </si>
  <si>
    <t>telnetd daemon has not been disabled.</t>
  </si>
  <si>
    <t>3.3.24</t>
  </si>
  <si>
    <t>This telnet service is used to service remote user connections. This is historically the most commonly used remote access method for UNIX servers. The username and passwords are passed over the network in clear text and therefore insecurely. Unless required the telnetd daemon will be disabled. 
	Many older legacy systems do not support SSH and still require telnet as a protocol for access. If this is not required, it is recommended that telnet is disabled and SSH is used as a replacement authentication mechanism.</t>
  </si>
  <si>
    <t>In /etc/inetd.conf, comment out the telnet entry: 
chsubserver -r inetd -C /etc/inetd.conf -d -v 'telnet' -p 'tcp6'</t>
  </si>
  <si>
    <t>Disable the telnet service. One method to accomplish the recommended state is to execute the following command(s): In /etc/inetd.conf, comment out the telnet entry: 
chsubserver -r inetd -C /etc/inetd.conf -d -v 'telnet' -p 'tcp6'</t>
  </si>
  <si>
    <t>To close this finding, please provide a screenshot of the updated /etc/inetd.conf file contents with the agency's CAP.</t>
  </si>
  <si>
    <t>AIX7-23</t>
  </si>
  <si>
    <t>/etc/inetd.conf - exec</t>
  </si>
  <si>
    <t>This entry starts the rexecd daemon when required. This daemon executes a command from a remote system, once the connection has been authenticated.</t>
  </si>
  <si>
    <t>From the command prompt, execute the following command:
grep "^#exec[[:blank:]]" /etc/inetd.conf
The above command should yield the following output:
#exec stream tcp6 nowait root /usr/sbin/rexecd rexecd</t>
  </si>
  <si>
    <t>Output contains the following: 
#exec stream tcp6 nowait root /usr/sbin/rexecd rexecd</t>
  </si>
  <si>
    <t>rexecd daemon has not been disabled.</t>
  </si>
  <si>
    <t>3.3.25</t>
  </si>
  <si>
    <t>The exec service is used to execute a command sent from a remote server. The username and passwords are passed over the network in clear text and therefore insecurely. Unless required the rexecd daemon will be disabled. This function, if required, should be facilitated through SSH.</t>
  </si>
  <si>
    <t>In /etc/inetd.conf, comment out the exec entry: 
chsubserver -r inetd -C /etc/inetd.conf -d -v 'exec' -p 'tcp6'</t>
  </si>
  <si>
    <t>Disable the exec service. One method to accomplish the recommended state is to execute the following command(s): In /etc/inetd.conf, comment out the exec entry: 
chsubserver -r inetd -C /etc/inetd.conf -d -v 'exec' -p 'tcp6'</t>
  </si>
  <si>
    <t>AIX7-24</t>
  </si>
  <si>
    <t>/etc/inetd.conf - daytime</t>
  </si>
  <si>
    <t>This entry starts the daytime service when required. This provides the current date and time to other servers on a network.</t>
  </si>
  <si>
    <t>From the command prompt, execute the following command:
grep "^#daytime[[:blank:]]" /etc/inetd.conf
The above command should yield the following output:
#daytime stream tcp nowait root internal 
#daytime dgram udp wait root internal</t>
  </si>
  <si>
    <t>Output contains the following: 
#daytime stream tcp nowait root internal 
#daytime dgram udp wait root internal</t>
  </si>
  <si>
    <t>Daytime service has not been disabled.</t>
  </si>
  <si>
    <t>3.3.26</t>
  </si>
  <si>
    <t>This daytime service is a defunct time service, typically used for testing purposes only. The service should be disabled as it can leave the system vulnerable to DoS ping attacks.</t>
  </si>
  <si>
    <t>In /etc/inetd.conf, comment out the daytime entries: 
chsubserver -r inetd -C /etc/inetd.conf -d -v 'daytime' -p 'tcp'
chsubserver -r inetd -C /etc/inetd.conf -d -v 'daytime' -p 'udp'</t>
  </si>
  <si>
    <t>Disable the daytime service. One method to accomplish the recommended state is to execute the following command(s): In /etc/inetd.conf, comment out the daytime entries: 
chsubserver -r inetd -C /etc/inetd.conf -d -v 'daytime' -p 'tcp'
chsubserver -r inetd -C /etc/inetd.conf -d -v 'daytime' -p 'udp'</t>
  </si>
  <si>
    <t>AIX7-25</t>
  </si>
  <si>
    <t>/etc/inetd.conf - shell</t>
  </si>
  <si>
    <t>This entry starts the rshd daemon when required. This daemon executes a command from a remote system.</t>
  </si>
  <si>
    <t>From the command prompt, execute the following command:
grep "^#shell[[:blank:]]" /etc/inetd.conf
The above command should yield the following output:
#shell stream tcp6 nowait root /usr/sbin/rshd rshd</t>
  </si>
  <si>
    <t>Output contains the following: 
#shell stream tcp6 nowait root /usr/sbin/rshd rshd</t>
  </si>
  <si>
    <t>rshd daemon has not been disabled.</t>
  </si>
  <si>
    <t>3.3.27</t>
  </si>
  <si>
    <t>This shell service is used to execute a command from a remote server. The username and passwords are passed over the network in clear text and therefore insecurely. Unless required the rshd daemon will be disabled. This function, if required, should be facilitated through SSH.</t>
  </si>
  <si>
    <t>In /etc/inetd.conf, comment out the shell entry:
chsubserver -r inetd -C /etc/inetd.conf -d -v 'shell' -p 'tcp6'</t>
  </si>
  <si>
    <t>Disable the shell service. One method to accomplish the recommended state is to execute the following command(s): In /etc/inetd.conf, comment out the shell entry:
chsubserver -r inetd -C /etc/inetd.conf -d -v 'shell' -p 'tcp6'</t>
  </si>
  <si>
    <t>AIX7-26</t>
  </si>
  <si>
    <t>/etc/inetd.conf - login</t>
  </si>
  <si>
    <t>This entry starts the rlogin daemon when required. This service authenticates remote user logins.</t>
  </si>
  <si>
    <t>From the command prompt, execute the following command:
grep "^#login[[:blank:]]" /etc/inetd.conf
The above command should yield the following output:
#login stream tcp6 nowait root /usr/sbin/rlogind rlogind</t>
  </si>
  <si>
    <t>Output contains the following: 
#login stream tcp6 nowait root /usr/sbin/rlogind rlogind</t>
  </si>
  <si>
    <t>rlogin daemon has not been disabled.</t>
  </si>
  <si>
    <t>3.3.32</t>
  </si>
  <si>
    <t>This login service is used to authenticate a remote user connection when logging in via the rlogin command. The username and password are passed over the network in clear text and therefore insecurely. Unless required the rlogin daemon will be disabled. This function, if required, should be facilitated through SSH.</t>
  </si>
  <si>
    <t>In /etc/inetd.conf, comment out the login entry: 
chsubserver -r inetd -C /etc/inetd.conf -d -v 'login' -p 'tcp'</t>
  </si>
  <si>
    <t>Disable the login service. One method to accomplish the recommended state is to execute the following command(s): In /etc/inetd.conf, comment out the login entry: 
chsubserver -r inetd -C /etc/inetd.conf -d -v 'login' -p 'tcp'</t>
  </si>
  <si>
    <t>AIX7-27</t>
  </si>
  <si>
    <t>/etc/inetd.conf - ftp</t>
  </si>
  <si>
    <t>This entry starts the ftpd daemon when required. This service is used for transferring files from/to a remote machine.</t>
  </si>
  <si>
    <t>From the command prompt, execute the following command:
grep "^#ftp[[:blank:]]" /etc/inetd.conf
The above command should yield the following output:
#ftp stream tcp6 nowait root /usr/sbin/ftpd ftpd</t>
  </si>
  <si>
    <t>Output contains the following: 
#ftp stream tcp6 nowait root /usr/sbin/ftpd ftpd</t>
  </si>
  <si>
    <t>FTP has not been disabled.</t>
  </si>
  <si>
    <t>3.3.35</t>
  </si>
  <si>
    <t>This ftp service is used to transfer files from or to a remote machine. The username and passwords are passed over the network in clear text and therefore insecurely. Unless required the ftpd daemon will be disabled. 
	Many older legacy systems do not support SSH and still required ftp as a service for data copying. If this is not required it is recommended that ftp is disabled and sftp is used as a replacement file and directory copying mechanism.</t>
  </si>
  <si>
    <t>In /etc/inetd.conf, comment out the ftp entry: 
chsubserver -r inetd -C /etc/inetd.conf -d -v 'ftp' -p 'tcp6'</t>
  </si>
  <si>
    <t>Disable the ftp service. One method to accomplish the recommended state is to execute the following command(s): In /etc/inetd.conf, comment out the ftp entry: 
chsubserver -r inetd -C /etc/inetd.conf -d -v 'ftp' -p 'tcp6'</t>
  </si>
  <si>
    <t>AIX7-28</t>
  </si>
  <si>
    <t>/etc/inetd.conf - chargen</t>
  </si>
  <si>
    <t>This entry starts the chargen service when required. This service is used to test the integrity of TCP/IP packets arriving at the destination.</t>
  </si>
  <si>
    <t>From the command prompt, execute the following command:
grep "^#chargen[[:blank:]]" /etc/inetd.conf
The above command should yield the following output:
#chargen stream tcp nowait root internal 
#chargen dgram udp wait root internal</t>
  </si>
  <si>
    <t>Output contains the following: 
#chargen stream tcp nowait root internal 
#chargen dgram udp wait root internal</t>
  </si>
  <si>
    <t>Chargen service has not been disabled.</t>
  </si>
  <si>
    <t>3.3.36</t>
  </si>
  <si>
    <t>This chargen service is a character generator service and is used for testing the integrity of TCP/IP packets arriving at the destination. An attacker may spoof packets between machines running the chargen service and thus provide an opportunity for DoS attacks. You must disable this service unless you are testing your network.</t>
  </si>
  <si>
    <t>In /etc/inetd.conf, comment out the chargen entries: 
chsubserver -r inetd -C /etc/inetd.conf -d -v 'chargen' -p 'tcp'
chsubserver -r inetd -C /etc/inetd.conf -d -v 'chargen' -p 'udp'</t>
  </si>
  <si>
    <t>Disable the chargen service. One method to accomplish the recommended state is to execute the following command(s): In /etc/inetd.conf, comment out the chargen entries: 
chsubserver -r inetd -C /etc/inetd.conf -d -v 'chargen' -p 'tcp'
chsubserver -r inetd -C /etc/inetd.conf -d -v 'chargen' -p 'udp'</t>
  </si>
  <si>
    <t>AIX7-29</t>
  </si>
  <si>
    <t>/etc/inetd.conf - discard</t>
  </si>
  <si>
    <t>This entry starts the discard service when required. This service is used as a debugging tool by setting up a listening socket which ignores the data it receives.</t>
  </si>
  <si>
    <t>From the command prompt, execute the following command:
grep "^#discard[[:blank:]]" /etc/inetd.conf
The above command should yield the following output:
#discard stream tcp nowait root internal 
#discard dgram udp wait root internal</t>
  </si>
  <si>
    <t>Output contains the following: 
#discard stream tcp nowait root internal 
#discard dgram udp wait root internal</t>
  </si>
  <si>
    <t>Discard service has not been disabled.</t>
  </si>
  <si>
    <t>3.3.37</t>
  </si>
  <si>
    <t>The discard service is used as a debugging and measurement tool. It sets up a listening socket and ignores data that it receives. This is a /dev/null service and is obsolete. This can be used in DoS attacks and therefore, must be disabled.</t>
  </si>
  <si>
    <t>In /etc/inetd.conf, comment out the discard entries: 
chsubserver -r inetd -C /etc/inetd.conf -d -v 'discard' -p 'tcp'
chsubserver -r inetd -C /etc/inetd.conf -d -v 'discard' -p 'udp'</t>
  </si>
  <si>
    <t>Disable the discard service. One method to accomplish the recommended state is to execute the following command(s): In /etc/inetd.conf, comment out the discard entries: 
chsubserver -r inetd -C /etc/inetd.conf -d -v 'discard' -p 'tcp'
chsubserver -r inetd -C /etc/inetd.conf -d -v 'discard' -p 'udp'</t>
  </si>
  <si>
    <t>AIX7-30</t>
  </si>
  <si>
    <t>/etc/inetd.conf - echo</t>
  </si>
  <si>
    <t>This entry starts the echo service when required. This service sends back data received by it on a specified port.</t>
  </si>
  <si>
    <t>From the command prompt, execute the following command:
grep "^#echo[[:blank:]]" /etc/inetd.conf
The above command should yield the following output:
#echo stream tcp nowait root internal 
#echo dgram udp wait root internal</t>
  </si>
  <si>
    <t>Output contains the following: 
#echo stream tcp nowait root internal 
#echo dgram udp wait root internal</t>
  </si>
  <si>
    <t>Echo service has not been disabled.</t>
  </si>
  <si>
    <t>3.3.39</t>
  </si>
  <si>
    <t>The echo service sends back data received by it on a specified port. This can be misused by an attacker to launch DoS attacks or Smurf attacks by initiating a data storm and causing network congestion. The service is used for testing purposes and therefore must be disabled if not required.</t>
  </si>
  <si>
    <t>In /etc/inetd.conf, comment out the echo entries: 
chsubserver -r inetd -C /etc/inetd.conf -d -v 'echo' -p 'tcp'
chsubserver -r inetd -C /etc/inetd.conf -d -v 'echo' -p 'udp'</t>
  </si>
  <si>
    <t>Disable the echo service. One method to accomplish the recommended state is to execute the following command(s): In /etc/inetd.conf, comment out the echo entries: 
chsubserver -r inetd -C /etc/inetd.conf -d -v 'echo' -p 'tcp'
chsubserver -r inetd -C /etc/inetd.conf -d -v 'echo' -p 'udp'</t>
  </si>
  <si>
    <t>AIX7-31</t>
  </si>
  <si>
    <t>/etc/inetd.conf - sprayed</t>
  </si>
  <si>
    <t>This entry starts the sprayed daemon when required. This service is used as a tool to generate UDP packets for testing and diagnosing network problems.</t>
  </si>
  <si>
    <t>From the command prompt, execute the following command:
grep "^#sprayed[[:blank:]]" /etc/inetd.conf
The above command should yield the following output:
#sprayed sunrpc_udp udp wait root /usr/lib/netsvc/spray/rpc.sprayd sprayed 100012 1</t>
  </si>
  <si>
    <t>Output contains the following: 
##sprayed sunrpc_udp udp wait root /usr/lib/netsvc/spray/rpc.sprayd sprayed 100012 1</t>
  </si>
  <si>
    <t>Sprayed service has not been disabled.</t>
  </si>
  <si>
    <t>3.3.44</t>
  </si>
  <si>
    <t>The sprayed service is used as a tool to generate UDP packets for testing and diagnosing network problems. The service must be disabled if you are not running NFS, as it can be used by attackers in a Distributed Denial of Service (DDoS) attack.</t>
  </si>
  <si>
    <t>In /etc/inetd.conf, comment out the sprayed entry: 
chsubserver -r inetd -C /etc/inetd.conf -d -v 'sprayed' -p 'udp'</t>
  </si>
  <si>
    <t>Disable the sprayed service. One method to accomplish the recommended state is to execute the following command(s): In /etc/inetd.conf, comment out the sprayed entry: 
chsubserver -r inetd -C /etc/inetd.conf -d -v 'sprayed' -p 'udp'</t>
  </si>
  <si>
    <t>AIX7-32</t>
  </si>
  <si>
    <t>/etc/inetd.conf - finger</t>
  </si>
  <si>
    <t>This entry starts the fingerd daemon.</t>
  </si>
  <si>
    <t>From the command prompt, execute the following command:
grep "^#finger[[:blank:]]" /etc/inetd.conf
The above command should yield the following output:
#finger stream tcp nowait nobody /usr/sbin/fingerd fingerd</t>
  </si>
  <si>
    <t>Output contains the following: 
#finger stream tcp nowait nobody /usr/sbin/fingerd fingerd</t>
  </si>
  <si>
    <t xml:space="preserve">fingerd daemon has not been disabled. </t>
  </si>
  <si>
    <t>3.3.51</t>
  </si>
  <si>
    <t>The fingerd daemon provides the server function for the finger command. This allows users to view real-time pertinent user login information on other remote systems. This service should be disabled as it may provide an attacker with a valid user list to target.</t>
  </si>
  <si>
    <t>In /etc/inetd.conf, comment out the finger entry: 
chsubserver -r inetd -C /etc/inetd.conf -d -v 'finger' -p 'tcp'</t>
  </si>
  <si>
    <t>Disable the finger service. One method to accomplish the recommended state is to execute the following command(s): In /etc/inetd.conf, comment out the finger entry: 
chsubserver -r inetd -C /etc/inetd.conf -d -v 'finger' -p 'tcp'</t>
  </si>
  <si>
    <t>AIX7-33</t>
  </si>
  <si>
    <t>/etc/inetd.conf - permissions and ownership</t>
  </si>
  <si>
    <t>The recommended permissions and ownership for /etc/inetd.conf are applied.</t>
  </si>
  <si>
    <t>From the command prompt, execute the following command: 
	ls -l /etc/inetd.conf | awk '{print $1 " " $3 " " $4 " " $9}'
	The above command should yield the following output:
	-rw-r--r-- root system /etc/inetd.conf</t>
  </si>
  <si>
    <t>Output contains the following: 
-rw-r--r-- root system /etc/inetd.conf</t>
  </si>
  <si>
    <t xml:space="preserve">/etc/inetd.conf does not have correct ownership and/or permissions. </t>
  </si>
  <si>
    <t>3.3.53</t>
  </si>
  <si>
    <t>The/etc/inetd.conf file contains the list of services that inetd controls and determines their current status i.e. active or disabled. This file must be protected from unauthorized access and modifications to ensure that the services disabled in this benchmark remain locked down.</t>
  </si>
  <si>
    <t>Set the recommended permissions and ownership to /etc/inetd.conf: 
chmod u=rw,go=r /etc/inetd.conf
chown root:system /etc/inetd.conf</t>
  </si>
  <si>
    <t>Set permissions and ownership of the /etc/inetd.conf file. One method to implement the recommended state is to set the recommended permissions and ownership to /etc/inetd.conf: 
chmod u=rw,go=r /etc/inetd.conf
chown root:system /etc/inetd.conf</t>
  </si>
  <si>
    <t>To close this finding, please provide a screenshot of the updated /etc/inetd.conf file permissions and ownership with the agency's CAP.</t>
  </si>
  <si>
    <t>AIX7-34</t>
  </si>
  <si>
    <t>Miscellaneous Enhancements - /etc/ftpusers</t>
  </si>
  <si>
    <t>This change adds the root user to the /etc/ftpusers file, which disables ftp for root.</t>
  </si>
  <si>
    <t>From the command prompt, execute the following command:
	grep "root" /etc/ftpusers
	The above command should yield the following output: 
	root</t>
  </si>
  <si>
    <t>Output contains the following: 
root</t>
  </si>
  <si>
    <t>Direct root ftp access has not been disabled.</t>
  </si>
  <si>
    <t>HCM9</t>
  </si>
  <si>
    <t>HCM9: Systems are not deployed using the concept of least privilege</t>
  </si>
  <si>
    <t>3.7.3</t>
  </si>
  <si>
    <t>This change ensures that direct root ftp access is disabled. As detailed previously, ftp as a service should be disabled. If the service has to be enabled then this change must be implemented to ensure that remote root file transfer access is not enabled.</t>
  </si>
  <si>
    <t>Add root to the /etc/ftpusers file:
echo "root" &gt;&gt; /etc/ftpusers</t>
  </si>
  <si>
    <t>Add root to the /etc/ftpusers file. One method to accomplish the recommended state is to execute the following command(s): command:
echo "root" &gt;&gt; /etc/ftpusers</t>
  </si>
  <si>
    <t>To close this finding, please provide a screenshot of the updated /etc/ftpusers file contents with the agency's CAP.</t>
  </si>
  <si>
    <t>AIX7-35</t>
  </si>
  <si>
    <t>AC-8</t>
  </si>
  <si>
    <t>System Use Notification</t>
  </si>
  <si>
    <t>Miscellaneous Enhancements - login herald</t>
  </si>
  <si>
    <t>This change adds a default herald to /etc/security/login.cfg.</t>
  </si>
  <si>
    <t xml:space="preserve">From the command prompt, execute the following command:
	lssec -f /etc/security/login.cfg -s default -a herald |grep '^default[[:blank:]]herald="Unauthorized use of this system is prohibited.'
The above command should yield the following output:
	default herald="Unauthorized use of this system is prohibited.nlogin:"
Note: The default herald should contain IRS Warning Banner Language. </t>
  </si>
  <si>
    <t>Output contains the following: 
default herald="[IRS Warning Banner Language]"
The content of the herald should be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</si>
  <si>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 xml:space="preserve">Default herald does not meet IRS Warning Banner Requirements. </t>
  </si>
  <si>
    <t>Updated to IRS Warning Banner</t>
  </si>
  <si>
    <t>HAC14</t>
  </si>
  <si>
    <t>HAC14: Warning banner is insufficient</t>
  </si>
  <si>
    <t>3.7.4</t>
  </si>
  <si>
    <t>This change puts into place a suggested login herald to replace the default entry. As the herald is presented to a user prior to logon, it should not provide any information about the operating system or version. Instead, it should detail a company standard acceptable use policy. This herald can be subsequently tailored to reflect a corporate standard policy.</t>
  </si>
  <si>
    <t>Add a default login herald to /etc/security/login.cfg:
chsec -f /etc/security/login.cfg -s default -a herald="Unauthorized use of
 this system is prohibited.nlogin:"</t>
  </si>
  <si>
    <t>Add a default login herald to /etc/security/login.cfg. One method to accomplish the recommended state is to execute the following command(s): command:
chsec -f /etc/security/login.cfg -s default -a herald="Unauthorized use of this system is prohibited.nlogin:"</t>
  </si>
  <si>
    <t>AIX7-36</t>
  </si>
  <si>
    <t xml:space="preserve">Account Management </t>
  </si>
  <si>
    <t>Miscellaneous Enhancements - guest account removal</t>
  </si>
  <si>
    <t>This change removes the guest user and home directory from the system.</t>
  </si>
  <si>
    <t>From the command prompt, execute the following command:
	lsuser guest 
	The above command should yield the following output:
	3004-687 User "guest" does not exist.</t>
  </si>
  <si>
    <t>Output contains the following: 
3004-687 User "guest" does not exist.</t>
  </si>
  <si>
    <t xml:space="preserve">Guest account has not been removed from the system. </t>
  </si>
  <si>
    <t>HAC27</t>
  </si>
  <si>
    <t>HAC27: Default accounts have not been disabled or renamed</t>
  </si>
  <si>
    <t>3.7.5</t>
  </si>
  <si>
    <t>This change removes the guest user. If a user logs in with a generic username, audit trails are of limited value as it is not necessarily possible to identify who has accessed an account. The guest account should be removed and all users should be given specific logon ids to ensure traceability and accountability.</t>
  </si>
  <si>
    <t>Remove the guest user: 
rmuser -p guest
rm -r /home/guest</t>
  </si>
  <si>
    <t>Remove the guest user. One method to accomplish the recommended state is to execute the following command(s):
rmuser -p guest
rm -r /home/guest</t>
  </si>
  <si>
    <t>To close this finding, please provide a screenshot showing the guest user has been removed with the agency's CAP.</t>
  </si>
  <si>
    <t>AIX7-37</t>
  </si>
  <si>
    <t>Miscellaneous Enhancements - crontab permissions</t>
  </si>
  <si>
    <t>This script checks the permissions of all the root crontab entries, to ensure that they are owned and writable by the root user only.</t>
  </si>
  <si>
    <t>From the command prompt, execute the following script:
	crontab -l |egrep -v '^#' |awk '{print $6}' |grep "^/" |sort -u | while read DIR
do
DIR=${DIR:-$(pwd)}
while [[ -a ${DIR} ]]
do
[[ "$(ls -ld ${DIR})" = @(????????w? *) ]] &amp;&amp; print " WARNING ${DIR} is world writable"
[[ "$(ls -ld ${DIR})" = @(?????w???? *) ]] &amp;&amp; print " WARNING ${DIR} is group writable"
[[ "$(ls -ld ${DIR} |awk '{print $3}')" != @(root|bin) ]] &amp;&amp; print " WARNING ${DIR} is not owned by root or bin"
DIR=${DIR%/*}
done 
done</t>
  </si>
  <si>
    <t>All root crontab entries are owned and writable by the root user only.</t>
  </si>
  <si>
    <t>Root crontab entries are owned and writable by user other than root.</t>
  </si>
  <si>
    <t>3.7.6</t>
  </si>
  <si>
    <t>All root crontab entries must be owned and writable by the root user only. If a script had group or world writable access, it could be replaced or edited with malicious content, which would then subsequently run on the system with root authority.</t>
  </si>
  <si>
    <t>Ensure that all root crontab entries are owned and writable by root only. 
The script below traverses up each individual directory path, ensuring that all directories are not group/world writable and that they are owned by the root or bin user:
crontab -l |egrep -v '^#' |awk '{print $6}' |grep "^/" |sort -u | while read DIR
do
DIR=${DIR:-$(pwd)}
while [[ -a ${DIR} ]]
do
[[ "$(ls -ld ${DIR})" = @(????????w? *) ]] &amp;&amp; print " WARNING ${DIR} is world writable"
[[ "$(ls -ld ${DIR})" = @(?????w???? *) ]] &amp;&amp; print " WARNING ${DIR} is group writable"
[[ "$(ls -ld ${DIR} |awk '{print $3}')" != @(root|bin) ]] &amp;&amp; print " WARNING ${DIR} is not owned by root or bin"
DIR=${DIR%/*}
done 
done 
NOTE: Review the output and manually change the directories, if possible. Directories which are group and/or world writable or not owned by root are marked with "WARNING" 
To manually change permissions on the files or directories:
To remove group writable access: 
chmod g-w 
To remove world writable access:
chmod o-w 
To remove both group and world writable access: 
chmod go-w 
To change the owner of a file or directory: 
chown</t>
  </si>
  <si>
    <t>Ensure that all root crontab entries are owned and writable by root only. One method to accomplish the recommended state is to execute the following command(s): script:
The script below traverses up each individual directory path, ensuring that all directories are not group/world writable and that they are owned by the root or bin user:
crontab -l |egrep -v '^#' |awk '{print $6}' |grep "^/" |sort -u | while read DIR
do
DIR=${DIR:-$(pwd)}
while [[ -a ${DIR} ]]
do
[[ "$(ls -ld ${DIR})" = @(????????w? *) ]] &amp;&amp; print " WARNING ${DIR} is world writable"
[[ "$(ls -ld ${DIR})" = @(?????w???? *) ]] &amp;&amp; print " WARNING ${DIR} is group writable"
[[ "$(ls -ld ${DIR} |awk '{print $3}')" != @(root|bin) ]] &amp;&amp; print " WARNING ${DIR} is not owned by root or bin"
DIR=${DIR%/*}
done 
done 
NOTE: Review the output and manually change the directories, if possible. Directories which are group and/or world writable or not owned by root are marked with "WARNING" 
To manually change permissions on the files or directories:
To remove group writable access: 
chmod g-w 
To remove world writable access:
chmod o-w 
To remove both group and world writable access: 
chmod go-w 
To change the owner of a file or directory: 
chown</t>
  </si>
  <si>
    <t>To close this finding, please provide a screenshot of the updated root crontab entries permission and ownership with the agency's CAP.</t>
  </si>
  <si>
    <t>AIX7-38</t>
  </si>
  <si>
    <t>Configuring SSH - disabling direct root access</t>
  </si>
  <si>
    <t>The recommendation is to edit the /etc/ssh/sshd_config file to disable direct root login. By default direct root login via SSH is enabled.</t>
  </si>
  <si>
    <t>Ensure that the PermitRootLogin parameter has been changed:
	grep "^PermitRootLogin[[:blank:]]" /etc/ssh/sshd_config
The above command should yield the following output:
	PermitRootLogin no</t>
  </si>
  <si>
    <t>Output contains the following: 
PermitRootLogin no</t>
  </si>
  <si>
    <t>Direct root login via SSH is enabled.</t>
  </si>
  <si>
    <t>4.2.2</t>
  </si>
  <si>
    <t>All root access should be facilitated through a local logon with a unique and identifiable user ID and then via the su command once locally authenticated. Direct root login is extremely insecure and offers little in the way of audit trailing for accountability.</t>
  </si>
  <si>
    <t>Edit the/etc/ssh/sshd_config file and disable direct root login for SSH:
vi /etc/ssh/sshd_config
Replace: 
#PermitRootLogin yes
With:
PermitRootLogin no
Re-cycle the sshd daemon to pick up the configuration changes:
stopsrc -s sshd
startsrc -s sshd</t>
  </si>
  <si>
    <t>Edit the /etc/ssh/sshd_config file and disable direct root login for SSH. One method to accomplish the recommended state is to execute the following command(s):
vi /etc/ssh/sshd_config
Replace: 
#PermitRootLogin yes
With:
PermitRootLogin no
Re-cycle the sshd daemon to pick up the configuration changes:
stopsrc -s sshd
startsrc -s sshd</t>
  </si>
  <si>
    <t>To close this finding, please provide a screenshot of the updated /etc/ssh/sshd_config file contents with the agency's CAP.</t>
  </si>
  <si>
    <t>AIX7-39</t>
  </si>
  <si>
    <t>Configuring SSH - server protocol 2</t>
  </si>
  <si>
    <t>The recommendation is to edit the /etc/ssh/sshd_config file and allow the SSH2 protocol only. By default the SSH1 protocol is also available. This is the SSH server configuration file.</t>
  </si>
  <si>
    <t>Ensure that the Protocol parameter has been changed:
	grep "^Protocol[[:blank:]]" /etc/ssh/sshd_config
	The above command should yield the following output:
	Protocol 2</t>
  </si>
  <si>
    <t>Output contains the following: 
Protocol 2</t>
  </si>
  <si>
    <t>SSH v2 protocol has not been explicitly defined under the /etc/ssh/sshd_config file.</t>
  </si>
  <si>
    <t>4.2.3</t>
  </si>
  <si>
    <t>There are publicly known vulnerabilities in SSH1 protocol, because of which the SSH1 protocol was deprecated in early 2001. SSH2 is a complete re-write of SSH1 with additional security features. All SSH connections should communicate over the SSH2 protocol. There are numerous benefits of utilizing SSH2 over SSH1, these include: an enhanced and stronger crypto integrity check and support for RSA and DSA keys, rather than just RSA key support in SSH1. The recommendation is to edit the /etc/ssh/sshd_config file and allow the SSH2 protocol only.</t>
  </si>
  <si>
    <t>Edit the/etc/ssh/sshd_config file and explicitly define the SSH2 protocol:
vi /etc/ssh/sshd_config
Replace:
#Protocol 2,1
With: 
Protocol 2
Re-cycle the sshd daemon to pick up the configuration changes:
stopsrc -s sshd
startsrc -s sshd</t>
  </si>
  <si>
    <t>Edit the /etc/ssh/sshd_config file and explicitly define the SSH2 protocol. One method to accomplish the recommended state is to execute the following command(s):
vi /etc/ssh/sshd_config
Replace:
#Protocol 2,1
With: 
Protocol 2
Re-cycle the sshd daemon to pick up the configuration changes:
stopsrc -s sshd
startsrc -s sshd</t>
  </si>
  <si>
    <t>AIX7-40</t>
  </si>
  <si>
    <t>Configuring SSH - client protocol 2</t>
  </si>
  <si>
    <t>The recommendation is to edit the /etc/ssh/ssh_config file and allow the SSH2 protocol only. By default the SSH1 protocol is also available. This is the SSH client configuration file.</t>
  </si>
  <si>
    <t>Ensure that the Protocol parameter has been changed:
	grep "^Protocol[[:blank:]]" /etc/ssh/ssh_config
	The above command should yield the following output:
	Protocol 2</t>
  </si>
  <si>
    <t>SSH v2 protocol has not been explicitly defined under the /etc/ssh/ssh_config file.</t>
  </si>
  <si>
    <t>4.2.4</t>
  </si>
  <si>
    <t>There are publicly known vulnerabilities in SSH1 protocol, because of which the SSH1 protocol was deprecated in early 2001. SSH2 is a complete re-write of SSH1 with additional security features. All SSH connections should communicate over the SSH2 protocol. There are numerous benefits of utilizing SSH2 over SSH1, these include: an enhanced and stronger crypto integrity check and support for RSA and DSA keys, rather than just RSA key support in SSH1. The recommendation is to edit the /etc/ssh/ssh_config file and allow the SSH2 protocol only.</t>
  </si>
  <si>
    <t>Edit the/etc/ssh/ssh_config file and explicitly define the SSH2 protocol:
vi /etc/ssh/sshd_config
Replace:
#Protocol 2,1
With: 
Protocol 2
Re-cycle the sshd daemon to pick up the configuration changes:
stopsrc -s sshd
startsrc -s sshd</t>
  </si>
  <si>
    <t>Edit the/etc/ssh/ssh_config file and explicitly define the SSH2 protocol. One method to accomplish the recommended state is to execute the following command(s):
vi /etc/ssh/sshd_config
Replace:
#Protocol 2,1
With: 
Protocol 2
Re-cycle the sshd daemon to pick up the configuration changes:
stopsrc -s sshd
startsrc -s sshd</t>
  </si>
  <si>
    <t>AIX7-41</t>
  </si>
  <si>
    <t>Configuring SSH - banner configuration</t>
  </si>
  <si>
    <t>The recommendation is to edit the /etc/ssh/sshd_config file and configure a path to a login herald message.</t>
  </si>
  <si>
    <t>Ensure that the Banner parameter has been changed:
	grep "^Banner[[:blank:]]" /etc/ssh/sshd_config
The above command should yield the following output:
	Banner /etc/ssh/ssh_banner</t>
  </si>
  <si>
    <t>Output contains the following: 
Banner /etc/ssh/ssh_banner
The content of the banner file should be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</si>
  <si>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 xml:space="preserve">The warning banner is not Publication 1075 compliant. </t>
  </si>
  <si>
    <t>4.2.5</t>
  </si>
  <si>
    <t>The login herald configured previously is not displayed during the initiation of a new SSH connection. Prior to a password being entered the user should accept the terms and conditions of the corporate acceptable usage policy.</t>
  </si>
  <si>
    <t>Create an SSH banner file:
printf "Unauthorized use of this system is prohibited.n" &gt; /etc/ssh/ssh_banner
NOTE: The content of the banner file can reflect any internal acceptable usage policy standards
Edit the /etc/ssh/sshd_config file and customize the Banner parameter
vi /etc/ssh/sshd_config
Replace:
#Banner /some/path
With:
Banner /etc/ssh/ssh_banner Re-cycle the sshd daemon to pick up the configuration changes:
stopsrc -s sshd
startsrc -s sshd</t>
  </si>
  <si>
    <t>Create an SSH banner file. One method to accomplish the recommended state is to execute the following command(s):
printf "Unauthorized use of this system is prohibited.n" &gt; /etc/ssh/ssh_banner
NOTE: The content of the banner file can reflect any internal acceptable usage policy standards
Edit the /etc/ssh/sshd_config file and customize the Banner parameter
vi /etc/ssh/sshd_config
Replace:
#Banner /some/path
With:
Banner /etc/ssh/ssh_banner Re-cycle the sshd daemon to pick up the configuration changes:
stopsrc -s sshd
startsrc -s sshd</t>
  </si>
  <si>
    <t>AIX7-42</t>
  </si>
  <si>
    <t>Configuring SSH - ignore .shosts and .rhosts</t>
  </si>
  <si>
    <t>The recommendation is to edit the /etc/ssh/sshd_config file and set the IgnoreRhostsparameter to ignore .shosts and.rhosts files.</t>
  </si>
  <si>
    <t>Ensure that the IgnoreRhosts parameter has been changed:
	grep "^IgnoreRhosts[[:blank:]]" /etc/ssh/sshd_config
	The above command should yield the following output:
	IgnoreRhosts yes</t>
  </si>
  <si>
    <t>Output contains the following: 
IgnoreRhosts yes</t>
  </si>
  <si>
    <t>.shosts and .rhosts authentication parameters have not been disabled in the /etc/ssh/sshd_config file.</t>
  </si>
  <si>
    <t>4.2.6</t>
  </si>
  <si>
    <t>A user can logon to a remote system without authenticating themselves if. Rhosts or .shosts files exist in the remote home directory and if the client machine name and user name are present in these files. This method is fundamentally insecure as the local system can be exploited by IP, DNS (Domain Name Server) and routing spoofing attacks. Additionally, this authentication method relies on the integrity of the client machine. These weaknesses have been known and exploited for a long time. Since this authentication method is not secure, it must be disabled.</t>
  </si>
  <si>
    <t>Edit the /etc/ssh/sshd_config file to disable the .shosts and .rhosts authentication parameter:
vi /etc/ssh/sshd_config
Replace:
#IgnoreRhosts yes
With:
IgnoreRhosts yesRe-cycle the sshd daemon to pick up the configuration changes:
stopsrc -s sshd
startsrc -s sshd</t>
  </si>
  <si>
    <t>Edit the /etc/ssh/sshd_config file to disable the .shosts and .rhosts authentication parameter. One method to accomplish the recommended state is to execute the following command(s):
vi /etc/ssh/sshd_config
Replace:
#IgnoreRhosts yes
With:
IgnoreRhosts yesRe-cycle the sshd daemon to pick up the configuration changes:
stopsrc -s sshd
startsrc -s sshd</t>
  </si>
  <si>
    <t>AIX7-43</t>
  </si>
  <si>
    <t>Configuring SSH - disable null passwords</t>
  </si>
  <si>
    <t>The recommendation is to edit the /etc/ssh/sshd_config file to ensure that the SSH daemon does not authenticate users with a null password.</t>
  </si>
  <si>
    <t>Ensure that the PermitEmptyPasswords parameter has been changed:
	grep "^PermitEmptyPasswords[[:blank:]]" /etc/ssh/sshd_config
	The above command should yield the following output: 
	PermitEmptyPasswords no</t>
  </si>
  <si>
    <t>Output contains the following: 
PermitEmptyPasswords no</t>
  </si>
  <si>
    <t xml:space="preserve">SSH daemon authenticate users with a null password. </t>
  </si>
  <si>
    <t>*Criticality may be upgraded to Critical if passwords are not required to access FTI</t>
  </si>
  <si>
    <t>HPW1</t>
  </si>
  <si>
    <t>HPW1: No password is required to access an FTI system</t>
  </si>
  <si>
    <t>4.2.7</t>
  </si>
  <si>
    <t>If password authentication is used and an account has an empty password, the SSH server must be configured to disallow access to the account. Permitting empty passwords could create an easy path of access for hackers to enter the system.</t>
  </si>
  <si>
    <t>Edit the /etc/ssh/sshd_config file to disable the acceptance null passwords:
vi /etc/ssh/sshd_config 
Replace:
#PermitEmptyPasswords no
With:
PermitEmptyPasswords no 
Re-cycle the sshd daemon to pick up the configuration changes:
stopsrc -s sshd
startsrc -s sshd</t>
  </si>
  <si>
    <t>Edit the /etc/ssh/sshd_config file to disable the acceptance null passwords. One method to accomplish the recommended state is to execute the following command(s):
vi /etc/ssh/sshd_config 
Replace:
#PermitEmptyPasswords no
With:
PermitEmptyPasswords no 
Re-cycle the sshd daemon to pick up the configuration changes:
stopsrc -s sshd
startsrc -s sshd</t>
  </si>
  <si>
    <t>AIX7-44</t>
  </si>
  <si>
    <t>AC-6</t>
  </si>
  <si>
    <t>Least Privilege</t>
  </si>
  <si>
    <t>Configuring SSH - set privilege separation</t>
  </si>
  <si>
    <t>The recommendation is to edit the /etc/ssh/sshd_config file to ensure that privilege separation is enabled.</t>
  </si>
  <si>
    <t>Ensure that the Use Privilege Separation parameter has been changed:
	grep "^Use Privilege Separation[[:blank:]]" /etc/ssh/sshd_config
	The above command MUST NOT yield the following output:
	Use Privilege Separation no</t>
  </si>
  <si>
    <t>The following line should not be emitted:
Use Privilege Separation no</t>
  </si>
  <si>
    <t>Privilege Separation is not enabled on SSH sessions.</t>
  </si>
  <si>
    <t>4.2.9</t>
  </si>
  <si>
    <t>Setting privilege separation helps to secure remote ssh access. Once a user is authenticated the sshd daemon creates a child process which has the privileges of the authenticated user and this then handles incoming network traffic. The aim of this is to prevent privilege escalation through the initial root process.</t>
  </si>
  <si>
    <t>Edit the /etc/ssh/sshd_config file to ensure that privilege separation is enabled:
vi /etc/ssh/sshd_config
Replace:
Use Privilege Separation no 
With: 
Use Privilege Separation yes
Re-cycle the sshd daemon to pick up the configuration changes:
stopsrc -s sshd
startsrc -s sshd</t>
  </si>
  <si>
    <t>Edit the /etc/ssh/sshd_config file to ensure that privilege separation is enabled. One method to accomplish the recommended state is to execute the following command(s):
vi /etc/ssh/sshd_config
Replace:
Use Privilege Separation no 
With: 
Use Privilege Separation yes
Re-cycle the sshd daemon to pick up the configuration changes:
stopsrc -s sshd
startsrc -s sshd</t>
  </si>
  <si>
    <t>AIX7-45</t>
  </si>
  <si>
    <t>AU-2</t>
  </si>
  <si>
    <t>Audit Events</t>
  </si>
  <si>
    <t>Configuring SSH - set LogLevel to INFO</t>
  </si>
  <si>
    <t>The INFO parameter specifics that record login and logout activity will be logged.</t>
  </si>
  <si>
    <t>Ensure that the LogLevel parameter is set to INFO:
	grep "^LogLevel[[:blank:]]" /etc/ssh/sshd_config
The above command should yield the following output:
	LogLevel INFO</t>
  </si>
  <si>
    <t>Output contains the following: 
LogLevel INF</t>
  </si>
  <si>
    <t>LogLevel has not been set to INFO.</t>
  </si>
  <si>
    <t>HAU17</t>
  </si>
  <si>
    <t>HAU17: Audit logs do not capture sufficient auditable events</t>
  </si>
  <si>
    <t>4.2.12</t>
  </si>
  <si>
    <t>SSH provides several logging levels with varying amounts of verbosity. DEBUG is specifically _not_ recommended other than strictly for debugging SSH communications since it provides so much data that it is difficult to identify important security information. INFO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t>
  </si>
  <si>
    <t>Edit the/etc/ssh/sshd_config:
vi /etc/ssh/sshd_config
Set:
LogLevel INFO
Re-cycle the sshd daemon to pick up the configuration changes:
stopsrc -s sshd
startsrc -s sshd</t>
  </si>
  <si>
    <t>Edit the/etc/ssh/sshd_config. One method to accomplish the recommended state is to execute the following command(s):
vi /etc/ssh/sshd_config
Set:
LogLevel INFO
Re-cycle the sshd daemon to pick up the configuration changes:
stopsrc -s sshd
startsrc -s sshd</t>
  </si>
  <si>
    <t>AIX7-46</t>
  </si>
  <si>
    <t>Configuring SSH - set MaxAuthTries to 3 or Less</t>
  </si>
  <si>
    <t>The MaxAuthTries parameter specifies the maximum number of authentication attempts permitted per connection. When the login failure count reaches half the number, error messages will be written to the syslog file detailing the login failure.</t>
  </si>
  <si>
    <t xml:space="preserve">Ensure that the MaxAuthTries parameter is set as recommended:
grep "^MaxAuthTries[[:blank:]]" /etc/ssh/sshd_config
The above command should yield the following output:
MaxAuthTries 3 </t>
  </si>
  <si>
    <t xml:space="preserve">Output contains the following: 
MaxAuthTries 3 </t>
  </si>
  <si>
    <t>SSH MaxAuthTries has not been set to 3 or less.</t>
  </si>
  <si>
    <t>Updated MaxAuthTries from 4 to 3.</t>
  </si>
  <si>
    <t>4.2.13</t>
  </si>
  <si>
    <t>Setting the MaxAuthTries parameter to a low number will minimize the risk of successful brute force attacks to the SSH server. While the recommended setting is 3, it is set the number based on site policy.</t>
  </si>
  <si>
    <t>Edit the/etc/ssh/sshd_config file:
vi /etc/ssh/sshd_config
Edit the/etc/ssh/sshd_config file:
vi /etc/ssh/sshd_config
Set:
MaxAuthTries 3
Re-cycle the sshd daemon to pick up the configuration changes:
stopsrc -s sshd
startsrc -s sshd</t>
  </si>
  <si>
    <t>Edit the/etc/ssh/sshd_config file. One method to accomplish the recommended state is to execute the following command(s):
vi /etc/ssh/sshd_config
Edit the/etc/ssh/sshd_config file:
vi /etc/ssh/sshd_config
Set:
MaxAuthTries 3
Re-cycle the sshd daemon to pick up the configuration changes:
stopsrc -s sshd
startsrc -s sshd</t>
  </si>
  <si>
    <t>AIX7-47</t>
  </si>
  <si>
    <t>AC-12</t>
  </si>
  <si>
    <t>Session Termination</t>
  </si>
  <si>
    <t>Configuring SSH - set Idle Timeout Interval for User Login</t>
  </si>
  <si>
    <t>The two options ClientAliveInterval and ClientAliveCountMax control the timeout of ssh sessions. When the ClientAliveInterval variable is set, ssh sessions that have no activity for the specified length of time are terminated. When the ClientAliveCountMax variable is set, sshd will send client alive messages at every ClientAliveInterval interval. When the number of consecutive client alive messages are sent with no response from the client, the ssh session is terminated. For example, if the ClientAliveInterval is set to 15 seconds and the ClientAliveCountMax is set to 3, the client ssh session will be terminated after 45 seconds of idle time.</t>
  </si>
  <si>
    <t>Ensure that the ClientAliveCountMax parameter is set as recommended:
grep "^ClientAliveCountMax[[:blank:]]" /etc/ssh/sshd_config
The above command should yield the following output:
ClientAliveCountMax 1800
Ensure that the ClientAliveInterval parameter is set as recommended:
grep "^ClientAliveInterval[[:blank:]]" /etc/ssh/sshd_config
The above command should yield the following output:
ClientAliveInterval 0</t>
  </si>
  <si>
    <t>Outputs contains the following
ClientAliveCountMax parameter:
ClientAliveCountMax 1800
ClientAliveInterval parameter:
ClientAliveInterval 0</t>
  </si>
  <si>
    <t xml:space="preserve">ClientAliveInterval and/or ClientAliveCountMax parameters have not been per requirements. </t>
  </si>
  <si>
    <t xml:space="preserve">Updated ClientAliveCountMax from 300 to 900. </t>
  </si>
  <si>
    <t>HRM5</t>
  </si>
  <si>
    <t>HRM5: User sessions do not terminate after the Publication 1075 period of inactivity</t>
  </si>
  <si>
    <t>4.2.14</t>
  </si>
  <si>
    <t>Having no timeout value associated with a connection could allow an unauthorized user access to another user's ssh session (e.g. user walks away from their computer and doesn't lock the screen). Setting a timeout value at least reduces the risk of this happening..
While the recommended setting is 1800 seconds (30 minutes), set this timeout value based on site policy. The recommended setting for ClientAliveCountMax is 0. In this case, the client session will be terminated after 30 minutes of idle time and no keepalive messages will be sent.</t>
  </si>
  <si>
    <t>Edit the/etc/ssh/sshd_config file:
vi /etc/ssh/sshd_config
Set: 
ClientAliveCountMax 1800
ClientAliveInterval 0
Re-cycle the sshd daemon to pick up the configuration changes:
stopsrc -s sshd
startsrc -s sshd</t>
  </si>
  <si>
    <t>Edit the/etc/ssh/sshd_config file. One method to accomplish the recommended state is to execute the following command(s):
vi /etc/ssh/sshd_config
Set: 
ClientAliveCountMax 1800
ClientAliveInterval 0
Re-cycle the sshd daemon to pick up the configuration changes:
stopsrc -s sshd
startsrc -s sshd</t>
  </si>
  <si>
    <t>AIX7-48</t>
  </si>
  <si>
    <t>IA-7</t>
  </si>
  <si>
    <t>Cryptographic Module Authentication</t>
  </si>
  <si>
    <t>Configuring SSH - restrict Cipher list</t>
  </si>
  <si>
    <t>This variable limits the types of ciphers that SSH can use during communication.</t>
  </si>
  <si>
    <t>Ensure that the Ciphers parameter is set as recommended:
	grep "^Ciphers [[:blank:]]" /etc/ssh/sshd_config
	The above command should yield the following output:
	Ciphers aes128-ctr,aes192-ctr,aes256-ctr</t>
  </si>
  <si>
    <t>Output contains the following: 
Ciphers aes128-ctr,aes192-ctr,aes256-ctr</t>
  </si>
  <si>
    <t xml:space="preserve">Approved ciphers are not being used. </t>
  </si>
  <si>
    <t>4.2.15</t>
  </si>
  <si>
    <t>Based on research conducted at various institutions, it was determined that the symmetric portion of the SSH Transport Protocol (as described in RFC 4253) has security weaknesses that allowed recovery of up to 32 bits of plaintext from a block of ciphertext that was encrypted with the Cipher Block Chaining (CBD) method. From that research, new Counter mode algorithms (as described in RFC4344) were designed that are not vulnerable to these types of attacks and these algorithms are now recommended for standard use.</t>
  </si>
  <si>
    <t>Edit the/etc/ssh/sshd_config file:
vi /etc/ssh/sshd_config
Set: 
Ciphers aes128-ctr,aes192-ctr,aes256-ctr
Re-cycle the sshd daemon to pick up the configuration changes:
stopsrc -s sshd
startsrc -s sshd</t>
  </si>
  <si>
    <t>Edit the/etc/ssh/sshd_config file. One method to accomplish the recommended state is to execute the following command(s):
vi /etc/ssh/sshd_config
Set: 
Ciphers aes128-ctr,aes192-ctr,aes256-ctr
Re-cycle the sshd daemon to pick up the configuration changes:
stopsrc -s sshd
startsrc -s sshd</t>
  </si>
  <si>
    <t>AIX7-49</t>
  </si>
  <si>
    <t>Configuring SSH - ignore user-provided environment variables</t>
  </si>
  <si>
    <t>The PermitUserEnvironment option allows users to present environment options to the ssh daemon.</t>
  </si>
  <si>
    <t>Ensure that the PermitUserEnvironment parameter has been changed:
	grep "^PermitUserEnvironment[[:blank:]]" /etc/ssh/sshd_config
	The above command should yield the following output:
	PermitUserEnvironment no</t>
  </si>
  <si>
    <t>Output contains the following: 
PermitUserEnvironment no</t>
  </si>
  <si>
    <t>PermitUserEnvironment option has not been set to NO.</t>
  </si>
  <si>
    <t>4.2.16</t>
  </si>
  <si>
    <t>Permitting users the ability to set environment variables through the SSH daemon could potentially allow users to bypass security controls (e.g. setting an execution path that has ssh executing trojan'd programs)</t>
  </si>
  <si>
    <t>Edit the/etc/ssh/sshd_config file:
vi /etc/ssh/sshd_config
Set: 
PermitUserEnvironment no
Re-cycle the sshd daemon to pick up the configuration changes:
stopsrc -s sshd
startsrc -s sshd</t>
  </si>
  <si>
    <t>Edit the/etc/ssh/sshd_config file. One method to accomplish the recommended state is to execute the following command(s):
vi /etc/ssh/sshd_config
Set: 
PermitUserEnvironment no
Re-cycle the sshd daemon to pick up the configuration changes:
stopsrc -s sshd
startsrc -s sshd</t>
  </si>
  <si>
    <t>AIX7-50</t>
  </si>
  <si>
    <t>Configuring SSH - limit access via SSH</t>
  </si>
  <si>
    <t>There are several options available to limit which users and group can access the system via SSH. It is recommended that at least of the following options be leveraged:
	AllowUsers
	The AllowUsers variable gives the system administrator the option of allowing specific users to ssh into the system. The list consists of comma separated user names. Numeric userIDs are not recognized with this variable. If a system administrator wants to restrict user access further by only allowing the allowed users to log in from a particular host, the entry can be specified in the form of user@host.
	AllowGroups
	The AllowGroups variable gives the system administrator the option of allowing specific groups of users to ssh into the system. The list consists of comma separated group names. Numeric groupIDs are not recognized with this variable.
	DenyUsers
	The DenyUsers variable gives the system administrator the option of denying specific users to ssh into the system. The list consists of comma separated user names. Numeric userIDs are not recognized with this variable. If a system administrator wants to restrict user access further by specifically denying a user's access from a particular host, the entry can be specified in the form of user@host.
	DenyGroups
	The DenyGroups variable gives the system administrator the option of denying specific groups of users to ssh into the system. The list consists of comma separated group names. Numeric groupIDs are not recognized with this variable.</t>
  </si>
  <si>
    <t>Ensure that the AllowUsers, AllowGroups, DenyUsers, or DenyGroups is set:
	grep "^(AllowUsers|AllowGroups|DenyUsers|DenyGroups)[[:blank:]]" /etc/ssh/sshd_config
	The above command should yield one of the following output:
	AllowUsers AllowGroups DenyUsers DenyGroups</t>
  </si>
  <si>
    <t>Output contains the following: 
AllowUsers AllowGroups DenyUsers DenyGroups</t>
  </si>
  <si>
    <t xml:space="preserve">Remote access via SSH has not been restricted. </t>
  </si>
  <si>
    <t>4.2.17</t>
  </si>
  <si>
    <t>Restricting which users can remotely access the system via SSH will help ensure that only authorized users access the system.</t>
  </si>
  <si>
    <t>Edit the /etc/ssh/sshd_config file:
vi /etc/ssh/sshd_config
Set one of the following:
AllowUsers 
AllowGroups 
DenyUsers 
DenyGroups 
Re-cycle the sshd daemon to pick up the configuration changes:
stopsrc -s sshd
startsrc -s sshd</t>
  </si>
  <si>
    <t>Edit the /etc/ssh/sshd_config file. One method to accomplish the recommended state is to execute the following command(s):
vi /etc/ssh/sshd_config
Set one of the following:
AllowUsers 
AllowGroups 
DenyUsers 
DenyGroups 
Re-cycle the sshd daemon to pick up the configuration changes:
stopsrc -s sshd
startsrc -s sshd</t>
  </si>
  <si>
    <t>AIX7-51</t>
  </si>
  <si>
    <t>Configuring SSH - sshd_config permissions lockdown</t>
  </si>
  <si>
    <t>The /etc/ssh/sshd_config file defines SSH server behavior.</t>
  </si>
  <si>
    <t>Ensure that the /etc/ssh/sshd_config permissions have been successfully changed:
	ls -l /etc/ssh/sshd_config | awk '{print $1 " " $3 " " $4 " " $9}' 
The above command should yield the following output:
	-rw------- root system /etc/ssh/sshd_config</t>
  </si>
  <si>
    <t>Output contains the following: 
-rw------- root system /etc/ssh/sshd_config</t>
  </si>
  <si>
    <t xml:space="preserve">The sshd_config file does not have correct ownership and/or permissions
</t>
  </si>
  <si>
    <t>HAC13</t>
  </si>
  <si>
    <t>HAC13: Operating system configuration files have incorrect permissions</t>
  </si>
  <si>
    <t>4.2.18</t>
  </si>
  <si>
    <t>The SSH daemon reads the configuration information from this file and includes the authentication mode and cryptographic levels to use during SSH communication. The recommended value is not to provide any access rights for any user, other than the owner of the file.</t>
  </si>
  <si>
    <t>Change the permissions of the /etc/ssh/sshd_config file to ensure that only the owner can read and write to the file:
chmod u=rw,go= /etc/ssh/sshd_config</t>
  </si>
  <si>
    <t>Change the permissions of the /etc/ssh/sshd_config file to ensure that only the owner can read and write to the file. One method to accomplish the recommended state is to execute the following command(s): command:
chmod u=rw,go= /etc/ssh/sshd_config</t>
  </si>
  <si>
    <t>AIX7-52</t>
  </si>
  <si>
    <t>Configuring SSH - ssh_config permissions lockdown</t>
  </si>
  <si>
    <t>The /etc/ssh/ssh_config file defines SSH client behavior.</t>
  </si>
  <si>
    <t>Ensure that the /etc/ssh/ssh_config permissions have been successfully changed:
	ls -l /etc/ssh/ssh_config | awk '{print $1 " " $3 " " $4 " " $9}' 
	The above command should yield the following output:
	-rw-r--r-- root system /etc/ssh/ssh_config</t>
  </si>
  <si>
    <t>Output contains the following: 
-rw-r--r-- root system /etc/ssh/ssh_config</t>
  </si>
  <si>
    <t xml:space="preserve">The ssh_config file does not have correct ownership and/or permissions
</t>
  </si>
  <si>
    <t>4.2.19</t>
  </si>
  <si>
    <t>The /etc/ssh/ssh_config file is the system-wide client configuration file for OpenSSH, which allows you to set options that modify the operation of the client programs. The recommended value is not to provide any writable access rights for any user, other than the owner of the file.</t>
  </si>
  <si>
    <t>Change the permissions of the /etc/ssh/ssh_config file to ensure that only the owner can read and write to the file:
chmod u=rw,go=r /etc/ssh/ssh_config</t>
  </si>
  <si>
    <t>Change the permissions of the /etc/ssh/ssh_config file to ensure that only the owner can read and write to the file. One method to accomplish the recommended state is to execute the following command(s): command:
chmod u=rw,go=r /etc/ssh/ssh_config</t>
  </si>
  <si>
    <t>AIX7-53</t>
  </si>
  <si>
    <t>/etc/mail/sendmail.cf - SmtpGreetingMessage</t>
  </si>
  <si>
    <t>The recommendation is to change the default sendmail greeting string to not display the sendmail version and other related information.</t>
  </si>
  <si>
    <t>Validate the installation of the software:
	grep "SmtpGreetingMessage=mailerready" /etc/mail/sendmail.cf 
The above command should yield the following output:
	O SmtpGreetingMessage=mailerready</t>
  </si>
  <si>
    <t>Output contains the following: 
O SmtpGreetingMessage=mailerready</t>
  </si>
  <si>
    <t>The sendmail program greeting string contains sensitive information.</t>
  </si>
  <si>
    <t>4.3.1</t>
  </si>
  <si>
    <t>The sendmail deamon has a history of security vulnerabilities. The recommendation is to change the default sendmail greeting string so as not to display the sendmail version and other related information, which can be used by an attacker for fingerprinting purposes.</t>
  </si>
  <si>
    <t>Create a backup copy of /etc/mail/sendmail.cf:
cp -p /etc/mail/sendmail.cf /etc/mail/sendmail.cf.pre_cis 
Edit:
vi /etc/mail/sendmail.cf 
Change:
O SmtpGreetingMessage=$j Sendmail $b 
To:
O SmtpGreetingMessage=mailerready</t>
  </si>
  <si>
    <t>Remove sensitive information from the mail greeting message. One method to accomplish the recommended state is to execute the following command(s):
Create a backup copy of /etc/mail/sendmail.cf:
cp -p /etc/mail/sendmail.cf /etc/mail/sendmail.cf.pre_cis 
Edit:
vi /etc/mail/sendmail.cf 
Change:
O SmtpGreetingMessage=$j Sendmail $b 
To:
O SmtpGreetingMessage=mailerready</t>
  </si>
  <si>
    <t>AIX7-54</t>
  </si>
  <si>
    <t>/etc/mail/sendmail.cf - permissions and ownership</t>
  </si>
  <si>
    <t>The recommended permissions and ownership for /etc/mail/sendmail.cf are applied.</t>
  </si>
  <si>
    <t>From the command prompt, execute the following command:
	ls -l /etc/mail/sendmail.cf | awk '{print $1 " " $3 " " $4 " " $9}' 
The above command should yield the following output:
	-rw-r----- root system sendmail.cf</t>
  </si>
  <si>
    <t>Output contains the following: 
-rw-r----- root system sendmail.cf</t>
  </si>
  <si>
    <t xml:space="preserve">The sendmail.cf file does not have correct ownership and/or permissions
</t>
  </si>
  <si>
    <t>4.3.2</t>
  </si>
  <si>
    <t>The /etc/mail/sendmail.cf file is used by the sendmail daemon to determine its default configuration. This file must be protected from unauthorized access and modifications.</t>
  </si>
  <si>
    <t>Set the recommended permissions and ownership on /etc/mail/sendmail.cf:
chmod u=rw,g=r,o= /etc/mail/sendmail.cf
chown root /etc/mail/sendmail.cf</t>
  </si>
  <si>
    <t>Set the recommended permissions and ownership on /etc/mail/sendmail.cf. One method to accomplish the recommended state is to execute the following command(s):
chmod u=rw,g=r,o= /etc/mail/sendmail.cf
chown root /etc/mail/sendmail.cf</t>
  </si>
  <si>
    <t>AIX7-55</t>
  </si>
  <si>
    <t>/var/spool/mqueue - permissions and ownership</t>
  </si>
  <si>
    <t>The recommended permissions and ownership for the /var/spool/mqueue directory are applied.</t>
  </si>
  <si>
    <t>From the command prompt, execute the following command:
	ls -ld /var/spool/mqueue | awk '{print $1 " " $3 " " $4 " " $9}'
The above command should yield the following output: 
	drwx------ root system /var/spool/mqueue</t>
  </si>
  <si>
    <t>Output contains the following: 
drwx------ root system /var/spool/mqueue</t>
  </si>
  <si>
    <t xml:space="preserve">The mqueue file does not have correct ownership and/or permissions
</t>
  </si>
  <si>
    <t>4.3.3</t>
  </si>
  <si>
    <t>The sendmail daemon generally stores its queued mail in the /var/spool/mqueue directory. Queued messages are the messages that have not yet reached their final destination. To ensure the integrity of the messages during storage, the mail queue directory must be secured from unauthorized access. 
	NOTE: It is possible to specify an alternate spool directory in the /etc/mail/sendmail.cf file via the QueueDirectory parameter.</t>
  </si>
  <si>
    <t>Set the recommended permissions and ownership on /var/spool/mqueue:
chmod u=rwx,go= /var/spool/mqueue
chown root /var/spool/mqueue</t>
  </si>
  <si>
    <t>Set the recommended permissions and ownership on /var/spool/mqueue. One method to accomplish the recommended state is to execute the following command(s):
chmod u=rwx,go= /var/spool/mqueue
chown root /var/spool/mqueue</t>
  </si>
  <si>
    <t>AIX7-56</t>
  </si>
  <si>
    <t>CDE - sgid/suid binary lockdown</t>
  </si>
  <si>
    <t>CDE buffer overflow vulnerabilities may be exploited by a local user to obtain root privilege via suid/sgid programs owned by root:bin or root:sys.</t>
  </si>
  <si>
    <t>Validate the permissions of the binaries:
	ls -l /usr/dt/bin/dtaction | awk '{print $1 " " $3 " " $4 " " $9}'
ls -l /usr/dt/bin/dtappgather | awk '{print $1 " " $3 " " $4 " " $9}'
ls -l /usr/dt/bin/dtprintinfo | awk '{print $1 " " $3 " " $4 " " $9}'
ls -l /usr/dt/bin/dtsession | awk '{print $1 " " $3 " " $4 " " $9}' 
The above command should yield the following output: 
	-r-xr-xr-x root sys /usr/dt/bin/dtaction
-r-xr-xr-x root bin /usr/dt/bin/dtappgather
-r-xr-xr-x root bin /usr/dt/bin/dtprintinfo
-r-xr-xr-x root bin /usr/dt/bin/dtsession</t>
  </si>
  <si>
    <t>Output contains the following: 
-r-xr-xr-x root sys /usr/dt/bin/dtaction
-r-xr-xr-x root bin /usr/dt/bin/dtappgather
-r-xr-xr-x root bin /usr/dt/bin/dtprintinfo
-r-xr-xr-x root bin /usr/dt/bin/dtsession</t>
  </si>
  <si>
    <t xml:space="preserve">The DT files (dtaction, dtappgather, dtprintinfo, dtsession) does not have correct ownership and/or permissions
</t>
  </si>
  <si>
    <t>4.4.3</t>
  </si>
  <si>
    <t>CDE has been associated with major security risks, most of which are buffer overflow vulnerabilities. These vulnerabilities may be exploited by a local user to obtain root privilege via suid/sgid programs owned by root:bin or root:sys. It is recommended that the CDE binaries have the suid/sgid removed.</t>
  </si>
  <si>
    <t>Remove the suid/sgid from the following CDE binaries:
chmod ug-s /usr/dt/bin/dtaction
chmod ug-s /usr/dt/bin/dtappgather
chmod ug-s /usr/dt/bin/dtprintinfo
chmod ug-s /usr/dt/bin/dtsession</t>
  </si>
  <si>
    <t>Remove the suid/sgid from the following CDE binaries. One method to accomplish the recommended state is to execute the following command(s):
chmod ug-s /usr/dt/bin/dtaction
chmod ug-s /usr/dt/bin/dtappgather
chmod ug-s /usr/dt/bin/dtprintinfo
chmod ug-s /usr/dt/bin/dtsession</t>
  </si>
  <si>
    <t>AIX7-57</t>
  </si>
  <si>
    <t>AC-11</t>
  </si>
  <si>
    <t>Device Lock</t>
  </si>
  <si>
    <t>CDE - screensaver lock</t>
  </si>
  <si>
    <t>The default timeout is 15 minutes of keyboard and mouse inactivity before a password protected screensaver is invoked by the CDE session manager.</t>
  </si>
  <si>
    <t>Validate the changes to the sys.resources files:
egrep "dtsession*saverTimeout:|dtsession*lockTimeout:" /etc/dt/config/*/sys.resources
The above command should yield a similar output to the following:
/etc/dt/config/en_US/sys.resources:dtsession*saverTimeout: 15
/etc/dt/config/en_US/sys.resources:dtsession*lockTimeout: 15</t>
  </si>
  <si>
    <t>Output contains the following: 
 /etc/dt/config/en_US/sys.resources:dtsession*saverTimeout: 15
/etc/dt/config/en_US/sys.resources:dtsession*lockTimeout: 15</t>
  </si>
  <si>
    <t>The X11 session is not set to timeout after the IRS Publication 1075 defined timeframe.</t>
  </si>
  <si>
    <t>HAC2</t>
  </si>
  <si>
    <t>HAC2: User sessions do not lock after the Publication 1075 required timeframe</t>
  </si>
  <si>
    <t>4.4.5</t>
  </si>
  <si>
    <t>The default timeout of 15 minutes prior to a password protected screensaver being invoked is too long. The recommendation is to set this to 15 minutes to protect from unauthorized access on unattended systems.</t>
  </si>
  <si>
    <t>Set the default timeout parameters dtsession*saverTimeout: and dtsession*lockTimeout: 
for file in /usr/dt/config/*/sys.resources; do
 dir=`dirname $file | sed -e s/usr/etc/`
 mkdir -p $dir
 echo 'dtsession*saverTimeout: 15' &gt;&gt; $dir/sys.resources
 echo 'dtsession*lockTimeout: 15' &gt;&gt; $dir/sys.resources
done</t>
  </si>
  <si>
    <t>Set the default timeout parameters dtsession*saverTimeout: and dtsession*lockTimeout. One method to accomplish the recommended state is to execute the following command(s): script:
for file in /usr/dt/config/*/sys.resources; do
dir=`dirname $file | sed -e s/usr/etc/`
mkdir -p $dir
echo 'dtsession*saverTimeout: 15' &gt;&gt; $dir/sys.resources
echo 'dtsession*lockTimeout: 15' &gt;&gt; $dir/sys.resources
done</t>
  </si>
  <si>
    <t>AIX7-58</t>
  </si>
  <si>
    <t>CDE - login screen hostname masking</t>
  </si>
  <si>
    <t>The Dtlogin*greeting.labelString parameter is the message displayed in the first dialogue box on the CDE login screen. This is where the username is entered.
	The Dtlogin*greeting.persLabelString is the message displayed in the second dialogue box on the CDE login screen. This is where the password is entered.</t>
  </si>
  <si>
    <t>Validate the changes to the Xresources files:
	egrep "Dtlogin*greeting.labelString|Dtlogin*greeting.persLabelString:" /etc/dt/config/*/Xresources
The above command should yield a similar output to the following:
/usr/dt/config/en_US/Xresources:!! Dtlogin*greeting.labelString: The system contains US government information, users actions are monitored and audited.
/usr/dt/config/en_US/Xresources:!! Dtlogin*greeting.persLabelString: Unauthorized use of the system is prohibited, unauthorized use of the system is subject to criminal and civil penalties.</t>
  </si>
  <si>
    <t>Output contains the following: 
/usr/dt/config/en_US/Xresources:!! Dtlogin*greeting.labelString: The system contains US government information, users actions are monitored and audited.
/usr/dt/config/en_US/Xresources:!! Dtlogin*greeting.persLabelString: Unauthorized use of the system is prohibited, unauthorized use of the system is subject to criminal and civil penalties.</t>
  </si>
  <si>
    <t>The warning banner does not meet IRS publication 1075 requirements.</t>
  </si>
  <si>
    <t>Added IRS Warning Banner Language</t>
  </si>
  <si>
    <t>4.4.6</t>
  </si>
  <si>
    <t>Potential hackers may gain access to valuable information such as the hostname and the version of the operating system from the default AIX login screen. This information would assist hackers in choosing the exploitation methods to break into the system. For security reasons, change the login screen default messages.</t>
  </si>
  <si>
    <t>Copy the files from /usr/dt/config/*/Xresources to /etc/dt/config/*/Xresources and add the Dtlogin*greeting.labelString and Dtlogin*greeting.persLabelString parameters to all copied Xresources files:
for file in /usr/dt/config/*/Xresources; do
dir=`dirname $file | sed s/usr/etc/`
mkdir -p $dir
if [ ! -f $dir/Xresources ]; then
cp $file $dir/Xresources
fi
WARN="Authorized uses only. All activity may be monitored and
reported."
echo "Dtlogin*greeting.labelString: $WARN" &gt;&gt;$dir/Xresources
echo "Dtlogin*greeting.persLabelString: $WARN" &gt;&gt;$dir/Xresources
done</t>
  </si>
  <si>
    <t>Configure an IRS compliant warning banner. One method to accomplish the recommended state is to execute the following command(s):
Copy the files from /usr/dt/config/*/Xresources to /etc/dt/config/*/Xresources and add the Dtlogin*greeting.labelString and Dtlogin*greeting.persLabelString parameters to all copied Xresources files:
for file in /usr/dt/config/*/Xresources; do
dir=`dirname $file | sed s/usr/etc/`
mkdir -p $dir
if [ ! -f $dir/Xresources ]; then
cp $file $dir/Xresources
fi
WARN="Authorized uses only. All activity may be monitored and
reported."
echo "Dtlogin*greeting.labelString: $WARN" &gt;&gt;$dir/Xresources
echo "Dtlogin*greeting.persLabelString: $WARN" &gt;&gt;$dir/Xresources
done</t>
  </si>
  <si>
    <t>AIX7-59</t>
  </si>
  <si>
    <t>CDE - /etc/dt/config/Xconfig permissions and ownership</t>
  </si>
  <si>
    <t>The /etc/dt/config/Xconfig file is used to customize CDE DT login attributes. Ensure this file is owned by root:binand permissions prevent group and other from writing to the file.</t>
  </si>
  <si>
    <t>Validate the ownership and permissions:
	ls -l /etc/dt/config/Xconfig| awk '{print $1 " " $3 " " $4 " " $9}'
	The above command should yield the following output:
	-r--r--r-- root bin /etc/dt/config/Xconfig</t>
  </si>
  <si>
    <t>Output contains the following: 
 -r--r--r-- root bin /etc/dt/config/Xconfig</t>
  </si>
  <si>
    <t xml:space="preserve">The Xconfig file does not have correct ownership and/or permissions
</t>
  </si>
  <si>
    <t>4.4.7</t>
  </si>
  <si>
    <t>The /etc/dt/config/Xconfig file can be used to customize CDE DT login attributes. The default file, /usr/dt/config/Xconfig, is unconditionally overwritten upon subsequent installation. It is recommended that the appropriate permissions and ownership are applied to secure the file.</t>
  </si>
  <si>
    <t>Check to see if the /etc/dt/config/Xconfig exists:
ls -l /etc/dt/config/Xconfig 
Apply the appropriate ownership and permissions to /etc/dt/config/Xconfig:
chown root:bin /etc/dt/config/Xconfig
chmod go-w /etc/dt/config/Xconfig</t>
  </si>
  <si>
    <t>Check to see if the /etc/dt/config/Xconfig exists. One method to accomplish the recommended state is to execute the following command(s):
ls -l /etc/dt/config/Xconfig 
Apply the appropriate ownership and permissions to /etc/dt/config/Xconfig:
chown root:bin /etc/dt/config/Xconfig
chmod go-w /etc/dt/config/Xconfig</t>
  </si>
  <si>
    <t>AIX7-60</t>
  </si>
  <si>
    <t>CDE - /etc/dt/config/Xservers permissions and ownership</t>
  </si>
  <si>
    <t>The /etc/dt/config/Xservers contains entries to start the Xserver on the local display. Ensure this file is owned by root:bin and prevents group and other from writing to it.</t>
  </si>
  <si>
    <t>Validate the ownership and permissions:
	ls -l /etc/dt/config/Xservers | awk '{print $1 " " $3 " " $4 " " $9}'
The above command should yield the following output: 
	-r--r--r-- root bin /etc/dt/config/Xservers</t>
  </si>
  <si>
    <t>Output contains the following: 
 -r--r--r-- root bin /etc/dt/config/Xservers</t>
  </si>
  <si>
    <t xml:space="preserve">The Xservers file does not have correct ownership and/or permissions
</t>
  </si>
  <si>
    <t>4.4.8</t>
  </si>
  <si>
    <t>The /etc/dt/config/Xservers contains entries to start the Xserver on the local display. The default file, /usr/dt/config/Xservers, is unconditionally overwritten upon subsequent installation. It is recommended that the appropriate permissions and ownership are applied to secure the file.</t>
  </si>
  <si>
    <t>Check to see if the /etc/dt/config/Xservers exists:
ls -l /etc/dt/config/Xservers
If it exists ensure that it is explicitly defined in /etc/dt/config/Xconfig:
vi /etc/dt/config/Xconfig 
Replace: 
Dtlogin.servers: Xservers
With:
Dtlogin*servers: /etc/dt/config/Xservers
Apply the appropriate ownership and permissions to /etc/dt/config/Xservers:
chown root:bin /etc/dt/config/Xservers
chmod go-w /etc/dt/config/Xservers</t>
  </si>
  <si>
    <t>Check to see if the /etc/dt/config/Xservers exists. One method to accomplish the recommended state is to execute the following command(s):
ls -l /etc/dt/config/Xservers
If it exists ensure that it is explicitly defined in /etc/dt/config/Xconfig:
vi /etc/dt/config/Xconfig 
Replace: 
Dtlogin.servers: Xservers
With:
Dtlogin*servers: /etc/dt/config/Xservers
Apply the appropriate ownership and permissions to /etc/dt/config/Xservers:
chown root:bin /etc/dt/config/Xservers
chmod go-w /etc/dt/config/Xservers</t>
  </si>
  <si>
    <t>AIX7-61</t>
  </si>
  <si>
    <t>CDE - /etc/dt/config/*/Xresources permissions and ownership</t>
  </si>
  <si>
    <t>The /etc/dt/config/*/Xresources file contains appearance and behavior resources for the Dtlogin login screen.</t>
  </si>
  <si>
    <t>Validate the ownership and permissions:
	ls -l /etc/dt/config/*/Xresources | awk '{print $1 " " $3 " " $4 " " $9}' 
	The above command should yield a similar output to the following:
	-rw-r--r-- root sys /etc/dt/config/en_GB/Xresources
-rw-r--r-- root sys /etc/dt/config/en_US/Xresources</t>
  </si>
  <si>
    <t>Output contains the following: 
 -rw-r--r-- root sys /etc/dt/config/en_GB/Xresources
-rw-r--r-- root sys /etc/dt/config/en_US/Xresources</t>
  </si>
  <si>
    <t xml:space="preserve">The Xresources file does not have correct ownership and/or permissions
</t>
  </si>
  <si>
    <t>4.4.9</t>
  </si>
  <si>
    <t>The /etc/dt/config/*/Xresources file defines the customization of the Dtlogin screen. The default file, /usr/dt/config/*/Xresources, is unconditionally overwritten upon subsequent installation. It is recommended that the appropriate permissions and ownership are applied to secure the file.</t>
  </si>
  <si>
    <t>Set the appropriate permissions and ownership on all Xresources files:
chown root:sys /etc/dt/config/*/Xresources
chmod u=rw,go=r /etc/dt/config/*/Xresources</t>
  </si>
  <si>
    <t>Set the appropriate permissions and ownership on all Xresources files. One method to accomplish the recommended state is to execute the following command(s):
chown root:sys /etc/dt/config/*/Xresources
chmod u=rw,go=r /etc/dt/config/*/Xresources</t>
  </si>
  <si>
    <t>AIX7-62</t>
  </si>
  <si>
    <t>NFS - nosuid on NFS client mounts</t>
  </si>
  <si>
    <t>Disable suid/sgid program execution within any mounted NFS filesystem.</t>
  </si>
  <si>
    <t>For each NFS filesystem, ensure that the options have been changed to reflect the nosuid option:
	mount |grep "nfs" |wc -l
mount |grep "nfs" |grep "nosuid" |wc -l
	Both commands should yield the same output.</t>
  </si>
  <si>
    <t xml:space="preserve">Both commands yield the same output.
</t>
  </si>
  <si>
    <t xml:space="preserve">Sticky bits are allowed on remotely shared files or directories. </t>
  </si>
  <si>
    <t>4.5.3</t>
  </si>
  <si>
    <t>Setting the nosuid option means that on the NFS server the root user cannot make an suid-root program within an exported filesystem. Then log onto an NFS client as a standard user and use the suid-root program to effectively become root on that client.</t>
  </si>
  <si>
    <t>For each NFS mount, disable suid programs.
List the current NFS mounts:
mount |grep "nfs" 
For each NFS filesystem add the nosuid option, this change should be made via an edit to the /etc/filesystems file.
Create a copy of /etc/filesystems:
cp -p /etc/filesystems /etc/filesystems.pre_cis 
For each NFS mount edit the options line to reflect the nosuid option:
vi /etc/filesystems 
Reflect in each NFS options line:
options = rw,bg,hard,intr,nosuid,sec=sys 
NOTE: The above options line is an example, the nosuid should be added to the existing options
The NFS mount needs to be re-mounted to reflect this change</t>
  </si>
  <si>
    <t>For each NFS mount, disable suid programs. One method to accomplish the recommended state is to execute the following command(s):
List the current NFS mounts:
mount |grep "nfs" 
For each NFS filesystem add the nosuid option, this change should be made via an edit to the /etc/filesystems file.
Create a copy of /etc/filesystems:
cp -p /etc/filesystems /etc/filesystems.pre_cis 
For each NFS mount edit the options line to reflect the nosuid option:
vi /etc/filesystems 
Reflect in each NFS options line:
options = rw,bg,hard,intr,nosuid,sec=sys 
NOTE: The above options line is an example, the nosuid should be added to the existing options
The NFS mount needs to be re-mounted to reflect this change</t>
  </si>
  <si>
    <t>To close this finding, please provide a screenshot of the updated NFS mount options with the agency's CAP.</t>
  </si>
  <si>
    <t>AIX7-63</t>
  </si>
  <si>
    <t>NFS - localhost removal</t>
  </si>
  <si>
    <t>Remove any reference to localhost or localhost aliases from /etc/exports.</t>
  </si>
  <si>
    <t>Re-review /etc/exports if the file was updated, to validate the changes:
	cat /etc/exports</t>
  </si>
  <si>
    <t xml:space="preserve">/etc/exports does not have any reference to localhost or localhost aliases.
</t>
  </si>
  <si>
    <t xml:space="preserve">The system allows exporting of local directories. </t>
  </si>
  <si>
    <t>4.5.4</t>
  </si>
  <si>
    <t>If the RPC portmapper has proxy forwarding enabled, which is a default setting in many vendor versions. You must not export your local filesytems back to the localhost, either by name or to the alias localhost, and you must not export to any netgroups of which your host is a member. If proxy forwarding is enabled, an attacker may carefully craft NFS packets and send them to the portmapper, which in turn, forwards them to the NFS server. As the packets come from the portmapper process, which runs as root, they appear to be coming from a trusted system. This configuration may allow anyone to alter and delete files at will.</t>
  </si>
  <si>
    <t>Remove any reference to localhost or localhost aliases in /etc/exports:
Review the content of /etc/exports and check for localhost or localhost aliases:
cat /etc/exports 
NOTE: If instances of localhost or localhost aliases are found, edit the file and remove them.
Create a copy of /etc/exports:
cp -p /etc/exports /etc/exports.pre_cis
Edit the file:
vi /etc/exports
Edit the relevant NFS exports to remove the localhost access, for example:
/nfsexport sec=sys,rw,access=localhost:testserver 
If /etc/exports is updated, as localhost references have been removed, update the current NFS export options:
exportfs -a</t>
  </si>
  <si>
    <t>Remove any reference to localhost or localhost aliases in /etc/exports. One method to accomplish the recommended state is to execute the following command(s):
Review the content of /etc/exports and check for localhost or localhost aliases:
cat /etc/exports 
NOTE: If instances of localhost or localhost aliases are found, edit the file and remove them.
Create a copy of /etc/exports:
cp -p /etc/exports /etc/exports.pre_cis
Edit the file:
vi /etc/exports
Edit the relevant NFS exports to remove the localhost access, for example:
/nfsexport sec=sys,rw,access=localhost:testserver 
If /etc/exports is updated, as localhost references have been removed, update the current NFS export options:
exportfs -a</t>
  </si>
  <si>
    <t>To close this finding, please provide a screenshot of the updated /etc/exports file contents with the agency's CAP.</t>
  </si>
  <si>
    <t>AIX7-64</t>
  </si>
  <si>
    <t>NFS - no_root_squash option</t>
  </si>
  <si>
    <t>For each NFS export, ensure that the root_squash option is set to -2 or -1.</t>
  </si>
  <si>
    <t>As -2 is the default NFS export value, ensure that there are no explicit anon= options set in /etc/exports:
	grep "anon=" /etc/exports 
	The above should command should yield no output.</t>
  </si>
  <si>
    <r>
      <t xml:space="preserve">Output should </t>
    </r>
    <r>
      <rPr>
        <u/>
        <sz val="10"/>
        <rFont val="Arial"/>
        <family val="2"/>
      </rPr>
      <t>not be</t>
    </r>
    <r>
      <rPr>
        <sz val="10"/>
        <rFont val="Arial"/>
        <family val="2"/>
      </rPr>
      <t xml:space="preserve"> emitted.
</t>
    </r>
  </si>
  <si>
    <t>On NFS shares, the no_root_squash option is not set, which allows remote root users to change any shared file.</t>
  </si>
  <si>
    <t>4.5.6</t>
  </si>
  <si>
    <t>Each NFS export on the server should have the anon=-2 option set. Without this, an NFS export could be at risk, where the remote root user effectively has root access on the NFS mount. By setting the export option anon=-2 , when the client attempts to access (read, write, or delete) the NFS mount, the server substitutes the UID to the server's nobody account, which is -2. This means that the root user on the client cannot access or change files that only root on the server can access or change. It is therefore recommended that root_squash is set on all exported filesystems. 
The default value of any exported filesystem or directory is -2, another value has to be explicitly set.
As a more secure option you can set the option to anon=-1, which disables anonymous access. By default, secure NFS accepts non-secure requests as anonymous.
NOTE: The root user on the client can still use su to become any other user and access and change that users files, assuming that the same user exists on the NFS server and owns files and/or directories in the NFS export.</t>
  </si>
  <si>
    <t>Use smitty to change/validate this value for all NFS exported filesystems:
smitty chnfsexp 
For each filesystem, as defined in the F4 list, set the following option:
Anonymous UID [-2] 
NOTE: Press enter to accept the change
Once all exported filesystems have been successfully validated or changed, re-export the filesystems and directories to activate the new options:
exportfs -a</t>
  </si>
  <si>
    <t>Use smitty to change/validate this value for all NFS exported filesystems. One method to accomplish the recommended state is to execute the following command(s):
smitty chnfsexp 
For each filesystem, as defined in the F4 list, set the following option:
Anonymous UID [-2] 
NOTE: Press enter to accept the change
Once all exported filesystems have been successfully validated or changed, re-export the filesystems and directories to activate the new options:
exportfs -a</t>
  </si>
  <si>
    <t>To close this finding, please provide a screenshot of the updated NFS exported filesystem options with the agency's CAP.</t>
  </si>
  <si>
    <t>AIX7-65</t>
  </si>
  <si>
    <t>TCP Wrappers - creating a hosts.deny file</t>
  </si>
  <si>
    <t>Once TCP Wrappers are installed a /etc/hosts.deny file should be created and be configured.</t>
  </si>
  <si>
    <t>Validate the content of the /etc/hosts.deny file:
	cat /etc/hosts.deny 
	The above command should yield the following output:
	ALL: ALL</t>
  </si>
  <si>
    <t xml:space="preserve">Output contains the following: 
ALL:ALL
</t>
  </si>
  <si>
    <t>The hosts.deny file does not block unauthorized connections to the system.</t>
  </si>
  <si>
    <t>HRM7</t>
  </si>
  <si>
    <t>HRM7: The agency does not adequately control remote access to its systems</t>
  </si>
  <si>
    <t>4.10.2</t>
  </si>
  <si>
    <t>The /etc/hosts.deny file describes the names of the hosts which are not allowed to access the local inetd services, as decided by the /usr/sbin/tcpd server. All access should be denied by default unless explicitly authorized. 
	Access is granted when a (daemon,client) pair matches an entry in the /etc/hosts.allow file. Access is denied when a (daemon,client) pair matches an entry in the /etc/hosts.deny file. However, access is granted if matching entry does not exist in both the files. This is why, by default, all access must be denied.</t>
  </si>
  <si>
    <t>Create a /etc/hosts.deny file:
touch /etc/hosts.deny
chown root:system /etc/hosts.deny
chmod u=rw,go= /etc/hosts.deny
Deny all traffic by default, explicit access will be defined in the /etc/hosts.allow file:
vi /etc/hosts.deny
Add:
ALL: ALL</t>
  </si>
  <si>
    <t>Create a /etc/hosts.deny file. One method to accomplish the recommended state is to execute the following command(s):
touch /etc/hosts.deny
chown root:system /etc/hosts.deny
chmod u=rw,go= /etc/hosts.deny
Deny all traffic by default, explicit access will be defined in the /etc/hosts.allow file:
vi /etc/hosts.deny
Add:
ALL: ALL</t>
  </si>
  <si>
    <t>To close this finding, please provide a screenshot of the updated /etc/hosts.deny file contents with the agency's CAP.</t>
  </si>
  <si>
    <t>AIX7-66</t>
  </si>
  <si>
    <t>TCP Wrappers - creating a hosts.allow file</t>
  </si>
  <si>
    <t>Once TCP Wrappers are installed a /etc/hosts.allow file should be created and be configured.</t>
  </si>
  <si>
    <t>Validate the content of the /etc/hosts.allow file:
	cat /etc/hosts.allow
	The above command should reflect the defined configuration file.
	NOTE:- Since the /etc/hosts.allow file is processed before /etc/hosts.deny, ensure that there are no entries in /etc/hosts.allow that may accidentally grant access to a system which are then subsequently denied in /etc/hosts.deny.</t>
  </si>
  <si>
    <t>An /etc/hosts.allow file exists and the access control program is configured to grant system access to specific hosts.</t>
  </si>
  <si>
    <t>The hosts.allow file does not specify allowable inbound system connections.</t>
  </si>
  <si>
    <t>4.10.3</t>
  </si>
  <si>
    <t>This file describes the names of the hosts which are allowed to access the local inetd services as decided by the /usr/sbin/tcpd server. Access is granted when a (daemon,client) pair matches an entry in the /etc/hosts.allow file. Access is denied when a (daemon,client) pair matches an entry in the /etc/hosts.deny file. However, access is granted if matching entry does not exist in both the files.</t>
  </si>
  <si>
    <t>Create a /etc/hosts.allow file:
touch /etc/hosts.allow
chown root:system /etc/hosts.allow
chmod u=rw,go= /etc/hosts.allow
Define explicit access to the local inetd services:
vi /etc/hosts.allow
An example configuration:
ALL: LOCAL @some_netgroup
ALL: .foobar.edu EXCEPT terminalserver.foobar.edu</t>
  </si>
  <si>
    <t>Create a /etc/hosts.allow file. One method to accomplish the recommended state is to execute the following command(s):
touch /etc/hosts.allow
chown root:system /etc/hosts.allow
chmod u=rw,go= /etc/hosts.allow
Define explicit access to the local inetd services:
vi /etc/hosts.allow
An example configuration:
ALL: LOCAL @some_netgroup
ALL: .foobar.edu EXCEPT terminalserver.foobar.edu</t>
  </si>
  <si>
    <t>To close this finding, please provide a screenshot of the updated /etc/hosts.allow file contents with the agency's CAP.</t>
  </si>
  <si>
    <t>AIX7-67</t>
  </si>
  <si>
    <t>Permissions and Ownership - /etc/security</t>
  </si>
  <si>
    <t>This /etc/security directory contains the user and group configuration files and the encrypted passwords.</t>
  </si>
  <si>
    <t>Validate the permissions of /etc/security: 
ls -ld /etc/security | awk '{print $1 " " $3 " " $4 " " $9}'
The above command should yield the following output: 
drwxr-x--- root security /etc/security</t>
  </si>
  <si>
    <t>Output contains the following: 
drwxr-x--- root security /etc/security</t>
  </si>
  <si>
    <t xml:space="preserve">The security file does not have correct ownership and/or permissions
</t>
  </si>
  <si>
    <t>4.11.1</t>
  </si>
  <si>
    <t>The /etc/security directory contains sensitive files such as /etc/security/passwd, /etc/security/group. It must be secured from unauthorized access and modifications.</t>
  </si>
  <si>
    <t>Remove world read, write and execute access and group write access from /etc/security:
chown -R root:security /etc/security
chmod u=rwx,g=rx,o= /etc/security
chmod -R go-w,o-rx /etc/security</t>
  </si>
  <si>
    <t>Remove world read, write and execute access and group write access from /etc/security. One method to accomplish the recommended state is to execute the following command(s):
chown -R root:security /etc/security
chmod u=rwx,g=rx,o= /etc/security
chmod -R go-w,o-rx /etc/security</t>
  </si>
  <si>
    <t>AIX7-68</t>
  </si>
  <si>
    <t>Permissions and Ownership - /etc/group</t>
  </si>
  <si>
    <t>The /etc/group file contains a list of the groups defined within the system.</t>
  </si>
  <si>
    <t>Validate the permissions of /etc/group:
ls -l /etc/group | awk '{print $1 " " $3 " " $4 " " $9}' The above command should yield the following output:
-rw-r--r-- root security /etc/group</t>
  </si>
  <si>
    <t>Output contains the following: 
-rw-r--r-- root security /etc/group</t>
  </si>
  <si>
    <t xml:space="preserve">The group file does not have correct ownership and/or permissions
</t>
  </si>
  <si>
    <t>4.11.2</t>
  </si>
  <si>
    <t>The /etc/group file defines basic group attributes. Since the file contains sensitive information, it must be properly secured.</t>
  </si>
  <si>
    <t>Ensure correct ownership and permissions are in place for /etc/group:
chown root:security /etc/group
chmod u=rw,go=r /etc/group</t>
  </si>
  <si>
    <t>Ensure correct ownership and permissions are in place for /etc/group. One method to accomplish the recommended state is to execute the following command(s):
chown root:security /etc/group
chmod u=rw,go=r /etc/group</t>
  </si>
  <si>
    <t>AIX7-69</t>
  </si>
  <si>
    <t>Permissions and Ownership - /etc/passwd</t>
  </si>
  <si>
    <t>The /etc/passwd file contains a list of the users defined within the system.</t>
  </si>
  <si>
    <t>Validate the permissions of /etc/passwd: 
	ls -l /etc/passwd | awk '{print $1 " " $3 " " $4 " " $9}'
The above command should yield the following output:
	-rw-r--r-- root security /etc/passwd</t>
  </si>
  <si>
    <t xml:space="preserve">The passwd file does not have correct ownership and/or permissions
</t>
  </si>
  <si>
    <t>4.11.3</t>
  </si>
  <si>
    <t>The /etc/passwd file defines all users within the system. Since the file contains sensitive information, it must be properly secured.</t>
  </si>
  <si>
    <t>Ensure correct ownership and permissions are in place for /etc/passwd:
chown root:security /etc/passwd
chmod u=rw,go=r /etc/passwd</t>
  </si>
  <si>
    <t>Ensure correct ownership and permissions are in place for /etc/passwd. One method to accomplish the recommended state is to execute the following command(s):
chown root:security /etc/passwd
chmod u=rw,go=r /etc/passwd</t>
  </si>
  <si>
    <t>AIX7-70</t>
  </si>
  <si>
    <t>Permissions and Ownership - /etc/security/audit</t>
  </si>
  <si>
    <t>The /etc/security/audit directory contains the system audit configuration files.</t>
  </si>
  <si>
    <t>Validate the permissions of /etc/security/audit:
	ls -ld /etc/security/audit | awk '{print $1 " " $3 " " $4 " " $9}'
The above command should yield the following output:
	drwxr-x--- root audit /etc/security/audit</t>
  </si>
  <si>
    <t>Output contains the following: 
 drwxr-x--- root audit /etc/security/audit</t>
  </si>
  <si>
    <t xml:space="preserve">The security audit file does not have correct ownership and/or permissions
</t>
  </si>
  <si>
    <t>4.11.4</t>
  </si>
  <si>
    <t>The /etc/security/audit directory stores the audit configuration files. This directory must have adequate access controls to prevent unauthorized access.</t>
  </si>
  <si>
    <t>Ensure correct ownership and permissions are in place for /etc/security/audit:
chown -R root:audit /etc/security/audit
chmod u=rwx,g=rx,o= /etc/security/audit
chmod -R u=rw,g=r,o= /etc/security/audit/*</t>
  </si>
  <si>
    <t>Ensure correct ownership and permissions are in place for /etc/security/audit. One method to accomplish the recommended state is to execute the following command(s):
chown -R root:audit /etc/security/audit
chmod u=rwx,g=rx,o= /etc/security/audit
chmod -R u=rw,g=r,o= /etc/security/audit/*</t>
  </si>
  <si>
    <t>AIX7-71</t>
  </si>
  <si>
    <t>Permissions and Ownership - /audit</t>
  </si>
  <si>
    <t>The /audit directory holds the output produced from the audit subsystem.</t>
  </si>
  <si>
    <t>Validate the permissions of /audit:
	ls -ld /audit | awk '{print $1 " " $3 " " $4 " " $9}'
The above command should yield the following output:
	drwxr-x--- root audit /audit</t>
  </si>
  <si>
    <t>Output contains the following: 
drwxr-x--- root audit /audit</t>
  </si>
  <si>
    <t xml:space="preserve">The audit file does not have correct ownership and/or permissions
</t>
  </si>
  <si>
    <t>4.11.5</t>
  </si>
  <si>
    <t>The /audit directory stores the audit output files. This directory must have adequate access controls to prevent unauthorized access.</t>
  </si>
  <si>
    <t>Ensure correct ownership and permissions are in place for /audit:
chown root:audit /audit
chmod u=rwx,g=rx,o= /audit
chmod -R u=rw,g=r,o= /audit/*</t>
  </si>
  <si>
    <t>Ensure correct ownership and permissions are in place for /audit. One method to accomplish the recommended state is to execute the following command(s):
chown root:audit /audit
chmod u=rwx,g=rx,o= /audit
chmod -R u=rw,g=r,o= /audit/*</t>
  </si>
  <si>
    <t>AIX7-72</t>
  </si>
  <si>
    <t>Permissions and Ownership - /smit.log</t>
  </si>
  <si>
    <t>The /smit.log file maintains a history of all smit commands run as root.</t>
  </si>
  <si>
    <t>Validate the permissions of /smit.log: 
	ls -l /smit.log | awk '{print $1 " " $3 " " $4 " " $9}'
	The above command should yield the following output:
	-rw-r----- root system /smit.log</t>
  </si>
  <si>
    <t>Output contains the following: 
-rw-r----- root system /smit.log</t>
  </si>
  <si>
    <t xml:space="preserve">The smit.log file does not have correct ownership and/or permissions
</t>
  </si>
  <si>
    <t>4.11.6</t>
  </si>
  <si>
    <t>The /smit.log file may contain sensitive information regarding system configuration, which may be of interest to an attacker. This log file must be secured from unauthorized access and modifications.</t>
  </si>
  <si>
    <t>Remove world read and write access to /smit.log:
chmod o-rw /smit.log</t>
  </si>
  <si>
    <t>Remove world read and write access to /smit.log. One method to accomplish the recommended state is to execute the following command(s): command:
chmod o-rw /smit.log</t>
  </si>
  <si>
    <t>AIX7-73</t>
  </si>
  <si>
    <t>Permissions and Ownership - /var/adm/cron/log</t>
  </si>
  <si>
    <t>The /var/adm/cron/log file contains a log of all cron jobs run on the system.</t>
  </si>
  <si>
    <t>Validate the permissions of /var/adm/cron/log:
	ls -l /var/adm/cron/log | awk '{print $1 " " $3 " " $4 " " $9}'
The above command should yield the following output:
	-rw-rw---- root cron /var/adm/cron/log</t>
  </si>
  <si>
    <t>Output contains the following: 
 -rw-rw---- root cron /var/adm/cron/log</t>
  </si>
  <si>
    <t xml:space="preserve">The cron log file does not have correct ownership and/or permissions
</t>
  </si>
  <si>
    <t>4.11.7</t>
  </si>
  <si>
    <t>The /var/adm/cron/log, records all cron jobs run on the system. The file permissions must ensure that it is accessible only to its owner and group.</t>
  </si>
  <si>
    <t>Remove world read and write access to /var/adm/cron/log:
chmod o-rw /var/adm/cron/log</t>
  </si>
  <si>
    <t>Remove world read and write access to /var/adm/cron/log. One method to accomplish the recommended state is to execute the following command(s): command:
chmod o-rw /var/adm/cron/log</t>
  </si>
  <si>
    <t>AIX7-74</t>
  </si>
  <si>
    <t>Permissions and Ownership - /var/spool/cron/crontabs</t>
  </si>
  <si>
    <t>The /var/spool/cron/crontabs directory contains all of the crontabs for the users on the system.</t>
  </si>
  <si>
    <t>Validate the permissions of /var/spool/cron/crontabs:
	ls -ld /var/spool/cron/crontabs | awk '{print $1 " " $3 " " $4 " " $9}'
	The above command should yield the following output: 
	drwxrwx--- root cron /var/spool/cron/crontabs</t>
  </si>
  <si>
    <t>Output contains the following: 
 drwxrwx--- root cron /var/spool/cron/crontabs</t>
  </si>
  <si>
    <t xml:space="preserve">The crontabs file does not have correct ownership and/or permissions
</t>
  </si>
  <si>
    <t>4.11.8</t>
  </si>
  <si>
    <t>The /var/spool/cron/crontabs directory contains all of the crontabs for the users on the system. Crontab files present a security problem because they are run by the cron daemon, which runs with super user rights. Allowing other users to have read/write permissions on these files may allow them to escalate their privileges. To negate this risk, the directory and all the files that it contains must be secured.</t>
  </si>
  <si>
    <t>Apply the appropriate permissions to /var/spool/cron/crontabs: 
chmod -R o= /var/spool/cron/crontabs 
chmod ug=rwx,o= /var/spool/cron/crontabs
chgrp -R cron /var/spool/cron/crontabs</t>
  </si>
  <si>
    <t>Apply the appropriate permissions to /var/spool/cron/crontabs. One method to accomplish the recommended state is to execute the following command(s):
chmod -R o= /var/spool/cron/crontabs 
chmod ug=rwx,o= /var/spool/cron/crontabs
chgrp -R cron /var/spool/cron/crontabs</t>
  </si>
  <si>
    <t>AIX7-75</t>
  </si>
  <si>
    <t>Permissions and Ownership - /var/adm/cron/at.allow</t>
  </si>
  <si>
    <t>The /var/adm/cron/at.allow file contains a list of users who can schedule jobs via the at command.</t>
  </si>
  <si>
    <t>Validate the permissions of /var/adm/cron/at.allow:
	ls -l /var/adm/cron/at.allow | awk '{print $1 " " $3 " " $4 " " $9}'
The above command should yield the following output:
	-r-------- root sys /var/adm/cron/at.allow</t>
  </si>
  <si>
    <t>Output contains the following: 
 -r-------- root sys /var/adm/cron/at.allow</t>
  </si>
  <si>
    <t xml:space="preserve">The at.allow file does not have correct ownership and/or permissions
</t>
  </si>
  <si>
    <t>4.11.9</t>
  </si>
  <si>
    <t>The /var/adm/cron/at.allow file controls which users can schedule jobs via the at command. Only the root user should have permissions to create, edit, or delete this file.</t>
  </si>
  <si>
    <t>Apply the appropriate permissions to /var/adm/cron/at.allow:
chown root:sys /var/adm/cron/at.allow
chmod u=r,go= /var/adm/cron/at.allow</t>
  </si>
  <si>
    <t>Apply the appropriate permissions to /var/adm/cron/at.allow. One method to accomplish the recommended state is to execute the following command(s):
chown root:sys /var/adm/cron/at.allow
chmod u=r,go= /var/adm/cron/at.allow</t>
  </si>
  <si>
    <t>AIX7-76</t>
  </si>
  <si>
    <t>Permissions and Ownership - /var/adm/cron/cron.allow</t>
  </si>
  <si>
    <t>The /var/adm/cron/cron.allow file contains a list of users who can schedule jobs via the cron command.</t>
  </si>
  <si>
    <t>Validate the permissions of /var/adm/cron/cron.allow:
	ls -l /var/adm/cron/cron.allow | awk '{print $1 " " $3 " " $4 " " $9}' the one 
The above command should yield the following output:
	-r-------- root sys /var/adm/cron/cron.allow</t>
  </si>
  <si>
    <t>Output contains the following: 
 -r-------- root sys /var/adm/cron/cron.allow</t>
  </si>
  <si>
    <t xml:space="preserve">The cron.allow file does not have correct ownership and/or permissions
</t>
  </si>
  <si>
    <t>4.11.10</t>
  </si>
  <si>
    <t>The /var/adm/cron/cron.allow file controls which users can schedule jobs via cron. Only the root user should have permissions to create, edit, or delete this file.</t>
  </si>
  <si>
    <t>Apply the appropriate permissions to /var/adm/cron/cron.allow:
chown root:sys /var/adm/cron/cron.allow
chmod u=r,go= /var/adm/cron/cron.allow</t>
  </si>
  <si>
    <t>Apply the appropriate permissions to /var/adm/cron/cron.allow. One method to accomplish the recommended state is to execute the following command(s):
chown root:sys /var/adm/cron/cron.allow
chmod u=r,go= /var/adm/cron/cron.allow</t>
  </si>
  <si>
    <t>AIX7-77</t>
  </si>
  <si>
    <t>Permissions and Ownership - /etc/motd</t>
  </si>
  <si>
    <t>The /etc/motd file contains the message of the day, shown after successful initial login.</t>
  </si>
  <si>
    <t>Validate the permissions of /etc/motd: 
	ls -l /etc/motd | awk '{print $1 " " $3 " " $4 " " $9}'
The above command should yield the following output:
	-rw-r--r-- bin bin /etc/motd</t>
  </si>
  <si>
    <t>Output contains the following: 
 -rw-r--r-- bin bin /etc/motd</t>
  </si>
  <si>
    <t xml:space="preserve">The motd file does not have correct ownership and/or permissions
</t>
  </si>
  <si>
    <t>4.11.11</t>
  </si>
  <si>
    <t>The /etc/motd file contains the message of the day, shown after successful initial login. The file should only be editable by its owner.</t>
  </si>
  <si>
    <t>Apply the appropriate permissions to /etc/motd:
chown bin:bin /etc/motd
chmod u=rw,go=r /etc/motd</t>
  </si>
  <si>
    <t>Apply the appropriate permissions to /etc/motd. One method to accomplish the recommended state is to execute the following command(s):
chown bin:bin /etc/motd
chmod u=rw,go=r /etc/motd</t>
  </si>
  <si>
    <t>AIX7-78</t>
  </si>
  <si>
    <t>Permissions and Ownership - /var/adm/ras</t>
  </si>
  <si>
    <t>The /var/adm/ras directory contains log files which contain sensitive information such as login times and IP addresses.</t>
  </si>
  <si>
    <t>Validate the permissions of the files in /var/adm/ras:
	ls -l /var/adm/ras | awk '{print $1 " " $3 " " $4 " " $9}'
NOTE: The output from the command above will contain numerous files. No files should have read or write permission for other</t>
  </si>
  <si>
    <t xml:space="preserve">No files in the /var/adm/ras directory should have world read and write access.
</t>
  </si>
  <si>
    <t>The ras directory, which contains sensitive login data, contains world writable and/or world readable files.</t>
  </si>
  <si>
    <t>4.11.12</t>
  </si>
  <si>
    <t>The log files in the /var/adm/ras directory can contain sensitive information such as login times and IP addresses, which may be altered by an attacker when removing traces of system access. All files in this directory must be secured from unauthorized access and modifications.</t>
  </si>
  <si>
    <t>Remove world read and write access from all files in /var/adm/ras:
chmod o-rw /var/adm/ras/*</t>
  </si>
  <si>
    <t>Remove world read and write access from all files in /var/adm/ras. One method to accomplish the recommended state is to execute the following command(s): command:
chmod o-rw /var/adm/ras/*</t>
  </si>
  <si>
    <t>AIX7-79</t>
  </si>
  <si>
    <t>Permissions and Ownership - /var/ct/RMstart.log</t>
  </si>
  <si>
    <t>The /var/ct/RMstart.log is the logfile used by RMC and can contain sensitive data that must be secured.</t>
  </si>
  <si>
    <t>Validate the permissions of /var/ct/RMstart.log:
	ls -l /var/ct/RMstart.log| awk '{print $1 " " $3 " " $4 " " $9}'
The above command should yield the following output:
	-rw-r----- root system /var/ct/RMstart.log</t>
  </si>
  <si>
    <t>Output contains the following: 
 -rw-r----- root system /var/ct/RMstart.log</t>
  </si>
  <si>
    <t xml:space="preserve">The RMstart.log file does not have correct ownership and/or permissions
</t>
  </si>
  <si>
    <t>4.11.13</t>
  </si>
  <si>
    <t>RMC provides a single monitoring and management infrastructure for both RSCT peer domains and management domains. Its generalized framework is used by cluster management tools to monitor, query, modify, and control cluster resources, /var/ct/RMstart.log is the logfile used by RMC and can contain sensitive data that must be secured.</t>
  </si>
  <si>
    <t>Remove world read and write from /var/ct/RMstart.log:
chmod o-rw /var/ct/RMstart.log</t>
  </si>
  <si>
    <t>Remove world read and write from /var/ct/RMstart.log. One method to accomplish the recommended state is to execute the following command(s): command:
chmod o-rw /var/ct/RMstart.log</t>
  </si>
  <si>
    <t>AIX7-80</t>
  </si>
  <si>
    <t>Permissions and Ownership - /var/tmp/dpid2.log</t>
  </si>
  <si>
    <t>The /var/tmp/dpid2.log is the logfile used by dpid2 daemon, and contains SNMP information.</t>
  </si>
  <si>
    <t>Validate the permissions of /var/tmp/dpid2.log:
	ls -l /var/tmp/dpid2.log| awk '{print $1 " " $3 " " $4 " " $9}'
The above command should yield the following output:
	-rw-r----- root system /var/tmp/dpid2.log</t>
  </si>
  <si>
    <t>Output contains the following: 
 -rw-r----- root system /var/tmp/dpid2.log</t>
  </si>
  <si>
    <t xml:space="preserve">The dpid2.log file does not have correct ownership and/or permissions
</t>
  </si>
  <si>
    <t>4.11.14</t>
  </si>
  <si>
    <t>The /var/tmp/dpid2.log logfile is used by the dpid2 daemon and can contain sensitive SNMP information. This file must be secured from unauthorized access and modifications.</t>
  </si>
  <si>
    <t>Remove world read and write from /var/tmp/dpid2.log:
chmod o-rw /var/tmp/dpid2.log</t>
  </si>
  <si>
    <t>Remove world read and write from /var/tmp/dpid2.log. One method to accomplish the recommended state is to execute the following command(s): command:
chmod o-rw /var/tmp/dpid2.log</t>
  </si>
  <si>
    <t>AIX7-81</t>
  </si>
  <si>
    <t>Permissions and Ownership - /var/tmp/hostmibd.log</t>
  </si>
  <si>
    <t>The /var/tmp/hostmibd.log is the logfile used by hostmibd daemon, and contains network and machine related information.</t>
  </si>
  <si>
    <t>Validate the permissions of /var/tmp/hostmibd.log:
	ls -l /var/tmp/hostmibd.log| awk '{print $1 " " $3 " " $4 " " $9}'
	The above command should yield the following output:
	-rw-r----- root system /var/tmp/hostmibd.log</t>
  </si>
  <si>
    <t>Output contains the following: 
 -rw-r----- root system /var/tmp/hostmibd.log</t>
  </si>
  <si>
    <t xml:space="preserve">The hostmibd.log file does not have correct ownership and/or permissions
</t>
  </si>
  <si>
    <t>4.11.15</t>
  </si>
  <si>
    <t>The /var/tmp/hostmibd.log log file can contain network and machine related statistics logged by the daemon. This file must be secured from unauthorized access and modifications.</t>
  </si>
  <si>
    <t>Remove world read and write from /var/tmp/hostmibd.log:
chmod o-rw /var/tmp/hostmibd.log</t>
  </si>
  <si>
    <t>Remove world read and write from /var/tmp/hostmibd.log. One method to accomplish the recommended state is to execute the following command(s): command:
chmod o-rw /var/tmp/hostmibd.log</t>
  </si>
  <si>
    <t>AIX7-82</t>
  </si>
  <si>
    <t>Permissions and Ownership - /var/tmp/snmpd.log</t>
  </si>
  <si>
    <t>The /var/tmp/snmpd.log is the logfile used by snmpd daemon, and contains network and machine related information.</t>
  </si>
  <si>
    <t>Validate the permissions of /var/tmp/snmpd.log: 
	ls -l /var/tmp/snmpd.log| awk '{print $1 " " $3 " " $4 " " $9}'
The above command should yield the following output:
	-rw-r----- root system /var/tmp/snmpd.log</t>
  </si>
  <si>
    <t>Output contains the following: 
 -rw-r----- root system /var/tmp/snmpd.log</t>
  </si>
  <si>
    <t xml:space="preserve">The snmpd.log file does not have correct ownership and/or permissions
</t>
  </si>
  <si>
    <t>4.11.16</t>
  </si>
  <si>
    <t>The /var/tmp/snmpd.log logfile contains sensitive information through which an attacker can find out about the SNMP deployment architecture in your network. This log file must be secured from unauthorized access.</t>
  </si>
  <si>
    <t>Remove world read and write from /var/tmp/snmpd.log:
chmod o-rw /var/tmp/snmpd.log</t>
  </si>
  <si>
    <t>Remove world read and write from /var/tmp/snmpd.log. One method to accomplish the recommended state is to execute the following command(s): command:
chmod o-rw /var/tmp/snmpd.log</t>
  </si>
  <si>
    <t>AIX7-83</t>
  </si>
  <si>
    <t>Permissions and Ownership - /var/adm/sa</t>
  </si>
  <si>
    <t>The /var/adm/sa directory holds the performance data produced by the sar utility.</t>
  </si>
  <si>
    <t>Validate the permissions of /var/adm/sa: 
	ls -ld /var/adm/sa | awk '{print $1 " " $3 " " $4 " " $9}'
The above command should yield the following output:
	rwxr-xr-x adm adm /var/adm/sa</t>
  </si>
  <si>
    <t>Output contains the following: 
 rwxr-xr-x adm adm /var/adm/sa</t>
  </si>
  <si>
    <t xml:space="preserve">The sa directory does not have correct ownership and/or permissions
</t>
  </si>
  <si>
    <t>4.11.17</t>
  </si>
  <si>
    <t>The /var/adm/sa directory contains the report files produced by the sar utility. This directory must be secured from unauthorized access.</t>
  </si>
  <si>
    <t>Set the recommended ownership and permissions on /var/adm/sa: 
chown adm:adm /var/adm/sa 
chmod u=rwx,go=rx /var/adm/sa</t>
  </si>
  <si>
    <t>Set the recommended ownership and permissions on /var/adm/sa. One method to accomplish the recommended state is to execute the following command(s):
chown adm:adm /var/adm/sa 
chmod u=rwx,go=rx /var/adm/sa</t>
  </si>
  <si>
    <t>AIX7-84</t>
  </si>
  <si>
    <t>Permissions and Ownership - home directory configuration files</t>
  </si>
  <si>
    <t>The user configuration files in each home directory e.g. $HOME/.profile, must not be group or world writable.</t>
  </si>
  <si>
    <t>Re-execute the remediation script and all listed files in each user directory, should not have group or world writable permissions.</t>
  </si>
  <si>
    <t xml:space="preserve">User configuration files in each home directory do not have group or world writable permissions.
</t>
  </si>
  <si>
    <t>World writable files exist in Users home directory configuration file, which enables unrestricted program execution.</t>
  </si>
  <si>
    <t>Interview/Examine</t>
  </si>
  <si>
    <t>4.11.18</t>
  </si>
  <si>
    <t>Group or world-writable user configuration files may enable malicious users to steal or modify other user's data, or to gain elevated privileges.</t>
  </si>
  <si>
    <t>Search and remediate any user configuration files which have group or world writable access:
lsuser -a home ALL |cut -f2 -d= | while read HOMEDIR; do
echo "Examining $HOMEDIR"
if [ -d $HOMEDIR ]; then
ls -a $HOMEDIR | grep -Ev "^.$|^..$" | 
while read FILE; do
if [ -f $FILE ]; then
ls -l $FILE
chmod go-w $FILE
fi
done
else
echo "No home dir for $HOMEDIR"
fi
done
NOTE: The permission change is automatically applied</t>
  </si>
  <si>
    <t>Search and remediate any user configuration files which have group or world writable access. One method to accomplish the recommended state is to execute the following command(s):
lsuser -a home ALL |cut -f2 -d= | while read HOMEDIR; do
echo "Examining $HOMEDIR"
if [ -d $HOMEDIR ]; then
ls -a $HOMEDIR | grep -Ev "^.$|^..$" | 
while read FILE; do
if [ -f $FILE ]; then
ls -l $FILE
chmod go-w $FILE
fi
done
else
echo "No home dir for $HOMEDIR"
fi
done
NOTE: The permission change is automatically applied</t>
  </si>
  <si>
    <t>To close this finding, please provide a screenshot of the updated user configuration files permissions with the agency's CAP.</t>
  </si>
  <si>
    <t>AIX7-85</t>
  </si>
  <si>
    <t>Permissions and Ownership - home directory permissions</t>
  </si>
  <si>
    <t>All user home directories must not have group write or world writable access.</t>
  </si>
  <si>
    <t>Validate the permissions of all of the directories changed:
	lsuser -c ALL | grep -v ^#name | cut -f1 -d: | while read NAME; do 
if [ `lsuser -f $NAME | grep id | cut -f2 -d=` -ge 200 ]; then 
HOME=`lsuser -a home $NAME | cut -f 2 -d =` 
ls -ld $HOME
fi 
done
	NOTE: All listed directories should have drwxr-x--- permissions
	Ensure that the change has been made to /usr/lib/security/mkuser.sys to reflect permissions setting: 
	grep -c 'mkdir $1 &amp;&amp; chmod u=rwx,g=rx,g= $1' /usr/lib/security/mkuser.sys
	NOTE: The output from the command above should be 1</t>
  </si>
  <si>
    <t xml:space="preserve">User home directories do not have group or world writable permissions.
</t>
  </si>
  <si>
    <t>World writable files exist in Users home directories, which enables unrestricted program execution.</t>
  </si>
  <si>
    <t>4.11.19</t>
  </si>
  <si>
    <t>Group or world-writable user home directories may enable malicious users to steal or modify data, or to gain other user's system privileges. Disabling read and execute access for users, who are not members of the same group, allows for appropriate use of discretionary access control by each user.</t>
  </si>
  <si>
    <t>Change any home directories which have group or world writable access:
NEW_PERMS=750 
lsuser -c ALL | grep -v ^#name | cut -f1 -d: | while read NAME; do 
if [ `lsuser -f $NAME | grep id | cut -f2 -d=` -ge 200 ]; then 
HOME=`lsuser -a home $NAME | cut -f 2 -d =` 
echo "Changing $NAME homedir $HOME" 
chmod $NEW_PERMS $HOME 
fi 
done
NOTE: The permission change is automatically applied to all user directories with a user ID over 200.
Modify /usr/lib/security/mkuser.sys to ensure that all new user home directories will be created with a default permission of 750: 
vi /usr/lib/security/mkuser.sys
Replace:
mkdir $1
With:
 mkdir $1 &amp;&amp; chmod u=rwx,g=rx,g= $1</t>
  </si>
  <si>
    <t>Change any home directories which have group or world writable access. One method to accomplish the recommended state is to execute the following command(s):
NEW_PERMS=750 
lsuser -c ALL | grep -v ^#name | cut -f1 -d: | while read NAME; do 
if [ `lsuser -f $NAME | grep id | cut -f2 -d=` -ge 200 ]; then 
HOME=`lsuser -a home $NAME | cut -f 2 -d =` 
echo "Changing $NAME homedir $HOME" 
chmod $NEW_PERMS $HOME 
fi 
done
NOTE: The permission change is automatically applied to all user directories with a user ID over 200.
Modify /usr/lib/security/mkuser.sys to ensure that all new user home directories will be created with a default permission of 750: 
vi /usr/lib/security/mkuser.sys
Replace:
mkdir $1
With:
 mkdir $1 &amp;&amp; chmod u=rwx,g=rx,g= $1</t>
  </si>
  <si>
    <t>To close this finding, please provide a screenshot of the updated home directories permissions with the agency's CAP.</t>
  </si>
  <si>
    <t>AIX7-86</t>
  </si>
  <si>
    <t>SC-4</t>
  </si>
  <si>
    <t>Information in Shared System Resources</t>
  </si>
  <si>
    <t>Permissions and Ownership - world/group writable directory in root PATH</t>
  </si>
  <si>
    <t>To secure the root users executable PATH, all directories must not be group and world writable.</t>
  </si>
  <si>
    <t>Execute the following code as the root user:
	echo "/:${PATH}" | tr ':' 'n' | grep "^/" | sort -u | while read DIR
do
DIR=${DIR:-$(pwd)}
while [[ -d ${DIR} ]]
do
[[ "$(ls -ld ${DIR})" = @(d???????w? *) ]] &amp;&amp; print " WARNING ${DIR} is world wr
itable"
[[ "$(ls -ld ${DIR})" = @(d????w???? *) ]] &amp;&amp; print " WARNING ${DIR} is group wr
itable"
[[ "$(ls -ld ${DIR} |awk '{print $3}')" != @(root|bin) ]] &amp;&amp; print " WARNING ${D
IR} is not owned by root or bin"
DIR=${DIR%/*}
done
done 
	The above command should yield no output</t>
  </si>
  <si>
    <t>World writable files exist in Root's PATH which enables unrestricted program execution.</t>
  </si>
  <si>
    <t>4.11.20</t>
  </si>
  <si>
    <t>There should not be group or world writable directories in the root user's executable path. This may allow an attacker to gain super user access by forcing an administrator operating as root to execute a Trojan horse program.</t>
  </si>
  <si>
    <t>Search and report on group or world writable directories in root's PATH. The command must be run as the root user. The script below traverses up each individual directory PATH, ensuring that all directories are not group/world writable and that they are owned by root or the bin user: 
echo "/:${PATH}" | tr ':' 'n' | grep "^/" | sort -u | while read DIR
do
DIR=${DIR:-$(pwd)}
print "Checking ${DIR}"
while [[ -d ${DIR} ]]
do
[[ "$(ls -ld ${DIR})" = @(d???????w? *) ]] &amp;&amp; print " WARNING ${DIR} is world wr
itable" || print " ${DIR} is not world writable"
[[ "$(ls -ld ${DIR})" = @(d????w???? *) ]] &amp;&amp; print " WARNING ${DIR} is group wr
itable" || print " ${DIR} is not group writable" 
[[ "$(ls -ld ${DIR} |awk '{print $3}')" != @(root|bin) ]] &amp;&amp; print " WARNING ${D
IR} is not owned by root or bin"
DIR=${DIR%/*}
done
done
NOTE: Review the output and manually change the directories, if possible. Directories which are group and/or world writable are marked with "WARNING"
To manually change permissions on the directories:
To remove group writable access:
chmod g-w 
To remove world writable access: 
 chmod o-w 
To remove both group and world writable access: 
 chmod go-w 
To change the owner of a directory:
 chown 
To fully automate the PATH directory permission changes execute the following code as the root user: 
echo "/:${PATH}" | tr ':' 'n' | grep "^/" | sort -u | while read DIR
do
DIR=${DIR:-$(pwd)}
while [[ -d ${DIR} ]]
do
[[ "$(ls -ld ${DIR})" = @(d???????w? *) ]] &amp;&amp; chmod o-w ${DIR} &amp;&amp; print "Removing
g world write from ${DIR}"
[[ "$(ls -ld ${DIR})" = @(d????w???? *) ]] &amp;&amp; chmod g-w ${DIR} &amp;&amp; print "Removing
g group write from ${DIR}"
DIR=${DIR%/*}
done
done</t>
  </si>
  <si>
    <t>Remove group or world writable directories in the root user's executable path. One method to implement the recommended state is to perform the following steps:
Search and report on group or world writable directories in root's PATH. The command must be run as the root user. The script below traverses up each individual directory PATH, ensuring that all directories are not group/world writable and that they are owned by root or the bin user: 
echo "/:${PATH}" | tr ':' 'n' | grep "^/" | sort -u | while read DIR
do
DIR=${DIR:-$(pwd)}
print "Checking ${DIR}"
while [[ -d ${DIR} ]]
do
[[ "$(ls -ld ${DIR})" = @(d???????w? *) ]] &amp;&amp; print " WARNING ${DIR} is world wr
itable" || print " ${DIR} is not world writable"
[[ "$(ls -ld ${DIR})" = @(d????w???? *) ]] &amp;&amp; print " WARNING ${DIR} is group wr
itable" || print " ${DIR} is not group writable" 
[[ "$(ls -ld ${DIR} |awk '{print $3}')" != @(root|bin) ]] &amp;&amp; print " WARNING ${D
IR} is not owned by root or bin"
DIR=${DIR%/*}
done
done
NOTE: Review the output and manually change the directories, if possible. Directories which are group and/or world writable are marked with "WARNING"
To manually change permissions on the directories:
To remove group writable access:
chmod g-w 
To remove world writable access: 
 chmod o-w 
To remove both group and world writable access: 
 chmod go-w 
To change the owner of a directory:
 chown 
To fully automate the PATH directory permission changes execute the following code as the root user: 
echo "/:${PATH}" | tr ':' 'n' | grep "^/" | sort -u | while read DIR
do
DIR=${DIR:-$(pwd)}
while [[ -d ${DIR} ]]
do
[[ "$(ls -ld ${DIR})" = @(d???????w? *) ]] &amp;&amp; chmod o-w ${DIR} &amp;&amp; print "Removing
g world write from ${DIR}"
[[ "$(ls -ld ${DIR})" = @(d????w???? *) ]] &amp;&amp; chmod g-w ${DIR} &amp;&amp; print "Removing
g group write from ${DIR}"
DIR=${DIR%/*}
done
done</t>
  </si>
  <si>
    <t>To close this finding, please provide a screenshot of the updated root's PATH along with a list of group and world writable directories with the agency's CAP.</t>
  </si>
  <si>
    <t>AIX7-87</t>
  </si>
  <si>
    <t>Miscellaneous Config - ftp umask</t>
  </si>
  <si>
    <t>The umask of the ftp service should be set to at least 027 in order to prevent the FTP daemon process from creating world-writable files by default.</t>
  </si>
  <si>
    <t>Validate the umask setting:
	[[ $(grep -c "^ftp[[:blank:]]" /etc/inetd.conf) -gt 0 ]] &amp;&amp; grep "^ftp[[:blank:]]" /etc/inetd.conf |awk '{print $6 " " $7 " " $8 " " $9}' || RC=0
	The above command should yield the following output (only if the ftp daemon is not disabled):
	/usr/sbin/ftpd ftpd -l -u077</t>
  </si>
  <si>
    <t>Output contains the following: 
 /usr/sbin/ftpd ftpd -l -u077</t>
  </si>
  <si>
    <t>The ftpd executable has excessive file permissions.</t>
  </si>
  <si>
    <t>4.12.10</t>
  </si>
  <si>
    <t>The umask of the ftp service should be set to at least 027 in order to prevent the FTP daemon process from creating world-writable files by default. These files could then be transferred over the network which could result in compromise of the critical information.</t>
  </si>
  <si>
    <t>Set the default umask of the ftp daemon:
[[ $(grep -c "^ftp[[:blank:]]" /etc/inetd.conf) -gt 0 ]] &amp;&amp; chsubserver -c -v ftp -p tcp "ftpd -l -u077" &amp;&amp; refresh -s inetd || RC=0
NOTE: The umask above restricts read/write permissions for both group and other</t>
  </si>
  <si>
    <t>Set the default umask of the ftp daemon. One method to accomplish the recommended state is to execute the following command(s): command:
[[ $(grep -c "^ftp[[:blank:]]" /etc/inetd.conf) -gt 0 ]] &amp;&amp; chsubserver -c -v ftp -p tcp "ftpd -l -u077" &amp;&amp; refresh -s inetd || RC=0
NOTE: The umask above restricts read/write permissions for both group and other</t>
  </si>
  <si>
    <t>To close this finding, please provide a screenshot of the updated default unmask of the ftp daemon with the agency's CAP.</t>
  </si>
  <si>
    <t>AIX7-88</t>
  </si>
  <si>
    <t>Miscellaneous Config - ftp banner</t>
  </si>
  <si>
    <t>Set an ftp login banner which displays the acceptable usage policy.</t>
  </si>
  <si>
    <t>Open a session to the localhost and validate the banner:
	dspcat -g /usr/lib/nls/msg/en_US/ftpd.cat | grep "^9[[:blank:]]"
The above command should yield a banner that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</si>
  <si>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Output contains a banner that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</si>
  <si>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4.12.11</t>
  </si>
  <si>
    <t>The message in banner.msg is displayed for FTP logins. Banners display necessary warnings to users trying to gain unauthorized access to the system and are required for legal purposes. The recommendation is to have a banner that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The content may be changed to reflect any corporate AUP.</t>
  </si>
  <si>
    <t>Ensure that the bos.msg.en_US.net.tcp.client file set is installed: 
lslpp -L "bos.msg.en_US.net.tcp.client"
NOTE: If the fileset is not installed, install it from the AIX media or another software repository. The fileset should reflect the language used on the server.
Once installed set the ftp AUP banner:
dspcat -g /usr/lib/nls/msg/en_US/ftpd.cat &gt; /tmp/ftpd.tmp 
sed "s/"%s FTP server (%s) ready."/"%s Authorized uses only. All activity may be monitored and reported"/" /tmp/ftpd.tmp &gt; /tmp/ftpd.msg 
gencat /usr/lib/nls/msg/en_US/ftpd.cat /tmp/ftpd.msg
rm /tmp/ftpd.tmp /tmp/ftpd.msg</t>
  </si>
  <si>
    <t>Ensure that the bos.msg.en_US.net.tcp.client fileset is installed. One method to accomplish the recommended state is to execute the following command(s):
lslpp -L "bos.msg.en_US.net.tcp.client"
NOTE: If the fileset is not installed, install it from the AIX media or another software repository. The fileset should reflect the language used on the server.
Once installed set the ftp AUP banner:
dspcat -g /usr/lib/nls/msg/en_US/ftpd.cat &gt; /tmp/ftpd.tmp 
sed "s/"%s FTP server (%s) ready."/"%s Authorized uses only. All activity may be monitored and reported"/" /tmp/ftpd.tmp &gt; /tmp/ftpd.msg 
gencat /usr/lib/nls/msg/en_US/ftpd.cat /tmp/ftpd.msg
rm /tmp/ftpd.tmp /tmp/ftpd.msg</t>
  </si>
  <si>
    <t>AIX7-89</t>
  </si>
  <si>
    <t>Miscellaneous Config - /etc/motd</t>
  </si>
  <si>
    <t>Create a /etc/motd file which displays, post initial logon, a statutory warning message.</t>
  </si>
  <si>
    <t>Log back into the system via SSH:
	ssh localhost
	NOTE: The /etc/motd file will now be displayed</t>
  </si>
  <si>
    <t>Output contains a banner that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</si>
  <si>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4.12.12</t>
  </si>
  <si>
    <t>The creation of a /etc/motd file which contains a statutory warning message could aid in the prosecution of offenders guilty of unauthorized system access. The /etc/motd is displayed after successful logins from the console, SSH and other system access protocols.</t>
  </si>
  <si>
    <t>Create a /etc/motd file: 
touch /etc/motd
chmod u=rw,go=r /etc/motd
chown bin:bin /etc/motd
Below is a sample banner:
*************************************************************************** 
This system may contain U.S. Government information, which is restricted to authorized
users ONLY. Unauthorized access, use, misuse, or modification of this computer
system or of the data contained herein or in transit to/from this system constitutes a
violation of Title 18, United States Code, Section 1030, and may subject the individual
to criminal and civil penalties pursuant to Title 26, United States Code, Sections 7213,
7213A (the Taxpayer Browsing Protection Act), and 7431. This system and equipment
are subject to monitoring to ensure proper performance of applicable security features
or procedures. Such monitoring may result in the acquisition, recording, and analysis of
all data being communicated, transmitted, processed, or stored in this system by a user.
If monitoring reveals possible evidence of criminal activity, such evidence may be
provided to Law Enforcement Personnel.
ANYONE USING THIS SYSTEM EXPRESSLY CONSENTS TO SUCH MONITORING.
****************************************************************************</t>
  </si>
  <si>
    <t>Create a /etc/motd file. One method to accomplish the recommended state is to execute the following command(s): 
touch /etc/motd
chmod u=rw,go=r /etc/motd
chown bin:bin /etc/motd
Below is a sample banner:
*************************************************************************** 
This system may contain U.S. Government information, which is restricted to authorized
users ONLY. Unauthorized access, use, misuse, or modification of this computer
system or of the data contained herein or in transit to/from this system constitutes a
violation of Title 18, United States Code, Section 1030, and may subject the individual
to criminal and civil penalties pursuant to Title 26, United States Code, Sections 7213,
7213A (the Taxpayer Browsing Protection Act), and 7431. This system and equipment
are subject to monitoring to ensure proper performance of applicable security features
or procedures. Such monitoring may result in the acquisition, recording, and analysis of
all data being communicated, transmitted, processed, or stored in this system by a user.
If monitoring reveals possible evidence of criminal activity, such evidence may be
provided to Law Enforcement Personnel.
ANYONE USING THIS SYSTEM EXPRESSLY CONSENTS TO SUCH MONITORING.
****************************************************************************</t>
  </si>
  <si>
    <t>AIX7-90</t>
  </si>
  <si>
    <t>Miscellaneous Config - authorized users in at.allow</t>
  </si>
  <si>
    <t>The /var/adm/cron/at.allow file defines which users on the system are able to schedule jobs via at.</t>
  </si>
  <si>
    <t>Review the content /var/adm/cron/at.allow, ensure that the content reflects the changes made:
	cat /var/adm/cron/at.allow</t>
  </si>
  <si>
    <t xml:space="preserve">All users in the /var/adm/cron/at.allow file are appropriate and the list of "at" schedules does not have any files that are not required.
</t>
  </si>
  <si>
    <t>The task scheduler (AT) allows unauthorized users to add scheduled tasks.</t>
  </si>
  <si>
    <t>4.12.13</t>
  </si>
  <si>
    <t>The /var/adm/cron/at.allow file defines which users are able to schedule jobs via at. Review the current at files and add any relevant users to the /var/adm/cron/at.allow file.</t>
  </si>
  <si>
    <t>Review the current at files:
ls -l /var/spool/cron/atjobs
cat /var/spool/cron/atjobs/*
NOTE: Review the list of at schedules and remove any files which should not be there, or have no content
Add the recommended system users to the at.allow list:
echo "adm" &gt;&gt;/var/adm/cron/at.allow
echo "sys" &gt;&gt; /var/adm/cron/at.allow
Add any other users who require permissions to use the at scheduler: 
echo &gt;&gt; /var/adm/cron/at.allow 
NOTE: Where is the username</t>
  </si>
  <si>
    <t>Remove scheduling capability from unauthorized users. One method to implement the recommended state is to perform the following steps:
Review the current at files: 
ls -l /var/spool/cron/atjobs
cat /var/spool/cron/atjobs/*
NOTE: Review the list of at schedules and remove any files which should not be there, or have no content
Add the recommended system users to the at.allow list:
echo "adm" &gt;&gt;/var/adm/cron/at.allow
echo "sys" &gt;&gt; /var/adm/cron/at.allow
Add any other users who require permissions to use the at scheduler: 
echo &gt;&gt; /var/adm/cron/at.allow 
NOTE: Where is the username</t>
  </si>
  <si>
    <t>To close this finding, please provide a screenshot of the updated at files content with the agency's CAP.</t>
  </si>
  <si>
    <t>AIX7-91</t>
  </si>
  <si>
    <t>Miscellaneous Config - authorized users in cron.allow</t>
  </si>
  <si>
    <t>The /var/adm/cron/cron.allow file defines which users on the system are able to schedule jobs via cron.</t>
  </si>
  <si>
    <t>Review the content /var/adm/cron/cron.allow, ensure that the content reflects the changes made:
	cat /var/adm/cron/cron.allow</t>
  </si>
  <si>
    <t xml:space="preserve">All users in the /var/adm/cron/cron.allow file are appropriate and the list of "cron" schedules does not have any files that are not required. 
</t>
  </si>
  <si>
    <t>The cron scheduler allows unauthorized users to add scheduled tasks.</t>
  </si>
  <si>
    <t>4.12.14</t>
  </si>
  <si>
    <t>The /var/adm/cron/cron.allow file defines which users are able to schedule jobs via cron. Review the current cron files and add any relevant users to the /var/adm/cron/cron.allow file.</t>
  </si>
  <si>
    <t>Review the current cron files:
ls -l /var/spool/cron/crontabs
cat /var/spool/cron/crontabs/*
NOTE: Review the list of cron schedules and remove any files which should not be there, or have no content
Add the recommended system users to the cron.allow list:
echo "sys" &gt;&gt; /var/adm/cron/cron.allow 
echo "adm" &gt;&gt; /var/adm/cron/cron.allow
Add any other users who require permissions to use the cron scheduler: 
echo &gt;&gt; /var/adm/cron/cron.allow 
NOTE: Where is the username</t>
  </si>
  <si>
    <t>Remove scheduling capability from unauthorized users. One method to implement the recommended state is to perform the following steps:
Review the current cron files:
ls -l /var/spool/cron/crontabs
cat /var/spool/cron/crontabs/*
NOTE: Review the list of cron schedules and remove any files which should not be there, or have no content
Add the recommended system users to the cron.allow list:
echo "sys" &gt;&gt; /var/adm/cron/cron.allow 
echo "adm" &gt;&gt; /var/adm/cron/cron.allow
Add any other users who require permissions to use the cron scheduler: 
echo &gt;&gt; /var/adm/cron/cron.allow 
NOTE: Where is the username</t>
  </si>
  <si>
    <t>To close this finding, please provide a screenshot of the updated cron files content with the agency's CAP.</t>
  </si>
  <si>
    <t>AIX7-92</t>
  </si>
  <si>
    <t>Miscellaneous Config - all unlocked accounts must have a password</t>
  </si>
  <si>
    <t>All unlocked accounts on the server must have a password.</t>
  </si>
  <si>
    <t>Re-run the command: 
	pwdck -n ALL 
	The command should not yield output</t>
  </si>
  <si>
    <t>Active accounts do not have an assigned password.</t>
  </si>
  <si>
    <t>4.12.15</t>
  </si>
  <si>
    <t>An account password is a secret code word that must be entered to gain access to the account. If an account exists that has a blank password, multiple users may access the account without authentication and leave a weak audit trail. An attacker may gain unauthorized system access or perform malicious actions, which then cannot be attributed to any specific individual.</t>
  </si>
  <si>
    <t>Check for empty passwords:
pwdck -n ALL 
If the command above yields output, set up a password on the account: 
passwd</t>
  </si>
  <si>
    <t>Ensure all accounts have passwords defined. One method to implement the recommended state is to perform the following steps:
Check for empty passwords:
pwdck -n ALL 
If the command above yields output, set up a password on the account: 
passwd</t>
  </si>
  <si>
    <t>To close this finding, please provide a screenshot of the results of the pwdck - ALL command with the agency's CAP.</t>
  </si>
  <si>
    <t>AIX7-93</t>
  </si>
  <si>
    <t>Miscellaneous Config - all user id must be unique</t>
  </si>
  <si>
    <t>All users should have a unique UID. In particular the only user on the system to have a UID of 0 should be the root user.</t>
  </si>
  <si>
    <t>Re-run the command: 
	cut -d: -f 3 /etc/passwd |sort -n |uniq -d
	The command above should not yield output</t>
  </si>
  <si>
    <t>Users do not have a unique identifier and are duplicated.</t>
  </si>
  <si>
    <t>HAC20</t>
  </si>
  <si>
    <t>HAC20: Agency duplicates usernames</t>
  </si>
  <si>
    <t>4.12.16</t>
  </si>
  <si>
    <t>The only user with a UID of 0 on the system must be the root user. Any account with a UID of 0 has super user privileges on the system and is effectively root. All access to the root account should be via su or sudo to provide an audit trail. All other users must also have a unique UID to ensure that file and directory security is not compromised.</t>
  </si>
  <si>
    <t>Examine the user IDs of all configured users:
cut -d: -f 3 /etc/passwd |sort -n |uniq -d
If a number, or numbers are returned from the command above, these are UID which are not unique within the /etc/passwd file. Determine the effected username/s: 
cut -f "1 3" -d : /etc/passwd |grep ":$"
NOTE: Any user names returned should either be deleted or have the UID changed
To remove:
rmuser 
To change the UID:
chuser id=</t>
  </si>
  <si>
    <t>Ensure only the root account has a UID of 0. One method to implement the recommended state is to perform the following step:
Examine the user IDs of all configured users:
cut -d: -f 3 /etc/passwd |sort -n |uniq -d
If a number, or numbers are returned from the command above, these are UID which are not unique within the /etc/passwd file. Determine the effected username/s: 
cut -f "1 3" -d : /etc/passwd |grep ":$"
NOTE: Any user names returned should either be deleted or have the UID changed
To remove:
rmuser 
To change the UID:
chuser id=</t>
  </si>
  <si>
    <t>AIX7-94</t>
  </si>
  <si>
    <t>Miscellaneous Config - all group id must be unique</t>
  </si>
  <si>
    <t>All groups should have a unique GID on the system.</t>
  </si>
  <si>
    <t>Re-run the command:
	cut -d: -f 3 /etc/group |sort -n |uniq -d
	The command above should not yield output</t>
  </si>
  <si>
    <t>Groups do not have a unique identifier and are duplicated.</t>
  </si>
  <si>
    <t>4.12.17</t>
  </si>
  <si>
    <t>All groups should have an individual and unique GID. If GID numbers are shared this could lead to undesirable file and directory access.</t>
  </si>
  <si>
    <t>Ensure that all group IDs are unique:
cut -d: -f 3 /etc/group |sort -n | uniq -d
If a number, or numbers are returned from the command above, these are GID which are not unique within the /etc/group file. Determine the effected group names:
cut -f "1 3" -d : /etc/group |grep ":$"
NOTE: Any group names returned should either be deleted or have the UID changed
To remove:
rmgroup 
To change the UID:
chgroup id=</t>
  </si>
  <si>
    <t>Ensure that all group IDs are unique. One method to accomplish the recommended state is to execute the following command(s):
cut -d: -f 3 /etc/group |sort -n | uniq -d
If a number, or numbers are returned from the command above, these are GID which are not unique within the /etc/group file. Determine the effected group names:
cut -f "1 3" -d : /etc/group |grep ":$"
NOTE: Any group names returned should either be deleted or have the UID changed
To remove:
rmgroup 
To change the UID:
chgroup id=</t>
  </si>
  <si>
    <t>AIX7-95</t>
  </si>
  <si>
    <t>Miscellaneous Config - unnecessary user and group removal</t>
  </si>
  <si>
    <t>Remove unnecessary administrative user accounts to further enhance security.</t>
  </si>
  <si>
    <t>Ensure that the user accounts have been removed:
	egrep "uucp|nuucp|lpd|printq" /etc/passwd
The command should not yield output
	Ensure that the groups have been removed: 
	egrep "uucp|printq" /etc/group
The command should not yield output</t>
  </si>
  <si>
    <t>Unnecessary administrative user accounts have not been removed.</t>
  </si>
  <si>
    <t>4.12.18</t>
  </si>
  <si>
    <t>Remove unnecessary administrative user accounts and groups, if possible. Generic administrative user accounts are targeted by hackers in an attempt to gain unauthorized access to a server.</t>
  </si>
  <si>
    <t>Remove the uucp, nuucp, lpd, and printq user accounts and respective groups, if possible:
# Remove users
LIST="uucp nuucp lpd printq"
for USERS in $LIST; do
rmuser -p $USERS
done
# Remove groups
LIST="uucp printq"
for GROUPS in $LIST; do
rmgroup $GROUPS
done
NOTE:- Other users and groups can be added to the list if required</t>
  </si>
  <si>
    <t>Remove the uucp, nuucp, lpd, and printq user accounts and respective groups, if possible. One method to accomplish the recommended state is to execute the following command(s):
# Remove users
LIST="uucp nuucp lpd printq"
for USERS in $LIST; do
rmuser -p $USERS
done
# Remove groups
LIST="uucp printq"
for GROUPS in $LIST; do
rmgroup $GROUPS
done
NOTE:- Other users and groups can be added to the list if required</t>
  </si>
  <si>
    <t>To close this finding, please provide a screenshot showing the uucp, nuucp, lpd and printq user accounts and groups have been removed with the agency's CAP.</t>
  </si>
  <si>
    <t>AIX7-96</t>
  </si>
  <si>
    <t>Miscellaneous Config - removing current working directory from root's PATH</t>
  </si>
  <si>
    <t>This change removes any "." or "::" entries from the root PATH. If a "." or "::" is present the current working directory is included in the search path.</t>
  </si>
  <si>
    <t>Ensure that root's PATH does not contain any "." or "::" entries:
	su - root -c "echo ${PATH}" |awk '/((:[ t]*:)|(:[ t]*$)|(^[ t]*:)|(^.:)|(:.$)|(:.:))/'
	The above command should yield no output.</t>
  </si>
  <si>
    <t>The current working directory is included with root's PATH.</t>
  </si>
  <si>
    <t>4.12.19</t>
  </si>
  <si>
    <t>Any "." and "::" will be removed from the root PATH. This means that any harmful programs placed in common PATH locations, would never be automatically executed. All directories must be explicitly defined within the PATH variable.</t>
  </si>
  <si>
    <t>Examine root's PATH to see if it contains any "." or "::" entries:
su - root -c "echo ${PATH}" |awk '/((:[ t]*:)|(:[ t]*$)|(^[ t]*:)|(^.:)|(:.$)|(:.:))/'
If the command above yields output, remove the "." and "::" entries from the relevant initialization files. The files to examine are dependent on the root users shell definition in /etc/passwd. Once the file or files have been identified remove the "." and "::" from the PATH variable
vi</t>
  </si>
  <si>
    <t>Remove "." and "::" from the root's PATH. One method to implement the recommended state is to perform the following steps:
Examine root's PATH to see if it contains any "." or "::" entries:
su - root -c "echo ${PATH}" |awk '/((:[ t]*:)|(:[ t]*$)|(^[ t]*:)|(^.:)|(:.$)|(:.:))/'
If the command above yields output, remove the "." and "::" entries from the relevant initialization files. The files to examine are dependent on the root users shell definition in /etc/passwd. Once the file or files have been identified remove the "." and "::" from the PATH variable
vi</t>
  </si>
  <si>
    <t>To close this finding, please provide a screenshot of the updated root's PATH with the agency's CAP.</t>
  </si>
  <si>
    <t>AIX7-97</t>
  </si>
  <si>
    <t>Miscellaneous Config - removing current working directory from default /etc/environment PATH</t>
  </si>
  <si>
    <t>This change removes any "." or "::" entries from /etc/environment. If a "." or "::" is present the current working directory is included in the default search path.</t>
  </si>
  <si>
    <t>Examine PATH in /etc/environment to see if it contains any "." or "::" entries:
	grep "^PATH=" /etc/environment |awk '/((:[ t]*:)|(:[ t]*$)|(^[ t]*:)|(^.:)|(:.$)|(:.:))/'The above command should yield no output.</t>
  </si>
  <si>
    <t xml:space="preserve">The default search path contains the current working directory. </t>
  </si>
  <si>
    <t>4.12.20</t>
  </si>
  <si>
    <t>Any "." and "::" will be removed from /etc/environment. This means that any harmful programs placed in common PATH locations, would never be automatically executed. All directories must be explicitly defined within the PATH variable.</t>
  </si>
  <si>
    <t>Examine PATH in /etc/environment to see if it contains any "." or "::" entries:
grep "^PATH=" /etc/environment |awk '/((:[ t]*:)|(:[ t]*$)|(^[ t]*:)|(^.:)|(:.$)|(:.:))/' 
If the command above yields output, remove the "." and "::" entries from:
vi /etc/environment</t>
  </si>
  <si>
    <t>Remove "." and "::" from the /etc/environment PATH. One method to implement the recommended state is to perform the following steps:
Examine PATH in /etc/environment to see if it contains any "." or "::" entries:
grep "^PATH=" /etc/environment |awk '/((:[ t]*:)|(:[ t]*$)|(^[ t]*:)|(^.:)|(:.$)|(:.:))/' 
If the command above yields output, remove the "." and "::" entries from:
vi /etc/environment</t>
  </si>
  <si>
    <t>To close this finding, please provide a screenshot of the updated /etc/environment PATH with the agency's CAP.</t>
  </si>
  <si>
    <t>AIX7.2-01</t>
  </si>
  <si>
    <t>Collect system configuration regularly</t>
  </si>
  <si>
    <t>Maintain a listing of the system configuration showing assets configured into the system.</t>
  </si>
  <si>
    <t>Verify there is a regular, automated, process to extract the system configuration and append it to a syslog.
Verify there is a setting in /etc/syslog.conf to collect local1.info messages to a local log file.</t>
  </si>
  <si>
    <t>The system configuration is collected regularly.</t>
  </si>
  <si>
    <t>The system configuration is not collected regularly.</t>
  </si>
  <si>
    <t>HCM37</t>
  </si>
  <si>
    <t>HCM37: Configuration settings and benchmarks have not been defined</t>
  </si>
  <si>
    <t>2</t>
  </si>
  <si>
    <t>2.1</t>
  </si>
  <si>
    <t>The syslog facility local1 is chosen as this is also the facility that the Dynamic Resource Manager (DRM) reports to. The command logger simplifies appending command stdout to the syslogd.</t>
  </si>
  <si>
    <t>This example shows how to setup a daily cronjob. The actual frequency you use might differ. The **keyword** in the recommendation is: _regular.
This example also shows two syslog reporting lines: one to a system file, the second to a centralized syslog service.
The syslog **facility** _local1_ is used to keep these reports out of the standard syslog facilities. There is not meant to establish a requirement to use facility local1.
# mkdir -p /var/log/syslog
# touch /var/log/syslog/inventory.log
# print "local1.info /var/log/syslog/inventory.log rotate 1m files 24 compress" &gt;&gt; /etc/syslog.conf
# print "local1.info @rsyslog.domain" &gt;&gt; /etc/syslog.conf
# refresh -s syslogd || startsrc -s syslogd
# print "0 0 * * * /usr/sbin/lsconf -v | /usr/bin/logger -p local1.info -t Inventory" &gt;&gt; /var/spool/crontabs/root
# /usr/sbin/lsconf -v | /usr/bin/logger -p local1.info -t Inventory</t>
  </si>
  <si>
    <t>Maintain a listing of the system configuration showing assets configured into the system. One method to accomplish the recommended state is to execute the following:
'This example shows how to setup a daily cronjob. The actual frequency you use might differ. The **keyword** in the recommendation is: _regular.
This example also shows two syslog reporting lines: one to a system file, the second to a centralized syslog service.
The syslog **facility** _local1_ is used to keep these reports out of the standard syslog facilities. There is not meant to establish a requirement to use facility local1.
# mkdir -p /var/log/syslog
# touch /var/log/syslog/inventory.log
# print "local1.info /var/log/syslog/inventory.log rotate 1m files 24 compress" &gt;&gt; /etc/syslog.conf
# print "local1.info @rsyslog.domain" &gt;&gt; /etc/syslog.conf
# refresh -s syslogd || startsrc -s syslogd
# print "0 0 * * * /usr/sbin/lsconf -v | /usr/bin/logger -p local1.info -t Inventory" &gt;&gt; /var/spool/crontabs/root
# /usr/sbin/lsconf -v | /usr/bin/logger -p local1.info -t Inventory</t>
  </si>
  <si>
    <t>AIX7.2-02</t>
  </si>
  <si>
    <t>Scan for TROJAN aka Untrusted/Unauthorized Applications (Implement Allowlist)</t>
  </si>
  <si>
    <t>This recommendation is found and report (audit) software on the system that has not been included in the TE (trusted execution) TSD (trusted signature database).</t>
  </si>
  <si>
    <t>The following command will locate the software AIX considers _untrusted_ aka **TROJAN**.
ustchk -i -n tree / 2&gt;&amp;1 &gt;/dev/null | grep untrusted</t>
  </si>
  <si>
    <t>AllowList is implemented.</t>
  </si>
  <si>
    <t>AllowList is not implemented.</t>
  </si>
  <si>
    <t>HCM38</t>
  </si>
  <si>
    <t>HCM38: Agency does not adequately govern or control software usage</t>
  </si>
  <si>
    <t>2.2</t>
  </si>
  <si>
    <t>These entries establish a so-called **AllowList**. Software not included on this **AllowList** should be generating a syslog and/or audit record whenever it is executed.
Trusted Execution (TE) is an AIX security component that can be used to monitor _unauthorized_ software in real time. 
_Unauthorized_ seems a clear definition, but how TE determines _unauthorized_ may not be as clear.
Simply put, the goal is that all software is on the **AllowList**. If not, the software is _unauthorized_.
AIX uses the term TROJAN (see below) to determine that an application is _unauthorized_.
Software that does not require any special kernel privileges to run is also **authorized**.
### What is a Trojan?
For this benchmark we add the AIX concept of **TROJAN** as a definition of _unauthorized_. AIX defines Trojan any
executable not in the TSD with one or more of the following characteristics:
- uses either SUID or SGID
- is linked to a command in the TSD (**AllowList**)
- is in the privcmds (aka RBAC definition, ie, may have kernel privileges).
- is linked to a command in the privcmds database.
**Summary**:
On AIX the construct **AllowList** is implemented by the TSD. The clear advantage of an **AllowList** monitored by a system security component is that the system can enforce and/or report violations of **AllowList** in real-time.
This recommendation focuses on reporting violations of the **AllowList**. A later recommendation (update or new version of benchmark) will have a Level 2 recommendation including _enforcing violations_.</t>
  </si>
  <si>
    <t>This will be a manual process. The remediation is to find and remove the offending file (currently the reported file might be the artifact of another error - most common is a symbolic link that points at a non-existent object).
The starting point is running the same command from the **AUDIT** section:
trustchk -i -n tree / 2&gt;&amp;1 &gt;/dev/null | grep untrusted
Line by line, verify the root cause and act (one of):
remove the offending object
remove SUID/SGID settings
remove privcmds setting
add to **TSD** aka **AllowList**</t>
  </si>
  <si>
    <t>Find and remove the offending file (currently the reported file might be the artifact of another error - most common is a symbolic link that points at a non-existent object). One method to accomplish the recommended state is to execute the following command(s):
trustchk -i -n tree / 2&gt;&amp;1 &gt;/dev/null | grep untrusted
Line by line, verify the root cause and act (one of):
remove the offending object
remove SUID/SGID settings
remove privcmds setting
add to **TSD** aka **AllowList**</t>
  </si>
  <si>
    <t>AIX7.2-03</t>
  </si>
  <si>
    <t>Allowlist Authorized Software and Report Violations</t>
  </si>
  <si>
    <t>Utilize Trusted Execution (TE) to log execution of applications not yet whitelisted. This can be used to update the whitelist (TSD - /etc/security/tsd/tsd.dat) so that, at Profile Level 2, non-listed applications are prevented from executing.</t>
  </si>
  <si>
    <t>Run the command trustchk -p
The output needs to include the lines
TE=ON
CHKEXEC=ON
Verify syslog is configured to collect kern.info data, e.g.
kern.info /var/log/syslog/kern.log 1 month files 24 compress
This will provide entries similar to:
Jan 26 15:54:32 x077 kern:info UNIX: Trusted Execution: pid=14221506, euid=0, ruid=0: File not in TSD: /usr/bin/bzip2
Jan 26 15:54:32 x077 kern:info unix: Trusted Execution: pid=14221506, euid=0, ruid=0: Allowing to execute non trusted file: /usr/bin/bzip2
audit should be configured to report on TE events.
The following events need to be included in the default: class
TE_Untrusted
TE_FileWrite
TE_Policies
TEAdd_Stnz
TEDel_Stnz
TESwitch_algo 
TEQuery_Stnz
TE_VerifyAttr</t>
  </si>
  <si>
    <t>Allowlist is implemented to allow only authorized software and report violations.</t>
  </si>
  <si>
    <t>Allowlist is not implemented to allow only authorized software and report violations.</t>
  </si>
  <si>
    <t>2.3</t>
  </si>
  <si>
    <t>As long as the TE policies STOP_UNTRUSTED=OFF and STOP_ON_CHKFAIL=OFF the system will only log missing entries.</t>
  </si>
  <si>
    <t># trustchk -p TE=ON CHKEXEC=ON STOP_ON_CHKFAIL=OFF
# mkdir -p /var/log/syslog
# touch /var/log/syslog/kernel.log
# print "kern.info /var/log/syslog/kernel.log rotate 1m files 24 compress" &gt;&gt; /etc/syslog.conf
# print "kern.info @rsyslog.domain" &gt;&gt; /etc/syslog.conf
# refresh -s syslogd || startsrc -s syslogd</t>
  </si>
  <si>
    <t>Utilize Trusted Execution (TE) to log execution of applications not yet whitelisted. One method to accomplish the recommended state is to execute the following command(s):
# trustchk -p TE=ON CHKEXEC=ON STOP_ON_CHKFAIL=OFF
# mkdir -p /var/log/syslog
# touch /var/log/syslog/kernel.log
# print "kern.info /var/log/syslog/kernel.log rotate 1m files 24 compress" &gt;&gt; /etc/syslog.conf
# print "kern.info @rsyslog.domain" &gt;&gt; /etc/syslog.conf
# refresh -s syslogd || startsrc -s syslogd</t>
  </si>
  <si>
    <t>AIX7.2-04</t>
  </si>
  <si>
    <t>Allowlist Authorized Libraries and Report Violations</t>
  </si>
  <si>
    <t>Utilize Trusted Execution (TE) to log execution of applications not yet whitelisted. This can be used to update the whitelist (TSD - /etc/security/tsd/tsd.dat) so that, at Profile Level 2, non-listed libraries are prevented from executing.</t>
  </si>
  <si>
    <t>Run the command trustchk -p
The output needs to include the lines
TE=ON
CHKSHLIB=ON
CHKKERNEXT=ON
Verify syslog is configured to collect kern.info data, e.g.
kern.info /var/log/syslog/kern.log 1 month files 24 compress
audit should be configured to report on TE events.
The following events need to be included in the default: class
TE_Untrusted
TE_FileWrite
TE_Policies
TEAdd_Stnz
TEDel_Stnz
TESwitch_algo 
TEQuery_Stnz
TE_VerifyAttr</t>
  </si>
  <si>
    <t>Allowlist is implemented to allow only authorized libraries and report violations.</t>
  </si>
  <si>
    <t>Allowlist is not implemented to allow only authorized libraries and report violations.</t>
  </si>
  <si>
    <t>2.4</t>
  </si>
  <si>
    <t>Use technical controls to ensure that only authorized software libraries, such as specific .dll, .ocx, .so, etc. files, are allowed to load into a system process. Block unauthorized libraries from loading into a system process. Reassess bi-annually, or more frequently.</t>
  </si>
  <si>
    <t>Utilize Trusted Execution (TE) to log execution of applications not yet whitelisted. One method to accomplish the recommended state is to execute the following(s):
Use technical controls to ensure that only authorized software libraries, such as specific .dll, .ocx, .so, etc. files, are allowed to load into a system process. Block unauthorized libraries from loading into a system process. Reassess bi-annually, or more frequently.</t>
  </si>
  <si>
    <t>AIX7.2-05</t>
  </si>
  <si>
    <t>Allowlist Authorized Scripts and Report Violations</t>
  </si>
  <si>
    <t>Utilize Trusted Execution (TE) to log execution of applications not yet whitelisted. This can be used to update the whitelist (TSD - /etc/security/tsd/tsd.dat) so that, at Profile Level 2, non-listed scripts are prevented from executing.</t>
  </si>
  <si>
    <t>Run the command trustchk -p The output needs to include the lines
TE=ON
CHKSCRIPT=ON
Verify syslog is configured to collect kern.info data, e.g.
kern.info /var/log/syslog/kern.log 1 month files 24 compress
audit should be configured to report on TE events.
The following events need to be included in the default: class
TE_Untrusted
TE_FileWrite
TE_Policies
TEAdd_Stnz
TEDel_Stnz
TESwitch_algo 
TEQuery_Stnz
TE_VerifyAttr</t>
  </si>
  <si>
    <t>Allowlist is implemented to allow only authorized scripts and report violations.</t>
  </si>
  <si>
    <t>Allowlist is not implemented to allow only authorized scripts and report violations.</t>
  </si>
  <si>
    <t>2.5</t>
  </si>
  <si>
    <t>Utilize Trusted Execution (TE) to log execution of applications not yet whitelisted. This can be used to update the whitelist (TSD - /etc/security/tsd/tsd.dat) so that non-listed scripts are actually prevented from executing.</t>
  </si>
  <si>
    <t>Utilize Trusted Execution (TE) to log execution of applications not yet whitelisted. This can be used to update the whitelist (TSD - /etc/security/tsd/tsd.dat) so that non-listed scripts are prevented from executing.</t>
  </si>
  <si>
    <t>AIX7.2-06</t>
  </si>
  <si>
    <t>Remove Unused Symbolic Links</t>
  </si>
  <si>
    <t>This recommendation finds and removes symbolic links whose targets are missing. Symbolic Links that do not have a valid target are a risk to system integrity.
The recommendation is to scan frequently (weekly or daily) for symbolic links without a valid target object and remove them.</t>
  </si>
  <si>
    <t>The following command (long) lists all symbolic links without an existing file-system object.
find -L / \( -fstype jfs -o -fstype jfs2 \) -type l -ls
The desired result is **no stdout** (as there may be output to stderr). For example,
**stderr** may report:
find: /some/link/to/something: Link to an already visited ancestor</t>
  </si>
  <si>
    <t>Unused Symbolic Links is removed.</t>
  </si>
  <si>
    <t>Unused Symbolic Links is not removed.</t>
  </si>
  <si>
    <t>HCM45</t>
  </si>
  <si>
    <t>HCM45: System configuration provides additional attack surface</t>
  </si>
  <si>
    <t>2.7</t>
  </si>
  <si>
    <t>Do not assume that anyone responsible for maintaining system integrity is (actively) monitoring unknown software.
Symbolic links - pointing at nothing - are, by definition, _unauthorized_ and/or belong on a **blocklist**.</t>
  </si>
  <si>
    <t>The following command will remove all symbolic links that lack a valid target object:
find -L / \( -fstype jfs -o -fstype jfs2 \) -type l | xargs rm</t>
  </si>
  <si>
    <t>Remove all symbolic links that lack a valid target object. One method to accomplish the recommended state is to execute the following command(s):
find -L / \( -fstype jfs -o -fstype jfs2 \) -type l | xargs rm</t>
  </si>
  <si>
    <t>To close this finding, please provide a screenshot showing symbolic links is removed with the agency's CAP.</t>
  </si>
  <si>
    <t>AIX7.2-07</t>
  </si>
  <si>
    <t>Access Enforcement</t>
  </si>
  <si>
    <t>Ensure default user umask is set  027 or more restrictive</t>
  </si>
  <si>
    <t>The user file-creation mode mask (umask) is used to determine the file permission for newly
created directories and files. In AIX, the default permissions for any newly created
directory is 0755 (rwxr-xr-x), and for any newly created file it is 0644 (rw-r--r--). The
umask modifies the default AIX permissions by restricting (masking) these permissions.
The umask is not simply subtracted but is processed bitwise. Bits set in the umask are
cleared in the resulting file mode.</t>
  </si>
  <si>
    <t>From the command prompt, execute the following command:
lssec -f /etc/security/user -s default -a umask
The above command should yield the following output:
default umask=27</t>
  </si>
  <si>
    <t>The default user umask is set to 027 or more restrictive.</t>
  </si>
  <si>
    <t>The default user umask is not set to 027 or more restrictive.</t>
  </si>
  <si>
    <t>3</t>
  </si>
  <si>
    <t>3.3</t>
  </si>
  <si>
    <t>Setting a very secure default value for umask ensures that users make a conscious choice
about their file permissions. A default umask setting of 077 causes files and directories
created by users to not be readable by any other user on the system. A umask of 027 would
make files and directories readable by users in the same Unix group, while a umask of 022
would make files readable by every user on the system.</t>
  </si>
  <si>
    <t>Add the umask attribute to the default user stanza in /etc/security/user:
chsec -f /etc/security/user -s default -a umask=027</t>
  </si>
  <si>
    <t>Add the umask attribute to the default user stanza in /etc/security/user. One method to accomplish the recommended state is to execute the following command(s):
chsec -f /etc/security/user -s default -a umask=027</t>
  </si>
  <si>
    <t>To close this finding, please provide a screenshot showing default user umask is set to 027 or more restrictive with the agency's CAP.</t>
  </si>
  <si>
    <t>AIX7.2-08</t>
  </si>
  <si>
    <t>Remove group write permission from default groups - exceptions must be in TSD and audit</t>
  </si>
  <si>
    <t>The system is audited for group writable files.</t>
  </si>
  <si>
    <t>Re-execute the appropriate find command.
Use the following to find all group writable files on local JFS2 filesystems only:
find / \( -fstype jfs -o -fstype jfs2 \) -type f -perm -g+w -ls
NOTE: Review the output based on the performed remediation</t>
  </si>
  <si>
    <t>The group write permission is removed from default groups - exceptions must be in TSD and audit.</t>
  </si>
  <si>
    <t>The group write permission is not removed from default groups - exceptions must be in TSD and audit.</t>
  </si>
  <si>
    <t>3.4</t>
  </si>
  <si>
    <t>An audit should be performed on the system to search for the presence of group writable files.
In an extreme case - where this permission is required - the file needs to be added to the TSD and **audit** configurations.
The preference is **no** group writeable files.</t>
  </si>
  <si>
    <t>Review the currently mounted local filesystems using the following to find all group writable files on local JFS/JFS2 filesystems only:
find / \( -fstype jfs -o -fstype jfs2 \) -type f -perm -g+w -ls
Remedy any files in the list, e.g., chmod g-w {filename}
Document any files, and motivate why they are group writeable, and also add documentation re: when/why this exception ceases.</t>
  </si>
  <si>
    <t>Remove group write permission from default groups - exceptions must be in TSD and audit. One method to accomplish the recommended state is to execute the following:
Review the currently mounted local filesystems using the following to find all group writable files on local JFS/JFS2 filesystems only:
find / \( -fstype jfs -o -fstype jfs2 \) -type f -perm -g+w -ls
Remedy any files in the list, e.g., chmod g-w {filename}
Document any files, and motivate why they are group writeable, and also add documentation re: when/why this exception ceases.</t>
  </si>
  <si>
    <t>To close this finding, please provide a screenshot showing the group write permission is removed from default groups - exceptions must be in TSD and audit with the agency's CAP.</t>
  </si>
  <si>
    <t>AIX7.2-09</t>
  </si>
  <si>
    <t>Application Data with requirement for world writable directories</t>
  </si>
  <si>
    <t>The system is audited for world writable directories.</t>
  </si>
  <si>
    <t>Execute the find command.
Use the following to find all world writable directories on local JFS/JFS2 filesystems that do not have the SVTX bit:
find / \( -fstype jfs -o -fstype jfs2 \) -type d -perm -o+w ! -perm -1000 -ls
The output should be empty.</t>
  </si>
  <si>
    <t>The system is not audited for world writable directories.</t>
  </si>
  <si>
    <t>3.5</t>
  </si>
  <si>
    <t>World writable directories are considered as a common application component - usually a location for temporary files.
An audit should be performed on the system to search for the presence of world writable directories. Directories should only be world writable when absolutely necessary, and only with the so-called SVTX bit set. This protects users files from being deleted or renamed.</t>
  </si>
  <si>
    <t>Review the local mounted JFS/JFS2 filesystems using the following command to find all world writable directories missing the SVTX bit:
find / \( -fstype jfs -o -fstype jfs2 \) -type d -perm -o+w ! ! -perm -1000 -ls
If a directory must retain world writable access, ensure that SVTX bit is set so that users can only remove the filenames they own:
chmod o+t ${dir}
NOTE: This will leave existing modes while adding the SVTX (also known as sticky bit) to the directory. The documented meaning of the flag for directories is:
Sets the link permission to directories.
Otherwise, remove world-write permission - without modifying the other mode bits:
chmod o-w ${dir}</t>
  </si>
  <si>
    <t>Review the local mounted JFS/JFS2 filesystems to find all world writable directories missing the SVTX bit. One method to accomplish the recommended state is to execute the following command(s):
find / \( -fstype jfs -o -fstype jfs2 \) -type d -perm -o+w ! ! -perm -1000 -ls
If a directory must retain world writable access, ensure that SVTX bit is set so that users can only remove the filenames they own:
chmod o+t ${dir}
NOTE: This will leave existing modes while adding the SVTX (also known as sticky bit) to the directory. The documented meaning of the flag for directories is:
Sets the link permission to directories.
Otherwise, remove world-write permission - without modifying the other mode bits:
chmod o-w ${dir}</t>
  </si>
  <si>
    <t>To close this finding, please provide a screenshot showing the output of the (find / \( -fstype jfs -o -fstype jfs2 \) -type d -perm -o+w ! -perm -1000 -ls) command with the agency's CAP.</t>
  </si>
  <si>
    <t>AIX7.2-10</t>
  </si>
  <si>
    <t>Ensure there are no world writable files - exceptions must be in TSD and audit</t>
  </si>
  <si>
    <t>The system is audited for world writable files.</t>
  </si>
  <si>
    <t>Use the following to find all world writable files and directories on local JFS2 filesystems only:
PID=$$
CNT=$(find / \( -fstype jfs -o -fstype jfs2 \) -type f -perm -o+w | tee /tmp/cis-3.6.${PID} | wc -l)
if [ ${CNT} -ne 0 ]; then
find / \( -fstype jfs -o -fstype jfs2 \) -type f -perm -o+w -ls
fi
rm -f /tmp/cis-3.6.${PID}
NOTE: Review the output based on the performed remediation</t>
  </si>
  <si>
    <t>The system is not audited for world writable files.</t>
  </si>
  <si>
    <t>3.6</t>
  </si>
  <si>
    <t>An audit should be performed on the system to search for the presence of world writable files.
In an extreme case - where this permission is required - the file needs to be added to the TSD and **audit** configurations.
The preference is **no** world writeable files.</t>
  </si>
  <si>
    <t>Review the currently mounted local filesystems using the following to find all world writable files on local JFS/JFS2 filesystems only:
find / \( -fstype jfs -o -fstype jfs2 \) -type f -perm -o+w -ls
Remedy any files in the list, e.g., chmod o-w {filename}
Document any files, and motivate why they are world writeable, and also add documentation re: when/why this exception ceases.</t>
  </si>
  <si>
    <t>Review the currently mounted local filesystems using the following to find all world writable files on local JFS/JFS2 filesystems only. One method to accomplish the recommended state is to execute the following command(s):
find / \( -fstype jfs -o -fstype jfs2 \) -type f -perm -o+w -ls
Remedy any files in the list, e.g., chmod o-w {filename}
Document any files, and motivate why they are world writeable, and also add documentation re: when/why this exception ceases.</t>
  </si>
  <si>
    <t>To close this finding, please provide a screenshot showing no world writeable files on local JFS2 filesystems with the agency's CAP.</t>
  </si>
  <si>
    <t>AIX7.2-11</t>
  </si>
  <si>
    <t>Ensure there are no 'staff' writable files - exceptions must be in TSD and audit</t>
  </si>
  <si>
    <t>The system is audited for 'group staff' writable files.</t>
  </si>
  <si>
    <t>Re-execute the appropriate find command.
Use the following to find all world writable files and directories on local JFS2 filesystems only:
PID=$$
CNT=$(find / \( -fstype jfs -o -fstype jfs2 \) -type f -perm -g+w -group staff | tee /tmp/cis-3.7.${PID} | wc -l)
if [ ${CNT} -ne 0 ]; then
# Need actions to report on actions, for now repeat find command to stdout
# TBD: read tmp file just created
# if file/directory is in TSD then continue
# else - present ls -lied of the object found
# For now, just repeat the find command and show all related objects.
find / \( -fstype jfs -o -fstype jfs2 \) -type f -perm -g+w -group staff -ls
fi
rm -f /tmp/cis-3.7.${PID}
NOTE: Review the output based on the performed remediation</t>
  </si>
  <si>
    <t>The system is audited for group staff writable files.</t>
  </si>
  <si>
    <t>The system is not audited for group staff writable files.</t>
  </si>
  <si>
    <t>3.7</t>
  </si>
  <si>
    <t>An audit should be performed on the system to search for files that can be modified by members of the group **staff**. As **staff** is the default group for user accounts any file that is _writable_ via group _staff_ is comparable to being writable by other aka world writable.
In a case - where this permission is required - the recommendation is to create a new group and appoint a group administrator.
The goal is **no** _group staff_ writable files.</t>
  </si>
  <si>
    <t>Review the currently mounted local filesystems using the following to find all world writable files on local JFS/JFS2 filesystems only:
find / \( -fstype jfs -o -fstype jfs2 \) -type f -perm -g+w -group staff -ls
Remedy any files in the list, e.g., chmod o-w {filename}
Document any files, and motivate why they are world writeable, and also add documentation re: when/why this exception ceases.</t>
  </si>
  <si>
    <t>Review the currently mounted local filesystems using the following to find all world writable files on local JFS/JFS2 filesystems only. One method to accomplish the recommended state is to execute the following command(s):
find / \( -fstype jfs -o -fstype jfs2 \) -type f -perm -g+w -group staff -ls
Remedy any files in the list, e.g., chmod o-w {filename}
Document any files, and motivate why they are world writeable, and also add documentation re: when/why this exception ceases.</t>
  </si>
  <si>
    <t>To close this finding, please provide a screenshot showing the system is audited for group staff writable files with the agency's CAP.</t>
  </si>
  <si>
    <t>AIX7.2-12</t>
  </si>
  <si>
    <t>CM-6</t>
  </si>
  <si>
    <t>Configuration Settings</t>
  </si>
  <si>
    <t>Ensure all files and directories are owned by a user (uid) and assigned to a group (gid)</t>
  </si>
  <si>
    <t>When a user or group identifier is removed from the system verify that any data associated with the ID removed is either removed or re-assigned.</t>
  </si>
  <si>
    <t>Re-execute the appropriate find command.
If there are non-local filesystems which cannot be un-mounted, use the following to find all un-owned files and directories on local JFS/JFS2 filesystems only:
find / \( -fstype jfs -o -fstype jfs2 \) \( -type d -o -type f \) \( -nouser -o -nogroup \) -ls
There should not be any output</t>
  </si>
  <si>
    <t xml:space="preserve">All files and directories are owned by a user (uid) and assigned to a group (gid). </t>
  </si>
  <si>
    <t xml:space="preserve">All files and directories are not owned by a user (uid) and assigned to a group (gid). </t>
  </si>
  <si>
    <t>3.8</t>
  </si>
  <si>
    <t>Worst case: a previously removed UID/GID is re-instated. Data left behind suddenly is owned and/or accessible to the new ID - gaining unintended access to data left-behind.</t>
  </si>
  <si>
    <t>Review the currently mounted _local_ filesystems:
find / \( -fstype jfs -o -fstype jfs2 \) \( -type d -o -type f \) \( -nouser -o -nogroup \) -ls
Either assign UID/GID:
chown &lt;owner&gt; &lt;file&gt;
chgrp &lt;group&gt; &lt;file&gt;
or remove the file/directory:
[[ -f &lt;file&gt; ]] &amp;&amp; rm -f &lt;file&gt;
[[ -d &lt;file&gt; ]] &amp;&amp; rmdir &lt;file&gt;
Repeat the audit</t>
  </si>
  <si>
    <t>Ensure all files and directories are owned by a user (uid) and assigned to a group (gid). One method to accomplish the recommended state is to execute the following command(s):
Review the currently mounted _local_ filesystems:
find / \( -fstype jfs -o -fstype jfs2 \) \( -type d -o -type f \) \( -nouser -o -nogroup \) -ls
Either assign UID/GID:
chown &lt;owner&gt; &lt;file&gt;
chgrp &lt;group&gt; &lt;file&gt;
or remove the file/directory:
[[ -f &lt;file&gt; ]] &amp;&amp; rm -f &lt;file&gt;
[[ -d &lt;file&gt; ]] &amp;&amp; rmdir &lt;file&gt;
Repeat the audit</t>
  </si>
  <si>
    <t>To close this finding, please provide a screenshot showing all files and directories are owned by a user (uid) and assigned to a group (gid) with the agency's CAP.</t>
  </si>
  <si>
    <t>AIX7.2-13</t>
  </si>
  <si>
    <t>Ensure root access is controlled</t>
  </si>
  <si>
    <t>Restricts access to root via su to members of a specific group. Direct login via console and/or remote login via telnet is blocked.</t>
  </si>
  <si>
    <t>From the command prompt, execute the following commands:
#!/usr/bin/ksh -e
lsuser -a login rlogin su sugroups root | tr '=' ' ' | read user a1 login a2 rlogin a3 su a4 sugroups
[[ ${su} != "false" &amp;&amp; ${sugroups} == "ALL" ]] &amp;&amp; print $0 failed : ${a3}==${su}, ${a4}==${sugroups}
[[ ${login} == "true" || ${rlogin} == "true" ]] &amp;&amp; print $0 failed : ${a1}==${login}, ${a2}==${rlogin}
The command should **NOT** output:</t>
  </si>
  <si>
    <t>Root access is controlled.</t>
  </si>
  <si>
    <t>Root access is not controlled.</t>
  </si>
  <si>
    <t>HAC22</t>
  </si>
  <si>
    <t>HAC22: Administrators do not use su or sudo command to access root privileges</t>
  </si>
  <si>
    <t>4</t>
  </si>
  <si>
    <t>4.9</t>
  </si>
  <si>
    <t>* For accountability, no direct access to root is allowed.
* The attributes here control access to root for programs other than OpenSSH.
* Setting the sugroups attribute to SUADMIN ensures that only members of the this group are able to su root. This makes it more difficult for an attacker to use a stolen root password as the attacker first has to get access to a system user ID.
* Access via a _console_ (e.g., /dev/vty0 or /dev/tty0) is only permitted when there are external controls managing accountability of access to the console. For example, HMC access must not be via the account hscroot; a physical console is accessible only after a hard-copy log has been entered and verified before physical access is granted to the (data center) console terminal.
* The group system is not recommended as it is not uncommon for other accounts to be included in this OS-provided group (gid==0).</t>
  </si>
  <si>
    <t>In /etc/security/user, set the root stanza sugroups attribute to SUADMIN and ensure the login and rlogin attributes are set to false:
lsgroup SUADMIN &gt;/dev/null || mkgroup -a SUADMIN
chuser login=false rlogin=false sugroups=SUADMIN
NOTE:For the remediation the setting of su is irrelevant.</t>
  </si>
  <si>
    <t>Ensure root access is controlled. One method to accomplish the recommended state is to execute the following: 
In /etc/security/user, set the root stanza sugroups attribute to SUADMIN and ensure the login and rlogin attributes are set to false:
lsgroup SUADMIN &gt;/dev/null || mkgroup -a SUADMIN
chuser login=false rlogin=false sugroups=SUADMIN
NOTE: For the remediation the setting of su is irrelevant.</t>
  </si>
  <si>
    <t>To close this finding, please provide a screenshot showing direct login via console and/or remote login via telnet is blocked with the agency's CAP.</t>
  </si>
  <si>
    <t>AIX7.2-14</t>
  </si>
  <si>
    <t>Disable core dumps</t>
  </si>
  <si>
    <t>This change disables core dumps in the default user stanza of /etc/security/limits and ensures the fullcore kernel parameter is set to false.</t>
  </si>
  <si>
    <t>From the command prompt, execute the following command to validate the /etc/security/limits changes:
lssec -f /etc/security/limits -s default -a core -a core_hard
The above command should yield the following output:
default core=0 core_hard=0
Ensure that the fullcore kernel parameter has been set to false:
lsattr -El sys0 -a fullcore
The above command should yield the following output:
fullcore false Enable full CORE dump True</t>
  </si>
  <si>
    <t>Core dumps is disabled.</t>
  </si>
  <si>
    <t>Core dumps is not disabled.</t>
  </si>
  <si>
    <t>HCM9:  Systems are not deployed using the concept of least privilege</t>
  </si>
  <si>
    <t>4.10</t>
  </si>
  <si>
    <t>The creation of core dumps can reveal pertinent system information, potentially even passwords, within the core file. The ability to create a core dump is also a vulnerability to be exploited by a hacker.
The commands below disable core dumps by default, but they may be specifically enabled for a particular user in /etc/security/limits.</t>
  </si>
  <si>
    <t>Change the default user stanza attributes core and core_hard in /etc/security/limits and then set the fullcore kernel parameter to false:
chsec -f /etc/security/limits -s default -a core=0 -a core_hard=0
chdev -l sys0 -a fullcore=false</t>
  </si>
  <si>
    <t>Change the default user stanza attributes core and core_hard in /etc/security/limits and then set the fullcore kernel parameter to false. One method to accomplish the recommended state is to execute the following command(s):
chsec -f /etc/security/limits -s default -a core=0 -a core_hard=0
chdev -l sys0 -a fullcore=false</t>
  </si>
  <si>
    <t>To close this finding, please provide a screenshot showing core dumps is disabled with the agency's CAP.</t>
  </si>
  <si>
    <t>AIX7.2-15</t>
  </si>
  <si>
    <t>Remove current working directory from default /etc/environment PATH</t>
  </si>
  <si>
    <t>Examine PATH in /etc/environment to see if it contains any "." or "::" entries:
grep "^PATH=" /etc/environment |awk '/((:[ \t]*:)|(:[ \t]*$)|(^[ \t]*:)|(^.:)|(:.$)|(:.:))/'
The above command should yield no output.</t>
  </si>
  <si>
    <t>4.11</t>
  </si>
  <si>
    <t>Examine PATH in /etc/environment to see if it contains any "." or "::" entries:
grep "^PATH=" /etc/environment |awk /((:[ \t]*:)|(:[ \t]*$)|(^[\t]*:)|(^.:)|(:.$)|(:.:))/
If the command above yields output, remove the "." and "::" entries from:
vi /etc/environment</t>
  </si>
  <si>
    <t>Examine PATH in /etc/environment to see if it contains any "." or "::" entries ro remove current working director.  One method to accomplish the recommended state is to execute the following command(s):
grep "^PATH=" /etc/environment |awk /((:[ \t]*:)|(:[ \t]*$)|(^[\t]*:)|(^.:)|(:.$)|(:.:))/
If the command above yields output, remove the "." and "::" entries from:
vi /etc/environment</t>
  </si>
  <si>
    <t>To close this finding, please provide a screenshot showing current working directory is removed from default /etc/environment PATH with the agency's CAP.</t>
  </si>
  <si>
    <t>AIX7.2-16</t>
  </si>
  <si>
    <t xml:space="preserve">Authenticator Management </t>
  </si>
  <si>
    <t>Lock historical users</t>
  </si>
  <si>
    <t>Lock OS administrative  accounts to further enhance security.</t>
  </si>
  <si>
    <t>Ensure that the user accounts have been locked:
ACCOUNTS=daemon,bin,sys,adm,uucp,nobody,lpd,lp,invscout,ipsec,nuucp,sshd
lsuser -a account_locked ${ACCOUNTS} | grep -v account_locked=true
The command should not have any output.</t>
  </si>
  <si>
    <t>The user accounts have been locked.</t>
  </si>
  <si>
    <t>The user accounts have been not  locked.</t>
  </si>
  <si>
    <t>HPW13</t>
  </si>
  <si>
    <t>HPW13: Enabled secret passwords are not implemented correctly</t>
  </si>
  <si>
    <t>4.12</t>
  </si>
  <si>
    <t>Lock administrative  user accounts. Generic OS administrative  user accounts are targeted by hackers in an attempt to gain unauthorized access to a server.</t>
  </si>
  <si>
    <t>Lock standard accounts using chuser:
ACCOUNTS=daemon,bin,sys,adm,uucp,nobody,lpd,lp,invscout,ipsec,nuucp,sshd
lsuser -a account_locked ${ACCOUNTS} | grep -v account_locked=true | while read account attributes; do
chuser account_locked=true ${account}
done</t>
  </si>
  <si>
    <t>Lock standard accounts using chuser. One method to accomplish the recommended state is to execute the following command(s):
ACCOUNTS=daemon, bin,sys,adm,uucp,nobody,lpd,lp,invscout,ipsec,nuucp,sshd
lsuser -a account_locked ${ACCOUNTS} | grep -v account_locked=true | while read account attributes; do
chuser account_locked=true ${account}
done</t>
  </si>
  <si>
    <t>To close this finding, please provide a screenshot showing all user accounts have been locked with the agency's CAP.</t>
  </si>
  <si>
    <t>AIX7.2-17</t>
  </si>
  <si>
    <t>Remove current working directory from root's PATH</t>
  </si>
  <si>
    <t>Ensure that root's PATH does not contain any "." or "::" entries:
su - root -c "echo ${PATH}" |awk '/((:[ \t]*:)|(:[ \t]*$)|(^[ \t]*:)|(^.:)|(:.$)|(:.:))/'
The above command should yield no output.</t>
  </si>
  <si>
    <t>4.13</t>
  </si>
  <si>
    <t>Examine roots PATH to see if it contains any "." or "::" entries:
su - root -c "echo ${PATH}" |awk /((:[ \t]*:)|(:[ \t]*$)|(^[ \t]*:)|(^.:)|(:.$)|(:.:))/
If the command above yields output, remove the "." and "::" entries from the relevant initialization files. The files to examine are dependent on the root users shell definition in /etc/passwd. Once the file or files have been identified remove the "." and "::" from the PATH variable
vi &lt;filename&gt;</t>
  </si>
  <si>
    <t>Examine roots PATH to see if it contains any "." or "::" entries to remove current working director. One method to accomplish the recommended state is to execute the following command(s):
su - root -c "echo ${PATH}" |awk /((:[ \t]*:)|(:[ \t]*$)|(^[ \t]*:)|(^.:)|(:.$)|(:.:))/
If the command above yields output, remove the "." and "::" entries from the relevant initialization files. The files to examine are dependent on the root users shell definition in /etc/passwd. Once the file or files have been identified remove the "." and "::" from the PATH variable
vi &lt;filename&gt;</t>
  </si>
  <si>
    <t>To close this finding, please provide a screenshot showing current working directory is removed from root's PATH with the agency's CAP.</t>
  </si>
  <si>
    <t>AIX7.2-18</t>
  </si>
  <si>
    <t>Configuration: /etc/motd</t>
  </si>
  <si>
    <t>Log back into the system via SSH:
ssh localhost
NOTE: The /etc/motd file will now be displayed
Validate that /etc/motd is not writable by group or other
ls -l /etc/motd</t>
  </si>
  <si>
    <t>Output contains a banner that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</si>
  <si>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4.14</t>
  </si>
  <si>
    <t>Create a /etc/motd file:
touch /etc/motd
chmod u=rw,go=r /etc/motd
chown bin:bin /etc/motd
Below is a sample banner:
*************************************************************************** 
NOTICE TO USERS
This computer system is the private property of its owner, whether individual, corporate or government. It is for authorized use only. Users (authorized or unauthorized) have no explicit or implicit expectation of privacy. Any or all uses of this system and all files on this system may be intercepted, monitored, recorded, copied, audited, inspected, and disclosed to your employer, to authorized site, government, and law enforcement personnel, as well as authorized officials of government agencies, both domestic and foreign. By using this system, the user consents to such interception, monitoring,recording, copying, auditing, inspection, and disclosure at the discretion of such personnel or officials. Unauthorized or improper use of this system may result in civil and criminal penalties and administrative  or disciplinary action, as appropriate. By continuing to use this system you indicate your awareness of and consent to these terms and conditions of use. LOG OFF IMMEDIATELY if you do not agree to the conditions stated in this warning.
****************************************************************************
NOTE: Replace "its owner" with the relevant company name</t>
  </si>
  <si>
    <t>Configuration: /etc/motd. One method to accomplish the recommended state is to execute the following command(s):
touch /etc/motd
chmod u=rw,go=r /etc/motd
chown bin:bin /etc/motd
Below is a sample banner:
*************************************************************************** 
NOTICE TO USERS
This computer system is the private property of its owner, whether individual, corporate or government. It is for authorized use only. Users (authorized or unauthorized) have no explicit or implicit expectation of privacy. Any or all uses of this system and all files on this system may be intercepted, monitored, recorded, copied, audited, inspected, and disclosed to your employer, to authorized site, government, and law enforcement personnel, as well as authorized officials of government agencies, both domestic and foreign. By using this system, the user consents to such interception, monitoring, recording, copying, auditing, inspection, and disclosure at the discretion of such personnel or officials. Unauthorized or improper use of this system may result in civil and criminal penalties and administrative  or disciplinary action, as appropriate. By continuing to use this system you indicate your awareness of and consent to these terms and conditions of use. LOG OFF IMMEDIATELY if you do not agree to the conditions stated in this warning.
**************************
NOTE: Replace "its owner" with the relevant company name</t>
  </si>
  <si>
    <t>AIX7.2-19</t>
  </si>
  <si>
    <t>Disable writesrv</t>
  </si>
  <si>
    <t>The recommendation is to disable writesrv. This allows users to chat using the system write facility on a terminal.</t>
  </si>
  <si>
    <t>Ensure that writesrv is disabled:
lsitab writesrv
lssrc -s writesrv | grep -v inoperative
The above commands should yield no output.</t>
  </si>
  <si>
    <t>The setting writesrv is not disabled.</t>
  </si>
  <si>
    <t>HAC61</t>
  </si>
  <si>
    <t>HAC61: User rights and permissions are not adequately configured</t>
  </si>
  <si>
    <t>4.1.1</t>
  </si>
  <si>
    <t>4.1.1.1</t>
  </si>
  <si>
    <t>writesrv allows users to chat using the system write facility on a terminal. The recommendation is that this service must be disabled.</t>
  </si>
  <si>
    <t>Identify if writesrv is enabled:
lsitab writesrv | wc -l
If the command output != "0" stop the service and remove the entry from /etc/inittab
rmitab writesrv
stopsrc -s writesrv</t>
  </si>
  <si>
    <t>Disable writesrv. One method to accomplish the recommended state is to execute the following command(s):
Identify if writesrv is enabled:
lsitab writesrv | wc -l
If the command output != "0" stop the service and remove the entry from /etc/inittab
rmitab writesrv
stopsrc -s writesrv</t>
  </si>
  <si>
    <t>AIX7.2-20</t>
  </si>
  <si>
    <t>Disable ntalk/talk</t>
  </si>
  <si>
    <t>The recommendation is to block _chat_ via talk or ntalk. These services enable users to chat within terminal sessions.</t>
  </si>
  <si>
    <t>Ensure that talk and ntalk have been disabled:
#!/usr/bin/ksh -e$
TALK=$(egrep -v "^#" /etc/inetd.conf | grep talk | wc -l)$
INETD=$(lssrc -s inetd | grep active | wc -l)$
if [[ ${TALK} != "0" ]]; then$
if [[ ${INETD} != "0" ]]; then$
echo "Error: talk/ntalk daemon is active."$
else$
echo "WARN: talk/ntalk daemon will be activated with inetd."$
fi$
fi$
The command should not return any output.</t>
  </si>
  <si>
    <t>The setting ntalk/talk is not disabled.</t>
  </si>
  <si>
    <t>4.1.1.2</t>
  </si>
  <si>
    <t>These services use unsecured TCP and UDP protocols and can be snooped via the network.</t>
  </si>
  <si>
    <t>Disable talk and write.
rmitab writesrv
chmod a-rwx /usr/sbin/writesrv
trustchk -u /usr/sbin/writesrv mode</t>
  </si>
  <si>
    <t>Disable talk and write. One method to accomplish the recommended state is to execute the following command(s):
rmitab writesrv
chmod a-rwx /usr/sbin/writesrv
trustchk -u /usr/sbin/writesrv mode</t>
  </si>
  <si>
    <t>To close this finding, please provide a screenshot showing talk and write is disabled with the agency's CAP.</t>
  </si>
  <si>
    <t>AIX7.2-21</t>
  </si>
  <si>
    <t>Remove the dt entry from/etc/inittab</t>
  </si>
  <si>
    <t>This entry executes the CDE startup script which starts the AIX Common Desktop Environment.</t>
  </si>
  <si>
    <t>From the command prompt, execute the following command:
lsitab dt
The above command should yield not yield output.</t>
  </si>
  <si>
    <t>The dt entry from/etc/inittab is removed.</t>
  </si>
  <si>
    <t>The dt entry from/etc/inittab is not removed.</t>
  </si>
  <si>
    <t>4.1.1.3</t>
  </si>
  <si>
    <t>If there is not an lft connected to the system and there are no other X11 clients that require CDE, remove the dt entry.</t>
  </si>
  <si>
    <t>In /etc/inittab, remove the dt entry:
rmitab dt</t>
  </si>
  <si>
    <t>Remove the dt entry from/etc/inittab. One method to accomplish the recommended state is to execute the following command(s):
rmitab dt</t>
  </si>
  <si>
    <t>To close this finding, please provide a screenshot showing the dt entry from/etc/inittab is removed with the agency's CAP.</t>
  </si>
  <si>
    <t>AIX7.2-22</t>
  </si>
  <si>
    <t>Remove the piobe entry from/etc/inittab</t>
  </si>
  <si>
    <t>The piobe daemon is the I/O back end for the printing process, handling the job scheduling and spooling.</t>
  </si>
  <si>
    <t>From the command prompt, execute the following command:
lsitab piobe
The above command should yield not yield output.</t>
  </si>
  <si>
    <t xml:space="preserve">The piobe entry from/etc/inittab is removed.
</t>
  </si>
  <si>
    <t>The piobe entry from/etc/inittab is not removed.</t>
  </si>
  <si>
    <t>4.1.1.4</t>
  </si>
  <si>
    <t>If there is not a requirement for the system to support either local or remote printing, remove the piobe entry.</t>
  </si>
  <si>
    <t>In /etc/inittab, remove the piobe entry:
rmitab piobe</t>
  </si>
  <si>
    <t>Remove the piobe entry from/etc/inittab. One method to accomplish the recommended state is to execute the following command(s):
rmitab piobe</t>
  </si>
  <si>
    <t>AIX7.2-23</t>
  </si>
  <si>
    <t>Remove the qdaemon entry from/etc/inittab</t>
  </si>
  <si>
    <t>This is the printing scheduling daemon that manages the submission of print jobs to piobe.</t>
  </si>
  <si>
    <t>From the command prompt, execute the following command:
lsitab qdaemon
The above command should yield not yield output</t>
  </si>
  <si>
    <t>The qdaemon entry from/etc/inittab is removed.</t>
  </si>
  <si>
    <t>The qdaemon entry from/etc/inittab is not removed.</t>
  </si>
  <si>
    <t>4.1.1.5</t>
  </si>
  <si>
    <t>If there is not a requirement to support local or remote printing, remove the qdaemon entry from/etc/inittab.</t>
  </si>
  <si>
    <t>In /etc/inittab, remove the qdaemon entry:
rmitab qdaemon</t>
  </si>
  <si>
    <t>Remove the qdaemon entry from/etc/inittab. One method to accomplish the recommended state is to execute the following command(s):
rmitab qdaemon</t>
  </si>
  <si>
    <t>To close this finding, please provide a screenshot showing the qdaemon entry from/etc/inittab is removed with the agency's CAP.</t>
  </si>
  <si>
    <t>AIX7.2-24</t>
  </si>
  <si>
    <t>Remove the rc.nfs entry from/etc/inittab</t>
  </si>
  <si>
    <t>The rcnfs entry starts the NFS, NIS and automount daemons during system boot. Additionally, it automounts filesystems with the attribute vfs = nfs.</t>
  </si>
  <si>
    <t>From the command prompt, execute the following command:
lsitab rcnfs
The above command should not yield output</t>
  </si>
  <si>
    <t>The rc.nfs entry from/etc/inittab is removed.</t>
  </si>
  <si>
    <t>The rc.nfs entry from/etc/inittab is not removed.</t>
  </si>
  <si>
    <t>4.1.1.6</t>
  </si>
  <si>
    <t>NFS is a service with numerous historical vulnerabilities and **should not be enabled unless there is no alternative**.</t>
  </si>
  <si>
    <t>Use the rmitab command to remove the NFS start-up script from /etc/inittab:
rmitab rcnfs
Also, to be certain NFS related services have been discounted - execute the following script:
/etc/nfs.clean</t>
  </si>
  <si>
    <t>Remove the rc.nfs entry from/etc/inittab. One method to accomplish the recommended state is to execute the following command(s):
Use the rmitab command to remove the NFS start-up script from /etc/inittab:
rmitab rcnfs
Also, to be certain NFS related services have been discounted - execute the following script:
/etc/nfs.clean</t>
  </si>
  <si>
    <t>To close this finding, please provide a screenshot showing the rc.nfs entry from/etc/inittab is removed with the agency's CAP.</t>
  </si>
  <si>
    <t>AIX7.2-25</t>
  </si>
  <si>
    <t>Remove the cas_agent</t>
  </si>
  <si>
    <t>The /etc/inittab entry labeled cas_agent starts an agent that communicates with FSM and/or IBM Director.
The agent is started by the SRC subsystem and is installed by the fileset cas.agent.</t>
  </si>
  <si>
    <t>Execute the following command:
(lslpp -L cas.agent &gt;/dev/null 2&gt;&amp;1 &amp;&amp; print "cas.agent is installed") ||
print "cas.agent is not installed"
The output should be:
cas.agent is not installed</t>
  </si>
  <si>
    <t>The cas.agent is not installed.</t>
  </si>
  <si>
    <t>The cas.agent is installed.</t>
  </si>
  <si>
    <t>4.1.1.7</t>
  </si>
  <si>
    <t>The products this agent communicates with are depreciated - no longer supported by IBM as POWER platform systems management software. While harmless when running the agent may trigger a security alert due to the way it initializes with FSM (System Director).</t>
  </si>
  <si>
    <t>The following command will deinstall the cas.agent fileset and also any filesets installed that depend on cas.agent (e.g., if artex.base.agent is also installed):
lslpp -L cas.agent &gt;/dev/null 2&gt;&amp;1 &amp;&amp; installp -ug cas.agent</t>
  </si>
  <si>
    <t>Remove the cas_agent. One method to accomplish the recommended state is to execute the following command(s):
lslpp -L cas.agent &gt;/dev/null 2&gt;&amp;1 &amp;&amp; installp -ug cas.agent</t>
  </si>
  <si>
    <t>To close this finding, please provide a screenshot showing cas.agent is removed with the agency's CAP.</t>
  </si>
  <si>
    <t>AIX7.2-26</t>
  </si>
  <si>
    <t>Disable inetd - aka Super Daemon</t>
  </si>
  <si>
    <t>When none of the services run and managed by inetd are required then disable the inetd daemon itself.
This is the preferred state.</t>
  </si>
  <si>
    <t>Ensure that inetd startup has been commented out of /etc/rc.tcpip.
grep "^#start[[:blank:]]/usr/sbin/inetd" /etc/rc.tcpip
The above command should yield the following output:
#start /usr/sbin/inetd "$src_running"</t>
  </si>
  <si>
    <t>The inetd startup is commented out of /etc/rc.tcpip.</t>
  </si>
  <si>
    <t>The inetd startup is not commented out of /etc/rc.tcpip.</t>
  </si>
  <si>
    <t>4.1.2</t>
  </si>
  <si>
    <t>4.1.2.1</t>
  </si>
  <si>
    <t>When no inetd managed services are required there is no need to start the daemon at boot time.
An administrator can maS29nually start the inetd service post-IPL, should any of the inetd supported services are/become required.</t>
  </si>
  <si>
    <t>Review any active inetd services:
refresh -s inetd
lssrc -ls inetd
NOTE: If there are active services and the services are required, do not disable inetd. Skip to the next section and consider the implementation of TCP Wrappers to secure access to these active services. If the active services are not required disable them via the chsubserver command.
Disable inetd if there are no active services:
chrctcp -d inetd
stopsrc -s inetd</t>
  </si>
  <si>
    <t>Disable inetd - aka Super Daemon. One method to accomplish the recommended state is to execute the following command(s):
Review any active inetd services:
refresh -s inetd
lssrc -ls inetd
NOTE: If there are active services and the services are required, do not disable inetd. Skip to the next section and consider the implementation of TCP Wrappers to secure access to these active services. If the active services are not required disable them via the chsubserver command.
Disable inetd if there are no active services:
chrctcp -d inetd
stopsrc -s inetd</t>
  </si>
  <si>
    <t>AIX7.2-27</t>
  </si>
  <si>
    <t>Disable aixmibd</t>
  </si>
  <si>
    <t>This entry starts the aixmibd daemon on system startup. This is a dpi2 sub-agent that may be required if the server runs SNMP.</t>
  </si>
  <si>
    <t>From the command prompt, execute the following command:
grep "start[[:blank:]]/usr/sbin/aixmibd" /etc/rc.tcpip
This should yield the following output:
#start /usr/sbin/aixmibd "$src_running"
From the command prompt, execute the following command:
lssrc -s aixmibd | grep tcpip
This should yield the following output:
aixmibd tcpip inoperative</t>
  </si>
  <si>
    <t>The aixmibd daemon is disabled.</t>
  </si>
  <si>
    <t>The aixmibd daemon is not disabled.</t>
  </si>
  <si>
    <t>4.1.2.2</t>
  </si>
  <si>
    <t>The aixmibd daemon is a dpi2 sub-agent which manages a number of MIB variables. The recommendation is to disable aixmibd Unless snmpd is required.</t>
  </si>
  <si>
    <t>On AIX 7.1 and earlier comment out the aixmibd entry in /etc/rc.tcpip and ensure service is stopped:
chrctcp -d aixmibd
stopsrc -s aixmibd
On AIX 7.2 and later remove the software:
installp -u bos.net.tcp.snmpd</t>
  </si>
  <si>
    <t>Remove aixmibd software. One method to accomplish the recommended state is to execute the following command(s):
On AIX 7.1 and earlier comment out the aixmibd entry in /etc/rc.tcpip and ensure service is stopped:
chrctcp -d aixmibd
stopsrc -s aixmibd
On AIX 7.2 and later remove the software:
installp -u bos.net.tcp.snmpd</t>
  </si>
  <si>
    <t>AIX7.2-28</t>
  </si>
  <si>
    <t>Disable dhcpcd</t>
  </si>
  <si>
    <t>This entry starts the dhcpcd daemon on system startup. The dhcpcd deamon receives address and configuration information from the DHCP server.</t>
  </si>
  <si>
    <t>From the command prompt, execute the following command:
grep "start[[:blank:]]/usr/sbin/dhcpcd" /etc/rc.tcpip
This should yield the following output:
#start /usr/sbin/dhcpcd "$src_running"
From the command prompt, execute the following command:
lssrc -s dhcpcd
This should yield the following output:
dhcpcd tcpip inoperative</t>
  </si>
  <si>
    <t>The dhcpcd daemon is disabled.</t>
  </si>
  <si>
    <t>The dhcpcd daemon is not disabled.</t>
  </si>
  <si>
    <t>4.1.2.3</t>
  </si>
  <si>
    <t>The dhcpcd daemon is the DHCP client that receives address and configuration information from the DHCP server. This must be disabled if DHCP is not used to serve IP address to the local system.</t>
  </si>
  <si>
    <t>On AIX 7.1 and earlier comment out the dhcpcd entry in /etc/rc.tcpip and ensure service is stopped:
chrctcp -d dhcpcd
stopsrc -s dhcpcd
On AIX 7.2 and later remove the software:
installp -u bos.net.tcp.dhcpd</t>
  </si>
  <si>
    <t>Remove dhcpcd software. One method to accomplish the recommended state is to execute the following command(s):
On AIX 7.1 and earlier comment out the dhcpcd entry in /etc/rc.tcpip and ensure service is stopped:
chrctcp -d dhcpcd
stopsrc -s dhcpcd
On AIX 7.2 and later remove the software:
installp -u bos.net.tcp.dhcpd</t>
  </si>
  <si>
    <t>AIX7.2-29</t>
  </si>
  <si>
    <t>Disable dhcprd</t>
  </si>
  <si>
    <t>This entry starts the dhcprd daemon on system startup. The dhcprd daemon listens for broadcast packets, receives them, and forwards them to the appropriate server.</t>
  </si>
  <si>
    <t>From the command prompt, execute the following command:
grep "start[[:blank:]]/usr/sbin/dhcprd" /etc/rc.tcpip
This should yield the following output:
#start /usr/sbin/dhcprd "$src_running"
From the command prompt, execute the following command:
lssrc -s dhcprd
This should yield the following output:
dhcprd tcpip inoperative</t>
  </si>
  <si>
    <t>The dhcprd daemon is disabled.</t>
  </si>
  <si>
    <t>The dhcprd daemon is not disabled.</t>
  </si>
  <si>
    <t>4.1.2.4</t>
  </si>
  <si>
    <t>The dhcprd daemon is the DHCP relay deamon that forwards the DHCP and BOOTP packets in the network. You must disable this service if DHCP is not enabled in the network.</t>
  </si>
  <si>
    <t>On AIX 7.1 and earlier comment out the dhcprd entry in /etc/rc.tcpip and ensure service is stopped:
chrctcp -d dhcprd
stopsrc -s dhcprd
On AIX 7.2 and later remove the software:
installp -u bos.net.tcp.dhcpd</t>
  </si>
  <si>
    <t>Remove dhcprd Software. One method to accomplish the recommended state is to execute the following command(s):
On AIX 7.1 and earlier comment out the dhcprd entry in /etc/rc.tcpip and ensure service is stopped:
chrctcp -d dhcprd
stopsrc -s dhcprd
On AIX 7.2 and later remove the software:
installp -u bos.net.tcp.dhcpd</t>
  </si>
  <si>
    <t>AIX7.2-30</t>
  </si>
  <si>
    <t>Disable dhcpsd</t>
  </si>
  <si>
    <t>This entry starts the dhcpsd daemon on system startup. The dhcpsd deamon is the DHCP server that serves addresses and configuration information to DHCP clients in the network.</t>
  </si>
  <si>
    <t>From the command prompt, execute the following command:
grep "start[[:blank:]]/usr/sbin/dhcpsd" /etc/rc.tcpip
This should yield the following output:
#start /usr/sbin/dhcpsd "$src_running"
From the command prompt, execute the following command:
lssrc -s dhcpsd
This should yield the following output:
dhcpsd tcpip inoperative</t>
  </si>
  <si>
    <t>The dhcpsd daemon is disabled.</t>
  </si>
  <si>
    <t>The dhcpsd daemon is not disabled.</t>
  </si>
  <si>
    <t>4.1.2.5</t>
  </si>
  <si>
    <t>The dhcpsd daemon is the DHCP server that serves addresses and configuration information to DHCP clients in the network. You must disable this service if the server is not a DHCP server.</t>
  </si>
  <si>
    <t>On AIX 7.1 and earlier comment out the dhcpsd entry in /etc/rc.tcpip and ensure service is stopped:
chrctcp -d dhcpsd
stopsrc -s dhcpsd
On AIX 7.2 and later remove the software:
installp -u bos.net.tcp.dhcpd</t>
  </si>
  <si>
    <t>Remove dhcpsd software. One method to accomplish the recommended state is to execute the following command(s):
On AIX 7.1 and earlier comment out the dhcpsd entry in /etc/rc.tcpip and ensure service is stopped:
chrctcp -d dhcpsd
stopsrc -s dhcpsd
On AIX 7.2 and later remove the software:
installp -u bos.net.tcp.dhcpd</t>
  </si>
  <si>
    <t>AIX7.2-31</t>
  </si>
  <si>
    <t>Disable dpid2</t>
  </si>
  <si>
    <t>This entry starts the dpid2 daemon on system startup. The dpid2 daemon acts as a protocol converter, which enables DPI (SNMP v2) sub-agents, such as hostmibd, to talk to a SNMP v1 agent that follows SNMP MUX protocol.</t>
  </si>
  <si>
    <t>From the command prompt, execute the following command:
grep "start[[:blank:]]/usr/sbin/dpid2" /etc/rc.tcpip
This should yield the following output:
#start /usr/sbin/dpid2"$src_running"
From the command prompt, execute the following command:
lssrc -s dpid2
This should yield the following output:
dpid2 tcpip inoperative</t>
  </si>
  <si>
    <t>The dpid2 daemon is disabled.</t>
  </si>
  <si>
    <t>The dpid2 daemon is not disabled.</t>
  </si>
  <si>
    <t>4.1.2.6</t>
  </si>
  <si>
    <t>The dpid2 daemon acts as a protocol converter, which enables DPI sub-agents, such as hostmibd, to talk to a SNMP v1 agent that follows SNMP MUX protocol. Unless the server hosts an SNMP agent, it is recommended that dpid2 is disabled.</t>
  </si>
  <si>
    <t>On AIX 7.1 and earlier comment out the dpid2 entry in /etc/rc.tcpip and ensure service is stopped:
chrctcp -d dpid2
stopsrc -s dpid2
On AIX 7.2 and later remove the software:
installp -u bos.net.tcp.snmpd</t>
  </si>
  <si>
    <t>Remove dpid2 software. One method to accomplish the recommended state is to execute the following command(s):
On AIX 7.1 and earlier comment out the dpid2 entry in /etc/rc.tcpip and ensure service is stopped:
chrctcp -d dpid2
stopsrc -s dpid2
On AIX 7.2 and later remove the software:
installp -u bos.net.tcp.snmpd</t>
  </si>
  <si>
    <t>AIX7.2-32</t>
  </si>
  <si>
    <t>Disable gated</t>
  </si>
  <si>
    <t>This entry starts the gated daemon on system startup. This daemon provides gateway routing functions for protocols such as RIP OSPF and BGP.</t>
  </si>
  <si>
    <t>From the command prompt, execute the following command:
grep "start[[:blank:]]/usr/sbin/gated" /etc/rc.tcpip
This should yield the following output:
#start /usr/sbin/gated" $src_running"
From the command prompt, execute the following command:
lssrc -s gated
This should yield the following output:
gated tcpip inoperative</t>
  </si>
  <si>
    <t>The gated daemon is disabled.</t>
  </si>
  <si>
    <t>The gated daemon is not disabled.</t>
  </si>
  <si>
    <t>4.1.2.7</t>
  </si>
  <si>
    <t>The gated daemon provides gateway routing functions for protocols such as RIP, OSPF and BGP. The recommendation is that this daemon is disabled unless the server is acting as a network router, e.g., to support VIPA.</t>
  </si>
  <si>
    <t>On AIX 7.1 and earlier comment out the gated entry in /etc/rc.tcpip and ensure service is stopped:
chrctcp -d gated
stopsrc -s gated
On AIX 7.2 and later remove the software:
installp -u bos.net.tcp.gated</t>
  </si>
  <si>
    <t>Remove gated software. One method to accomplish the recommended state is to execute the following command(s):
On AIX 7.1 and earlier comment out the gated entry in /etc/rc.tcpip and ensure service is stopped:
chrctcp -d gated
stopsrc -s gated
On AIX 7.2 and later remove the software:
installp -u bos.net.tcp.gated</t>
  </si>
  <si>
    <t>AIX7.2-33</t>
  </si>
  <si>
    <t>Disable hostmibd</t>
  </si>
  <si>
    <t>This entry starts the hostmibd daemon on system startup. This is a dpi2 sub-agent that may be required if the server runs SNMP.</t>
  </si>
  <si>
    <t>From the command prompt, execute the following command:
grep "start[[:blank:]]/usr/sbin/hostmibd" /etc/rc.tcpip
This should yield the following output:
#start /usr/sbin/hostmibd "$src_running"
From the command prompt, execute the following command:
lssrc -s hostmibd
This should yield the following output:
hostmibd tcpip inoperative</t>
  </si>
  <si>
    <t>The hostmibd daemon is disabled.</t>
  </si>
  <si>
    <t>The hostmibd daemon is not disabled.</t>
  </si>
  <si>
    <t>4.1.2.8</t>
  </si>
  <si>
    <t>The hostmibd daemon is a dpi2 sub-agent which manages a number of MIB variables. If snmpd is not required, it is recommended that it is disabled.
The specific MIB variables which are managed by hostmibd are defined by RFC 2790. Details relating to these MIBS can be found in: [https://www.ibm.com/docs/en/aix/7.1?topic=h-hostmibd-daemon](https://www.ibm.com/docs/en/aix/7.1?topic=h-hostmibd-daemon)</t>
  </si>
  <si>
    <t>On AIX 7.1 and earlier comment out the hostmibd entry in /etc/rc.tcpip and ensure service is stopped:
chrctcp -d hostmibd
stopsrc -s hostmibd
On AIX 7.2 and later remove the software:
installp -u bos.net.tcp.snmpd</t>
  </si>
  <si>
    <t>Remove hostmibd software. One method to accomplish the recommended state is to execute the following command(s):
On AIX 7.1 and earlier comment out the hostmibd entry in /etc/rc.tcpip and ensure service is stopped:
chrctcp -d hostmibd
stopsrc -s hostmibd
On AIX 7.2 and later remove the software:
installp -u bos.net.tcp.snmpd</t>
  </si>
  <si>
    <t>AIX7.2-34</t>
  </si>
  <si>
    <t>Disable named</t>
  </si>
  <si>
    <t>This entry starts the named daemon on system startup. This is the server for the DNS protocol and controls domain name resolution for its clients.</t>
  </si>
  <si>
    <t xml:space="preserve">From the command prompt, execute the following command:
grep "start[[:blank:]]/usr/sbin/named" /etc/rc.tcpip
This should yield the following output:
#start /usr/sbin/named "$src_running"
From the command prompt, execute the following command:
lssrc -s named
This should yield the following output:
named tcpip inoperative
</t>
  </si>
  <si>
    <t>The named daemon is disabled.</t>
  </si>
  <si>
    <t>The named daemon is not disabled.</t>
  </si>
  <si>
    <t>4.1.2.10</t>
  </si>
  <si>
    <t>The named daemon is the server for the DNS protocol and controls domain name resolution for its clients. It is recommended that this daemon is disabled, unless the server is functioning as a DNS server. This entry starts the named daemon at system startup. This is the server for the DNS protocol and controls domain name resolution for its clients.</t>
  </si>
  <si>
    <t>On AIX 7.1 and earlier comment out the named entry in /etc/rc.tcpip and ensure service is stopped:
chrctcp -d named
stopsrc -s named
On AIX 7.2 and later remove the software:
installp -u bos.net.tcp.bind</t>
  </si>
  <si>
    <t>Remove named software. One method to accomplish the recommended state is to execute the following command(s):
On AIX 7.1 and earlier comment out the named entry in /etc/rc.tcpip and ensure service is stopped:
chrctcp -d named
stopsrc -s named
On AIX 7.2 and later remove the software:
installp -u bos.net.tcp.bind</t>
  </si>
  <si>
    <t>AIX7.2-35</t>
  </si>
  <si>
    <t>Disable portmap</t>
  </si>
  <si>
    <t>If all RPC services are disabled, disable the portmap daemon itself.
The portmap daemon is required for the RPC service. It converts the RPC program numbers into Internet port numbers. The daemon may be disabled if the server is not:
1. An NFS server
2. A NIS (YP) or NIS+ server
3. Running the CDE GUI
4. Running a third-party software application that relies on RPC support</t>
  </si>
  <si>
    <t>Ensure that portmap services are not required.
The command below provides information the status of portmap service.
Ideally, there is no output - scored as +1.
When there is output and it indicates an error, the score is -1, otherwise 0.
#!/usr/bin/ksh -e
# Author: Michael Felt, AIXTools
# Version: 1.01
action=$1
ret=0
set $(rpcinfo -p localhost 2&gt;/dev/null | /usr/bin/egrep -v "(portmap)|(status)|(nsm)|(pyramid)" | wc -l)
if [ $1 -gt 1 ] ; then
# There are RPC services other than portmap related services
# Unless specifically required for a business process this is considered a risk.
# If there are RPC services active - will not disable portmap service
if [[ $# -eq 0 || ${action} != "fix" ]]; then
print "$0: Audit mode: Verify the services listed are actually needed."
print "This should be scored as an error unless there is a documented need"
print "for the following RPC based services."
else
print "$0: FIX mode: cannot fix portmap service activation"
print "\before the RPC services are deactivated."
ret=-1
fi
print "++++ The following services (excluding portmap itself) are active ++++"
rpcinfo -p localhost 2&gt;/dev/null | /usr/bin/egrep -v "(portmap)|(status)|(nsm)|(pyramid)"
elif [ $1 -le 1 ] ; then
if [[ ${action} != "fix" ]] ; then
if [ $1 -eq 1 ] ; then
print "portmap is active. This should be considered an error."
fi
# No RPC services were reported. Check is autostart is disabled.
result=$(grep "start[[:blank:]]/usr/sbin/portmap" /etc/rc.tcpip)
if [[ $result == '[ -z "$portmap_pid" ] &amp;&amp; start /usr/sbin/portmap "${src_running}"' ]] ; then
print "portmap is set to autostart. This should be considered an error."
fi
elif [[ $action == "fix" ]]; then
print "Removing autostart of portmap."
PID=$$
umask 077
cat /etc/rc.tcpip &gt;/var/tmp/rctcpip.${PID}
sed -e "s/^\[ -z \"\$portmap_pid\"/#&amp;/" &lt;/var/tmp/rctcpip.${PID} &gt;/etc/rc.tcpip
rm -f /var/tmp/rctcpip.${PID}
# Stop the portmapper, if active
stopsrc -s portmap
# Switch of automatic NFS services, if still in /etc/inittab
chitab "rcnfs:23456789:off:/etc/rc.nfs &gt; /dev/console 2&gt;&amp;1 # Start NFS Daemons"
fi
fi</t>
  </si>
  <si>
    <t>The portmap daemon is disabled.</t>
  </si>
  <si>
    <t>The portmap daemon is not disabled.</t>
  </si>
  <si>
    <t>4.1.2.11</t>
  </si>
  <si>
    <t>If no RPC services are required then there is no need to start the portmap daemon at boot time.
A start of portmap can be done either manually, or scripted, should RPC port-mapping support be needed post-IPL.</t>
  </si>
  <si>
    <t>Review any active RPC services:
rpcinfo -p localhost
Run the program above (in Audit) with the argument fix
check exit status (should be 0)</t>
  </si>
  <si>
    <t>Disable portmap. One method to accomplish the recommended state is to execute the following command(s):
Review any active RPC services:
rpcinfo -p localhost
Run the program above (in Audit) with the argument fix
check exit status (should be 0)</t>
  </si>
  <si>
    <t>AIX7.2-36</t>
  </si>
  <si>
    <t>Disable routed</t>
  </si>
  <si>
    <t>This entry starts the routed daemon on system startup. The routed daemon manages the network routing tables in the kernel.</t>
  </si>
  <si>
    <t>From the command prompt, execute the following command:
grep "start[[:blank:]]/usr/sbin/routed" /etc/rc.tcpip
This should yield the following output:
#start /usr/sbin/routed "$src_running"
From the command prompt, execute the following command:
lssrc -s routed
This should yield the following output:
routed tcpip inoperative</t>
  </si>
  <si>
    <t>The routed daemon is disabled.</t>
  </si>
  <si>
    <t>The routed daemon is not disabled.</t>
  </si>
  <si>
    <t>4.1.2.12</t>
  </si>
  <si>
    <t>The routed daemon manages the network routing tables in the kernel. This daemon should not be used as it only supports RIP1. If the AIX server must communicate with routers use gated instead.</t>
  </si>
  <si>
    <t>In /etc/rc.tcpip, comment out the routed entry:
chrctcp -d routed
stopsrc -s routed</t>
  </si>
  <si>
    <t>Disable routed. One method to accomplish the recommended state is to execute the following command(s):
In /etc/rc.tcpip, comment out the routed entry:
chrctcp -d routed
stopsrc -s routed</t>
  </si>
  <si>
    <t>AIX7.2-37</t>
  </si>
  <si>
    <t>Disable rwhod</t>
  </si>
  <si>
    <t>This entry starts the rwhod daemon on system startup. This is the remote WHO service.</t>
  </si>
  <si>
    <t>From the command prompt, execute the following command:
grep "start[[:blank:]]/usr/sbin/rwhod" /etc/rc.tcpip
This should yield the following output:
#start /usr/sbin/rwhod" $src_running"
From the command prompt, execute the following command:
lssrc -s rwhod
This should yield the following output:
rwhod tcpip inoperative</t>
  </si>
  <si>
    <t>The rwhod daemon is disabled.</t>
  </si>
  <si>
    <t>The rwhod daemon is not disabled.</t>
  </si>
  <si>
    <t>4.1.2.13</t>
  </si>
  <si>
    <t>The rwhod daemon is the remote WHO service, which collects and broadcasts status information to peer servers on the same network. It is recommended that this daemon is disabled, unless it is required.</t>
  </si>
  <si>
    <t>On AIX 7.1 and earlier comment out the rwhod entry in /etc/rc.tcpip and ensure service is stopped:
chrctcp -d rwhod
stopsrc -s rwhod
On AIX 7.2 and later remove the software:
installp -u bos.net.tcp.rcmd_server</t>
  </si>
  <si>
    <t>Remove rwhod software. One method to accomplish the recommended state is to execute the following command(s):
On AIX 7.1 and earlier comment out the rwhod entry in /etc/rc.tcpip and ensure service is stopped:
chrctcp -d rwhod
stopsrc -s rwhod
On AIX 7.2 and later remove the software:
installp -u bos.net.tcp.rcmd_server</t>
  </si>
  <si>
    <t>AIX7.2-38</t>
  </si>
  <si>
    <t>Disable sendmail</t>
  </si>
  <si>
    <t>This entry starts the sendmail daemon on system startup. This means that the system can operate as a mail server.</t>
  </si>
  <si>
    <t>From the command prompt, execute the following command:
grep "start[[:blank:]]/usr/lib/sendmail" /etc/rc.tcpip
This should yield the following output:
#start /usr/lib/sendmail "$src_running" "-bd -q${qpi}"
From the command prompt, execute the following command:
lssrc -s sendmail
This should yield the following output:
sendmail mail inoperative</t>
  </si>
  <si>
    <t>The sendmail daemon is disabled.</t>
  </si>
  <si>
    <t>The sendmail daemon is not disabled.</t>
  </si>
  <si>
    <t>4.1.2.14</t>
  </si>
  <si>
    <t>sendmail is a service with many historical vulnerabilities and where possible should be disabled. If the system is not required to operate as a mail server i.e. sending, receiving or processing e-mail, comment out the sendmail entry.</t>
  </si>
  <si>
    <t>On AIX 7.1 and earlier comment out the sendmail entry in /etc/rc.tcpip and ensure service is stopped:
chrctcp -d sendmail
stopsrc -s sendmail
On AIX 7.2 and later remove the software:
installp -u bos.net.tcp.sendmail</t>
  </si>
  <si>
    <t>Remove sendmail software. One method to accomplish the recommended state is to execute the following command(s):
On AIX 7.1 and earlier comment out the sendmail entry in /etc/rc.tcpip and ensure service is stopped:
chrctcp -d sendmail
stopsrc -s sendmail
On AIX 7.2 and later remove the software:
installp -u bos.net.tcp.sendmail</t>
  </si>
  <si>
    <t>To close this finding, please provide a screenshot showing the sendmail daemon is disabled with the agency's CAP.</t>
  </si>
  <si>
    <t>AIX7.2-39</t>
  </si>
  <si>
    <t>Disable snmpd</t>
  </si>
  <si>
    <t>This entry starts the snmpd daemon on system startup. This allows remote monitoring of network and server configuration.</t>
  </si>
  <si>
    <t>From the command prompt, execute the following command:
grep "start[[:blank:]]/usr/sbin/snmpd" /etc/rc.tcpip
This should yield the following output:
#start /usr/sbin/snmpd"$src_running"
From the command prompt, execute the following command:
lssrc -s snmpd
This should yield the following output:
snmpd tcpip inoperative</t>
  </si>
  <si>
    <t>The snmpd daemon is disabled.</t>
  </si>
  <si>
    <t>The snmpd daemon is not disabled.</t>
  </si>
  <si>
    <t>4.1.2.15</t>
  </si>
  <si>
    <t>The snmpd daemon is used by many 3rd party applications to monitor the health of the system. If snmpd is not required, it is recommended that it is disabled.</t>
  </si>
  <si>
    <t>On AIX 7.1 and earlier comment out the snmpd entry in /etc/rc.tcpip and ensure service is stopped:
chrctcp -d snmpd
stopsrc -s snmpd
On AIX 7.2 and later remove the software:
installp -u bos.net.tcp.snmpd</t>
  </si>
  <si>
    <t>Remove snmpd software. One method to accomplish the recommended state is to execute the following command(s):
On AIX 7.1 and earlier comment out the snmpd entry in /etc/rc.tcpip and ensure service is stopped:
chrctcp -d snmpd
stopsrc -s snmpd
On AIX 7.2 and later remove the software:
installp -u bos.net.tcp.snmpd</t>
  </si>
  <si>
    <t>AIX7.2-40</t>
  </si>
  <si>
    <t>Disable snmpmibd</t>
  </si>
  <si>
    <t>This entry starts the snmpmibd daemon on system startup. This is a dpi2 sub-agent that may be required if the server runs SNMP.</t>
  </si>
  <si>
    <t>From the command prompt, execute the following command:
grep "start[[:blank:]]/usr/sbin/snmpmibd" /etc/rc.tcpip
This should yield the following output:
#start /usr/sbin/snmpmibp "$src_running"
From the command prompt, execute the following command:
lssrc -s snmpmibd
This should yield the following output:
snmpmibd tcpip inoperative</t>
  </si>
  <si>
    <t>The snmpmibd daemon is disabled.</t>
  </si>
  <si>
    <t>The snmpmibd daemon is not disabled.</t>
  </si>
  <si>
    <t>4.1.2.16</t>
  </si>
  <si>
    <t>The snmpmibd daemon is a dpi2 sub-agent which manages a number of MIB variables. If snmpd is not required, it is recommended that it is disabled.
The specific MIB variables which are managed by snmpmibd are defined by numerous RFCs. Further details relating to these MIBS can be found in the URL below:
[https://www.ibm.com/docs/en/aix/7.1?topic=s-snmpmibd-daemon](https://www.ibm.com/docs/en/aix/7.1?topic=s-snmpmibd-daemon)</t>
  </si>
  <si>
    <t>On AIX 7.1 and earlier comment out the snmpmibd entry in /etc/rc.tcpip and ensure service is stopped:
chrctcp -d snmpmibd
stopsrc -s snmpmibd
On AIX 7.2 and later remove the software:
installp -u bos.net.tcp.snmpd</t>
  </si>
  <si>
    <t>Remove snmpmibd software. One method to accomplish the recommended state is to execute the following command(s):
On AIX 7.1 and earlier comment out the snmpmibd entry in /etc/rc.tcpip and ensure service is stopped:
chrctcp -d snmpmibd
stopsrc -s snmpmibd
On AIX 7.2 and later remove the software:
installp -u bos.net.tcp.snmpd</t>
  </si>
  <si>
    <t>AIX7.2-41</t>
  </si>
  <si>
    <t>Disable timed</t>
  </si>
  <si>
    <t>This entry starts the timed daemon on system startup. This is the old and obsolete UNIX time service.</t>
  </si>
  <si>
    <t>From the command prompt, execute the following command:
grep "start[[:blank:]]/usr/sbin/timed" /etc/rc.tcpip
This should yield the following output:
#start /usr/sbin/timed "$src_running"
From the command prompt, execute the following command:
lssrc -s timed
This should yield the following output:
timed tcpip inoperative</t>
  </si>
  <si>
    <t>The timed daemon is disabled.</t>
  </si>
  <si>
    <t>The timed daemon is not disabled.</t>
  </si>
  <si>
    <t>4.1.2.17</t>
  </si>
  <si>
    <t>The timed daemon is the old UNIX time service. Disable this service.
If time synchronization is required in your environment use xntp.</t>
  </si>
  <si>
    <t>On AIX 7.1 and earlier comment out the timed entry in /etc/rc.tcpip and ensure service is stopped:
chrctcp -d timed
stopsrc -s timed
On AIX 7.2 and later remove the software:
installp -u bos.net.tcp.timed</t>
  </si>
  <si>
    <t>Remove timed software. One method to accomplish the recommended state is to execute the following command(s):
On AIX 7.1 and earlier comment out the timed entry in /etc/rc.tcpip and ensure service is stopped:
chrctcp -d timed
stopsrc -s timed
On AIX 7.2 and later remove the software:
installp -u bos.net.tcp.timed</t>
  </si>
  <si>
    <t>AIX7.2-42</t>
  </si>
  <si>
    <t>Disable autoconf6</t>
  </si>
  <si>
    <t>This entry starts autoconf6 on system startup. This is to automatically configure IPv6 interfaces at boot time.</t>
  </si>
  <si>
    <t>From the command prompt, execute the following command:
grep "^#start[[:blank:]]/usr/sbin/autoconf6" /etc/rc.tcpip
The above command should yield the following output:
#start /usr/sbin/autoconf6 ""</t>
  </si>
  <si>
    <t>The autoconf6 daemon is disabled.</t>
  </si>
  <si>
    <t>The autoconf6 daemon is not disabled.</t>
  </si>
  <si>
    <t>4.1.3</t>
  </si>
  <si>
    <t>4.1.3.1</t>
  </si>
  <si>
    <t>autoconf6 is used to automatically configure IPv6 interfaces at boot time. Running this service may allow other hosts on the same physical subnet to connect via IPv6, even when the network does not support it. You must disable this unless you utilize IPv6 on the server.</t>
  </si>
  <si>
    <t>In /etc/rc.tcpip, comment out the autoconf6 entry:
chrctcp -d autoconf6</t>
  </si>
  <si>
    <t>Disable autoconf6. One method to accomplish the recommended state is to execute the following command(s):
In /etc/rc.tcpip, comment out the autoconf6 entry:
chrctcp -d autoconf6</t>
  </si>
  <si>
    <t>To close this finding, please provide a screenshot showing the autoconf6 daemon is disabled with the agency's CAP.</t>
  </si>
  <si>
    <t>AIX7.2-43</t>
  </si>
  <si>
    <t>Disable ndpd-host</t>
  </si>
  <si>
    <t>This entry starts ndpd-host on system startup. This is the Neighbor Discovery Protocol (NDP) daemon.
The ndpd-host command handles the default route, which includes the default router, the default interface, and the default interface address. However, the ndpd-host command does not overwrite the static default routes that are set on the host. When the daemon is stopped, the daemon cleans up the prefix addresses and the routes that are created during its lifetime.</t>
  </si>
  <si>
    <t>From the command prompt, execute the following command:
grep "^#start[[:blank:]]/usr/sbin/ndpd-host" /etc/rc.tcpip
The above command should yield the following output:
#start /usr/sbin/ndpd-host "$src_running"</t>
  </si>
  <si>
    <t>The ndpd-host daemon is disabled.</t>
  </si>
  <si>
    <t>The ndpd-host daemon is not disabled.</t>
  </si>
  <si>
    <t>4.1.3.2</t>
  </si>
  <si>
    <t>The ndpd-host performs the client function of the NDP protocol.
- Unless the server utilizes (dynamic) IPv6 this utility is not required and should be disabled.
- Ipv6 static configuration is not affected by ndpd-host.</t>
  </si>
  <si>
    <t>In /etc/rc.tcpip, comment out the ndpd-host entry:
chrctcp -d ndpd-host</t>
  </si>
  <si>
    <t>Disable ndpd-host. One method to accomplish the recommended state is to execute the following command(s):
In /etc/rc.tcpip, comment out the ndpd-host entry:
chrctcp -d ndpd-host</t>
  </si>
  <si>
    <t>To close this finding, please provide a screenshot showing the ndpd-host daemon is disabled with the agency's CAP.</t>
  </si>
  <si>
    <t>AIX7.2-44</t>
  </si>
  <si>
    <t>Disable ndpd-router</t>
  </si>
  <si>
    <t>This entry starts ndpd-router on system startup. This manages the Neighbor Discovery Protocol (NDP) for non-kernel activities.
It receives Router Solicitations and sends Router Advertisements. It can also exchange routing information using the RIPng protocol.</t>
  </si>
  <si>
    <t>From the command prompt, execute the following command:
grep "^#start[[:blank:]]/usr/sbin/ndpd-router" /etc/rc.tcpip
The above command should yield the following output:
#start /usr/sbin/ndpd-router "$src_running"</t>
  </si>
  <si>
    <t>The ndpd-router daemon is disabled.</t>
  </si>
  <si>
    <t>The ndpd-router daemon is not disabled.</t>
  </si>
  <si>
    <t>4.1.3.3</t>
  </si>
  <si>
    <t>The ndpd-router manages NDP for non-kernel activities. Unless the server utilizes IPv6, this is not required and should be disabled.</t>
  </si>
  <si>
    <t>In /etc/rc.tcpip, comment out the ndpd-router entry:
chrctcp -d ndpd-router</t>
  </si>
  <si>
    <t>Disable ndpd-router. One method to accomplish the recommended state is to execute the following command(s):
In /etc/rc.tcpip, comment out the ndpd-router entry:
chrctcp -d ndpd-router</t>
  </si>
  <si>
    <t>AIX7.2-45</t>
  </si>
  <si>
    <t>De-install NFS client</t>
  </si>
  <si>
    <t>De-install NFS client if the server does not remotely mount NFS shares.</t>
  </si>
  <si>
    <t>Ensure that the software has been successfully de-installed:
lslpp -L |grep bos.net.nfs.client
The above command should yield no output.</t>
  </si>
  <si>
    <t>NFS client is de-install.</t>
  </si>
  <si>
    <t>NFS client is not de-install.</t>
  </si>
  <si>
    <t>4.1.4</t>
  </si>
  <si>
    <t>4.1.4.1</t>
  </si>
  <si>
    <t>NFS is frequently exploited to gain unauthorized access to file and directories. Unless the server needs to act as an NFS server or client, the filesets should be de-installed.</t>
  </si>
  <si>
    <t>Ensure that there are no current NFS client mounts:
mount |grep "nfs"
cat /etc/filesystems |grep "nfs"
The above commands should yield no output.
De-install the NFS client software:
installp -u bos.net.nfs.client</t>
  </si>
  <si>
    <t>De-install NFS client. One method to accomplish the recommended state is to execute the following command(s):
Ensure that there are no current NFS client mounts:
mount |grep "nfs"
cat /etc/filesystems |grep "nfs"
The above commands should yield no output.
De-install the NFS client software:
installp -u bos.net.nfs.client</t>
  </si>
  <si>
    <t>To close this finding, please provide a screenshot showing NFS.agent is removed with the agency's CAP.</t>
  </si>
  <si>
    <t>AIX7.2-46</t>
  </si>
  <si>
    <t>Enable both nosuid and nodev options on NFS client mounts - nodev</t>
  </si>
  <si>
    <t>Disable suid/sgid program execution and/or access to system devices via permissions set on any mounted NFS filesystem.</t>
  </si>
  <si>
    <t>For each NFS filesystem, ensure that the options have been changed to reflect the nosuid option:
lsnfsmnt -l | /usr/bin/egrep -v "^Name" | /usr/bin/grep -v "nosuid"
lsnfsmnt -l | /usr/bin/egrep -v "^Name" | /usr/bin/grep -v "nodev"
Both commands should not yield the any output.</t>
  </si>
  <si>
    <t>Both nosuid and nodev options on NFS client mounts - nodev are enabled.</t>
  </si>
  <si>
    <t>Both nosuid and nodev options on NFS client mounts - nodev are not enabled.</t>
  </si>
  <si>
    <t>4.1.4.3</t>
  </si>
  <si>
    <t>Setting the nosuid and nodev options means that files on the NFS server cannot be used to gain privileged access on the client.
This hampers a malicious user from creating an attack vector on the server and then log onto an NFS client as a standard user and use the suid/sgid program to effectively become another user (especially root) on that client.
The nodev options blocks malicious/accidental (raw) access to system devices (e.g., /dev/kmem, /dev/rhdisk0). Access to devices is not exclusive to the /dev directory. Device access is so-called special-files that are defined as a Major, Minor device id's.</t>
  </si>
  <si>
    <t>For each NFS mount, disable suid programs and device access. List the current NFS mounts:
lsnfsmnt -l | /usr/bin/egrep -v "^Name" | /usr/bin/grep -v "nosuid" | while read remote local host rest; do
 chnfsmnt -d ${remote} -f ${local} -h ${host} -y -z
done
lsnfsmnt -l | /usr/bin/egrep -v "^Name" | /usr/bin/grep -v "nodev" | while read remote local host rest; do
 chnfsmnt -d ${remote} -f ${local} -h ${host} -y -z
done
NOTE: The NFS mount needs is re-mounted automatically by chnfsmnt.
NOTE: The second loop might not do anything as both loops set both nosuid (-y) and nodev (-z)</t>
  </si>
  <si>
    <t>Enable both nosuid and nodev options on NFS client mounts - nodev. One method to accomplish the recommended state is to execute the following command(s):
For each NFS mount, disable suid programs and device access. List the current NFS mounts:
lsnfsmnt -l | /usr/bin/egrep -v "^Name" | /usr/bin/grep -v "nosuid" | while read remote local host rest; do
chnfsmnt -d ${remote} -f ${local} -h ${host} -y -z
done
lsnfsmnt -l | /usr/bin/egrep -v "^Name" | /usr/bin/grep -v "nodev" | while read remote local host rest; do
chnfsmnt -d ${remote} -f ${local} -h ${host} -y -z
done
NOTE: The NFS mount needs is re-mounted automatically by chnfsmnt.
NOTE: The second loop might not do anything as both loops set both nosuid (-y) and nodev (-z)</t>
  </si>
  <si>
    <t>To close this finding, please provide a screenshot showing both nosuid and nodev options are enabled on NFS client mounts with the agency's CAP.</t>
  </si>
  <si>
    <t>AIX7.2-47</t>
  </si>
  <si>
    <t>Re-review /etc/exports if the file was updated, to validate the changes:
cat /etc/exports</t>
  </si>
  <si>
    <t>The localhost or localhost aliases is removed from /etc/exports.</t>
  </si>
  <si>
    <t>The localhost or localhost aliases is not removed from /etc/exports.</t>
  </si>
  <si>
    <t>4.1.4.4</t>
  </si>
  <si>
    <t>Remove any reference to localhost or localhost aliases in /etc/exports: Review the content of /etc/exports and check for localhost or localhost aliases:
cat /etc/exports
NOTE: If instances of localhost or localhost aliases are found, edit the file and remove them. Create a copy of /etc/exports:
cp -p /etc/exports /etc/exports.pre_cis
Edit the file:
vi /etc/exports
Edit the relevant NFS exports to remove the localhost access, for example:
/nfsexport sec=sys,rw,access=localhost:testserver
If /etc/exports is updated, as localhost references have been removed, update the current NFS export options:
exportfs -a</t>
  </si>
  <si>
    <t>NFS - localhost removal. One method to accomplish the recommended state is to execute the following command(s):
Remove any reference to localhost or localhost aliases in /etc/exports: Review the content of /etc/exports and check for localhost or localhost aliases:
cat /etc/exports
NOTE: If instances of localhost or localhost aliases are found, edit the file, and remove them. Create a copy of /etc/exports:
cp -p /etc/exports /etc/exports.pre_cis
Edit the file:
vi /etc/exports
Edit the relevant NFS exports to remove the localhost access, for example:
/nfsexport sec=sys,rw,access=localhost:testserver
If /etc/exports is updated, as localhost references have been removed, update the current NFS export options:
exportfs -a</t>
  </si>
  <si>
    <t>To close this finding, please provide a screenshot showing the localhost or localhost aliases is removed from /etc/exports with the agency's CAP.</t>
  </si>
  <si>
    <t>AIX7.2-48</t>
  </si>
  <si>
    <t>Set the anon aka root_squash option is to -2 or -1</t>
  </si>
  <si>
    <t>For each NFS export, ensure that the anon aka _root_squash_ option is set to -2 or -1.</t>
  </si>
  <si>
    <t>As -2 is the default NFS export value, ensure that there are no explicit anon= options set in /etc/exports:
lsnfsexp | grep -v 'anon=-1' | grep anon=
The above command should yield no output.</t>
  </si>
  <si>
    <t>The anon aka root_squash option is set to -2 or -1.</t>
  </si>
  <si>
    <t>The anon aka root_squash option is not set to -2 or -1.</t>
  </si>
  <si>
    <t>4.1.4.6</t>
  </si>
  <si>
    <t>Each NFS export on the server should have the anon=-2 option set. With this (default) value root (euid==0') is seen as the account nobody. When anon=0 the remote root user has root access on the NFS mount.
By ensuring the export option anon=-2 when a client process with euid==0 attempts to access (read, write, or delete) the NFS mount the server substitutes the UID to the server's nobody account. This means that the root user on the client cannot access or change files that only root on the server can access or change. 
Many NFS servers call this root_squash. On AIX is  called anon. To be consistent with other benchmark terminology CIS recommends that root_squash is set on all exported filesystems.
On AIX the default value of any exported filesystem or directory for anon is -2. Thus, when anon is not set it´s effective value is
-2. Any other value has to be explicitly set.
As a more secure option you can set the option to anon=-1. This setting is accepted because it disables anonymous access. By default, secure NFS accepts non-secure requests as anonymous.
NOTE: The root user on the client can still use su to become any other user (change the euid) and access and change that users files, assuming that the same user exists on the NFS server and owns files and/or directories in the NFS export.</t>
  </si>
  <si>
    <t>To change this value for all failing NFS exported filesystems:
lsnfsexp | grep -v anon=-1 | grep anon= | while read fs rest; do
chnfsexp -d ${fs} -a -2
done
The command chnfsexp re-exports the file or directory with the new settings active.</t>
  </si>
  <si>
    <t>Set the anon aka root_squash option is to -2 or -1. One method to accomplish the recommended state is to execute the following command(s):
To change this value for all failing NFS exported filesystems:
lsnfsexp | grep -v anon=-1 | grep anon= | while read fs rest; do
chnfsexp -d ${fs} -a -2
done
The command chnfsexp re-exports the file or directory with the new settings active.</t>
  </si>
  <si>
    <t>AIX7.2-49</t>
  </si>
  <si>
    <t>Disable bootps</t>
  </si>
  <si>
    <t>This entry starts the command /usr/sbin/bootpd when required. This service is used to provide boot partition data for a network boot. It uses the same UDP port as DHCP server dhcpsd.
The recommendation is to disable this service UNLESS you are operating a NIM server. When using NIM bootps as a service is accepted, but the preference would be to configure a DHCP server with the equivalent information.</t>
  </si>
  <si>
    <t>From the command prompt, execute the following command:
lssrc -s inetd -l | grep bootps| wc -l
The above command should yield the following output:
0</t>
  </si>
  <si>
    <t>The bootps service is disabled.</t>
  </si>
  <si>
    <t>The bootps service is not disabled.</t>
  </si>
  <si>
    <t>4.1.5</t>
  </si>
  <si>
    <t>4.1.5.1</t>
  </si>
  <si>
    <t>The bootpd command implements an Internet Boot Protocol server.</t>
  </si>
  <si>
    <t>In /etc/inetd.conf, comment out the bootps entry and refresh the inetd process:
chsubserver -r inetd -C /etc/inetd.conf -d -v daytime -p udp
lssrc -s inetd &amp;&amp; refresh -s inetd</t>
  </si>
  <si>
    <t>Disable bootps. One method to accomplish the recommended state is to execute the following command(s):
In /etc/inetd.conf, comment out the bootps entry and refresh the inetd process:
chsubserver -r inetd -C /etc/inetd.conf -d -v daytime -p udp
lssrc -s inetd &amp;&amp; refresh -s inetd</t>
  </si>
  <si>
    <t>AIX7.2-50</t>
  </si>
  <si>
    <t>Disable chargen</t>
  </si>
  <si>
    <t>From the command prompt, execute the following command:
lssrc -s inetd -l | grep chargen | wc -l
The above command should yield the following output:
0</t>
  </si>
  <si>
    <t>The chargen service is disabled.</t>
  </si>
  <si>
    <t>The chargen service is not disabled.</t>
  </si>
  <si>
    <t>4.1.5.2</t>
  </si>
  <si>
    <t>In /etc/inetd.conf, comment out the chargen entry and refresh the inetd process:
chsubserver -r inetd -C /etc/inetd.conf -d -v chargen -p udp
lssrc -s inetd &amp;&amp; refresh -s inetd</t>
  </si>
  <si>
    <t>One method to accomplish the recommended state is to execute the following command(s):
In /etc/inetd.conf, comment out the chargen entry and refresh the inetd process:
chsubserver -r inetd -C /etc/inetd.conf -d -v chargen -p udp
lssrc -s inetd &amp;&amp; refresh -s inetd</t>
  </si>
  <si>
    <t>To close this finding, please provide a screenshot showing the chargen service is disabled with the agency's CAP.</t>
  </si>
  <si>
    <t>AIX7.2-51</t>
  </si>
  <si>
    <t>Disable comsat</t>
  </si>
  <si>
    <t>This entry starts the comsat service.
The comsat daemon receives messages on a datagram port associated with the biff service specification.
The recommendation is to leave this service disabled.</t>
  </si>
  <si>
    <t>From the command prompt, execute the following command:
lssrc -s inetd -l | grep comsat | wc -l
The above command should yield the following output:
0</t>
  </si>
  <si>
    <t>The comsat service is disabled.</t>
  </si>
  <si>
    <t>The comsat service is not disabled.</t>
  </si>
  <si>
    <t>4.1.5.3</t>
  </si>
  <si>
    <t>The comsat daemon is the server that receives reports of incoming mail and notifies users if they have enabled this service with the biff command. Started by the inetd daemon, the comsat daemon is not meant to be used at the command line.</t>
  </si>
  <si>
    <t>In /etc/inetd.conf, comment out the comsat entry and refresh the inetd process:
chsubserver -r inetd -C /etc/inetd.conf -d -v comsat -p udp
lssrc -s inetd &amp;&amp; refresh -s inetd</t>
  </si>
  <si>
    <t>Disable comsat. One method to accomplish the recommended state is to execute the following command(s):
In /etc/inetd.conf, comment out the comsat entry and refresh the inetd process:
chsubserver -r inetd -C /etc/inetd.conf -d -v comsat -p udp
lssrc -s inetd &amp;&amp; refresh -s inetd</t>
  </si>
  <si>
    <t>AIX7.2-52</t>
  </si>
  <si>
    <t>Disable daytime</t>
  </si>
  <si>
    <t>The service should be disabled as it can leave the system vulnerable to DoS ping attacks.
This entry starts the daytime service when required. This provides the current date and time to other servers on a network.</t>
  </si>
  <si>
    <t>From the command prompt, execute the following command:
lssrc -s inetd -l | grep daytime | wc -l
The above command should yield the following output:
0</t>
  </si>
  <si>
    <t>The daytime service is disabled.</t>
  </si>
  <si>
    <t>The daytime service is not disabled.</t>
  </si>
  <si>
    <t>4.1.5.4</t>
  </si>
  <si>
    <t>This daytime service is a defunct time service, typically used for testing purposes only.</t>
  </si>
  <si>
    <t>In /etc/inetd.conf, comment out the daytime entry and refresh the inetd process:
chsubserver -r inetd -C /etc/inetd.conf -d -v daytime -p tcp
chsubserver -r inetd -C /etc/inetd.conf -d -v daytime -p udp
lssrc -s inetd &amp;&amp; refresh -s inetd</t>
  </si>
  <si>
    <t>Disable daytime. One method to accomplish the recommended state is to execute the following command(s):
In /etc/inetd.conf, comment out the daytime entry and refresh the inetd process:
chsubserver -r inetd -C /etc/inetd.conf -d -v daytime -p tcp
chsubserver -r inetd -C /etc/inetd.conf -d -v daytime -p udp
lssrc -s inetd &amp;&amp; refresh -s inetd</t>
  </si>
  <si>
    <t>AIX7.2-53</t>
  </si>
  <si>
    <t>Disable discard</t>
  </si>
  <si>
    <t>From the command prompt, execute the following command:
lssrc -s inetd -l | grep discard | wc -l
The above command should yield the following output:
0</t>
  </si>
  <si>
    <t>The discard service is disabled.</t>
  </si>
  <si>
    <t>The discard service is not disabled.</t>
  </si>
  <si>
    <t>4.1.5.5</t>
  </si>
  <si>
    <t>In /etc/inetd.conf, comment out the discard entry and refresh the inetd process:
chsubserver -r inetd -C /etc/inetd.conf -d -v discard -p udp
lssrc -s inetd &amp;&amp; refresh -s inetd</t>
  </si>
  <si>
    <t>Disable discard. One method to accomplish the recommended state is to execute the following command(s):
In /etc/inetd.conf, comment out the discard entry and refresh the inetd process:
chsubserver -r inetd -C /etc/inetd.conf -d -v discard -p udp
lssrc -s inetd &amp;&amp; refresh -s inetd</t>
  </si>
  <si>
    <t>To close this finding, please provide a screenshot showing the discard service is disabled with the agency's CAP.</t>
  </si>
  <si>
    <t>AIX7.2-54</t>
  </si>
  <si>
    <t>Disable echo</t>
  </si>
  <si>
    <t>From the command prompt, execute the following command:
lssrc -s inetd -l | grep echo | wc -l
The above command should yield the following output:
0</t>
  </si>
  <si>
    <t>The echo service is disabled.</t>
  </si>
  <si>
    <t>The echo service is not disabled.</t>
  </si>
  <si>
    <t>4.1.5.6</t>
  </si>
  <si>
    <t>In /etc/inetd.conf, comment out the echo entry and refresh the inetd process:
chsubserver -r inetd -C /etc/inetd.conf -d -v echo -p tcp
chsubserver -r inetd -C /etc/inetd.conf -d -v echo -p udp
lssrc -s inetd &amp;&amp; refresh -s inetd</t>
  </si>
  <si>
    <t>Disable echo. One method to accomplish the recommended state is to execute the following command(s):
In /etc/inetd.conf, comment out the echo entry and refresh the inetd process:
chsubserver -r inetd -C /etc/inetd.conf -d -v echo -p tcp
chsubserver -r inetd -C /etc/inetd.conf -d -v echo -p udp
lssrc -s inetd &amp;&amp; refresh -s inetd</t>
  </si>
  <si>
    <t>To close this finding, please provide a screenshot showing the eco service is disabled with the agency's CAP.</t>
  </si>
  <si>
    <t>AIX7.2-55</t>
  </si>
  <si>
    <t>Disable exec</t>
  </si>
  <si>
    <t>The recommendation is that rexecd is disabled. This service can be performed securely using OpenSSH.
This entry starts the rexecd daemon when required. This daemon executes a command from a remote system once the connection has been authenticated.</t>
  </si>
  <si>
    <t>From the command prompt, execute the following command:
lssrc -s inetd -l | grep exec| wc -l
The above command should yield the following output:
0</t>
  </si>
  <si>
    <t>The exec service is disabled.</t>
  </si>
  <si>
    <t>The exec service is not disabled.</t>
  </si>
  <si>
    <t>4.1.5.7</t>
  </si>
  <si>
    <t>In /etc/inetd.conf, comment out the exec entry:
chsubserver -r inetd -C /etc/inetd.conf -d -v exec -p tcp6
refresh -s inetd</t>
  </si>
  <si>
    <t>Disable exec. One method to accomplish the recommended state is to execute the following command(s):
In /etc/inetd.conf, comment out the exec entry:
chsubserver -r inetd -C /etc/inetd.conf -d -v exec -p tcp6
refresh -s inetd</t>
  </si>
  <si>
    <t>To close this finding, please provide a screenshot showing the exec service is disabled with the agency's CAP.</t>
  </si>
  <si>
    <t>AIX7.2-56</t>
  </si>
  <si>
    <t>Disable finger</t>
  </si>
  <si>
    <t>From the command prompt, execute the following command:
lssrc -s inetd -l | grep finger | wc -l
The above command should yield the following output:
0</t>
  </si>
  <si>
    <t>The finger service is disabled.</t>
  </si>
  <si>
    <t>The finger service is not disabled.</t>
  </si>
  <si>
    <t>4.1.5.8</t>
  </si>
  <si>
    <t>In /etc/inetd.conf, comment out the finger entry and refresh the inetd process:
chsubserver -r inetd -C /etc/inetd.conf -d -v finger -p tcp
lssrc -s inetd &amp;&amp; refresh -s inetd</t>
  </si>
  <si>
    <t>Disable finger. One method to accomplish the recommended state is to execute the following command(s):
In /etc/inetd.conf, comment out the finger entry and refresh the inetd process:
chsubserver -r inetd -C /etc/inetd.conf -d -v finger -p tcp
lssrc -s inetd &amp;&amp; refresh -s inetd</t>
  </si>
  <si>
    <t>To close this finding, please provide a screenshot showing the finger service is disabled with the agency's CAP.</t>
  </si>
  <si>
    <t>AIX7.2-57</t>
  </si>
  <si>
    <t>Disable ftp</t>
  </si>
  <si>
    <t>This entry starts the ftpd daemon when required. This service is used for transferring files from/to a remote machine.
The recommendation is that ftp is disabled and sftp is used as a replacement file and directory copying mechanism.</t>
  </si>
  <si>
    <t>From the command prompt, execute the following command:
lssrc -s inetd -l | grep -v tftp | grep ftp | wc -l
The above command should yield the following output:
0</t>
  </si>
  <si>
    <t>The ftp service is disabled.</t>
  </si>
  <si>
    <t>The ftp service is not disabled.</t>
  </si>
  <si>
    <t>4.1.5.9</t>
  </si>
  <si>
    <t>This ftp service is used to transfer files from or to a remote machine. The username and passwords are passed over the network in clear text and therefore insecurely. Unless required the ftpd daemon should be disabled.</t>
  </si>
  <si>
    <t>In /etc/inetd.conf, comment out the ftp entry:
chsubserver -r inetd -C /etc/inetd.conf -d -v ftp -p tcp6
refresh -s inetd</t>
  </si>
  <si>
    <t>Disable ftp. One method to accomplish the recommended state is to execute the following command(s):
In /etc/inetd.conf, comment out the ftp entry:
chsubserver -r inetd -C /etc/inetd.conf -d -v ftp -p tcp6
refresh -s inetd</t>
  </si>
  <si>
    <t>To close this finding, please provide a screenshot showing the ftp service is disabled with the agency's CAP.</t>
  </si>
  <si>
    <t>AIX7.2-58</t>
  </si>
  <si>
    <t>Disable imap2</t>
  </si>
  <si>
    <t>This entry starts the imap2 service when required.</t>
  </si>
  <si>
    <t>From the command prompt, execute the following command:
lssrc -s inetd -l | grep imap2 | wc -l
The above command should yield the following output:
0</t>
  </si>
  <si>
    <t>The imap2 service is disabled.</t>
  </si>
  <si>
    <t>The imap2 service is not disabled.</t>
  </si>
  <si>
    <t>4.1.5.10</t>
  </si>
  <si>
    <t>The imap2 service or Internet Message Access Protocol (IMAP) supports the IMAP4 remote mail access protocol. It works with sendmail and bellmail. This service should be disabled if it is not required.</t>
  </si>
  <si>
    <t>In /etc/inetd.conf, comment out the imap2 entry and refresh the inetd process:
chsubserver -r inetd -C /etc/inetd.conf -d -v imap2 -p tcp
lssrc -s inetd &amp;&amp; refresh -s inetd</t>
  </si>
  <si>
    <t>Disable imap2. One method to accomplish the recommended state is to execute the following command(s):
In /etc/inetd.conf, comment out the imap2 entry and refresh the inetd process:
chsubserver -r inetd -C /etc/inetd.conf -d -v imap2 -p tcp
lssrc -s inetd &amp;&amp; refresh -s inetd</t>
  </si>
  <si>
    <t>To close this finding, please provide a screenshot showing the imap2 service is disabled with the agency's CAP.</t>
  </si>
  <si>
    <t>AIX7.2-59</t>
  </si>
  <si>
    <t>Disable instsrv</t>
  </si>
  <si>
    <t>This entry starts the instsrv service when required. This service should be disabled.</t>
  </si>
  <si>
    <t>From the command prompt, execute the following command:
lssrc -s inetd -l | grep instsrv | wc -l
The above command should yield the following output:
0</t>
  </si>
  <si>
    <t>The instsrv service is disabled.</t>
  </si>
  <si>
    <t>The instsrv service is not disabled.</t>
  </si>
  <si>
    <t>4.1.5.11</t>
  </si>
  <si>
    <t>The instsrv service is part of the Network Installation Tools, used for servicing servers running AIX 3.2.</t>
  </si>
  <si>
    <t>In /etc/inetd.conf, comment out the instsrv entry:
chsubserver -r inetd -C /etc/inetd.conf -d -v instsrv -p tcp
refresh -s inetd</t>
  </si>
  <si>
    <t>Disable instsrv. One method to accomplish the recommended state is to execute the following command(s):
In /etc/inetd.conf, comment out the instsrv entry:
chsubserver -r inetd -C /etc/inetd.conf -d -v instsrv -p tcp
refresh -s inetd</t>
  </si>
  <si>
    <t>AIX7.2-60</t>
  </si>
  <si>
    <t>Disable klogin</t>
  </si>
  <si>
    <t>This entry starts the klogin service when required. This is a kerberized login service, which provides a higher degree of security over traditional rlogin and telnet.</t>
  </si>
  <si>
    <t>From the command prompt, execute the following command:
lssrc -s inetd -l | grep klogin | wc -l
The above command should yield the following output:
0</t>
  </si>
  <si>
    <t>The klogin service is disabled.</t>
  </si>
  <si>
    <t>The klogin service is not disabled.</t>
  </si>
  <si>
    <t>4.1.5.12</t>
  </si>
  <si>
    <t>The klogin service offers a higher degree of security than traditional rlogin or telnet by eliminating most clear-text password exchanges on the network. However, it is still not as secure as SSH, which encrypts all traffic. If you use klogin to login to a system, the password is not sent in clear text; however, if you su to another user, that password exchange is open to detection from network-sniffing programs. The recommendation is to utilize SSH wherever possible instead of klogin.
If the klogin service is used, you must use the latest kerberos version available and make sure that all the latest patches are installed.</t>
  </si>
  <si>
    <t>In /etc/inetd.conf, comment out the klogin entry and refresh the inetd process:
chsubserver -r inetd -C /etc/inetd.conf -d -v klogin -p tcp
lssrc -s inetd &amp;&amp; refresh -s inetd</t>
  </si>
  <si>
    <t>Disable klogin. One method to accomplish the recommended state is to execute the following command(s):
In /etc/inetd.conf, comment out the klogin entry and refresh the inetd process:
chsubserver -r inetd -C /etc/inetd.conf -d -v klogin -p tcp
lssrc -s inetd &amp;&amp; refresh -s inetd</t>
  </si>
  <si>
    <t>AIX7.2-61</t>
  </si>
  <si>
    <t>Disable kshell</t>
  </si>
  <si>
    <t>This entry starts the kshell service when required. This is a kerberized remote shell service, which provides a higher degree of security over traditional rsh.</t>
  </si>
  <si>
    <t>From the command prompt, execute the following command:
lssrc -s inetd -l | grep kshell | wc -l
The above command should yield the following output:
0</t>
  </si>
  <si>
    <t>The kshell service is disabled.</t>
  </si>
  <si>
    <t>The kshell service is not disabled.</t>
  </si>
  <si>
    <t>4.1.5.13</t>
  </si>
  <si>
    <t>The kshell service offers a higher degree of security than traditional rsh services. However, it still does not use encrypted communications. The recommendation is to utilize SSH wherever possible instead of kshell.
If the kshell service is used, you should use the latest kerberos version available and must make sure that all the latest patches are installed.</t>
  </si>
  <si>
    <t>In /etc/inetd.conf, comment out the kshell entry and refresh the inetd process:
chsubserver -r inetd -C /etc/inetd.conf -d -v kshell -p tcp
lssrc -s inetd &amp;&amp; refresh -s inetd</t>
  </si>
  <si>
    <t>Disable kshell. One method to accomplish the recommended state is to execute the following command(s):
In /etc/inetd.conf, comment out the kshell entry and refresh the inetd process:
chsubserver -r inetd -C /etc/inetd.conf -d -v kshell -p tcp
lssrc -s inetd &amp;&amp; refresh -s inetd</t>
  </si>
  <si>
    <t>AIX7.2-62</t>
  </si>
  <si>
    <t>Disable login</t>
  </si>
  <si>
    <t>From the command prompt, execute the following command:
lssrc -s inetd -l | grep rlogin | wc -l
The above command should yield the following output:
0</t>
  </si>
  <si>
    <t>The login service is disabled.</t>
  </si>
  <si>
    <t>The login service is not disabled.</t>
  </si>
  <si>
    <t>4.1.5.14</t>
  </si>
  <si>
    <t>In /etc/inetd.conf, comment out the rlogin entry and refresh the inetd process:
chsubserver -r inetd -C /etc/inetd.conf -d -v rlogin -p tcp6
lssrc -s inetd &amp;&amp; refresh -s inetd</t>
  </si>
  <si>
    <t>Disable login. One method to accomplish the recommended state is to execute the following command(s):
In /etc/inetd.conf, comment out the rlogin entry and refresh the inetd process:
chsubserver -r inetd -C /etc/inetd.conf -d -v rlogin -p tcp6
lssrc -s inetd &amp;&amp; refresh -s inetd</t>
  </si>
  <si>
    <t>To close this finding, please provide a screenshot showing the login service is disabled with the agency's CAP.</t>
  </si>
  <si>
    <t>AIX7.2-63</t>
  </si>
  <si>
    <t>Disable netstat</t>
  </si>
  <si>
    <t>This entry executes the command netstat -f inet. This service is displays active IP connections on a server.
The recommendation is to leave this disabled.</t>
  </si>
  <si>
    <t>The recommendation is that the netstat service is disabled. This command can be executed securely using OpenSSH.
From the command prompt, execute the following command:
lssrc -s inetd -l | grep netstat | wc -l
The above command should yield the following output:
0</t>
  </si>
  <si>
    <t>The netstat service is disabled.</t>
  </si>
  <si>
    <t>The netstat service is not disabled.</t>
  </si>
  <si>
    <t>4.1.5.15</t>
  </si>
  <si>
    <t>The netstat command symbolically displays the contents of various network-related data structures for active connections.
This interface requests a report of statistics or address control blocks to those items specified by the inet aka AF_INET (ipv4) address family.</t>
  </si>
  <si>
    <t>In /etc/inetd.conf, comment out the netstat entry:
chsubserver -r inetd -C /etc/inetd.conf -d -v netstat -p tcp
refresh -s inetd</t>
  </si>
  <si>
    <t>Disable netstat. One method to accomplish the recommended state is to execute the following command(s):
In /etc/inetd.conf, comment out the netstat entry:
chsubserver -r inetd -C /etc/inetd.conf -d -v netstat -p tcp
refresh -s inetd</t>
  </si>
  <si>
    <t>AIX7.2-64</t>
  </si>
  <si>
    <t>Disable ntalk</t>
  </si>
  <si>
    <t>This entry starts the talkd daemon when required. This service establishes a two-way communication link between two users, either locally or remotely.</t>
  </si>
  <si>
    <t>From the command prompt, execute the following command:
lssrc -s inetd -l | grep ntalk | wc -l
The above command should yield the following output:
0</t>
  </si>
  <si>
    <t>The ntalk service is disabled.</t>
  </si>
  <si>
    <t>The ntalk service is not disabled.</t>
  </si>
  <si>
    <t>4.1.5.16</t>
  </si>
  <si>
    <t>This ntalk service is used to establish an interactive two-way communication link between two UNIX users. It is unlikely that there would be a requirement to run this type of service on a UNIX system. Unless required the ntalk service will be disabled.</t>
  </si>
  <si>
    <t>In /etc/inetd.conf, comment out the ntalk entry and refresh the inetd process:
chsubserver -r inetd -C /etc/inetd.conf -d -v ntalk -p udp
lssrc -s inetd &amp;&amp; refresh -s inetd</t>
  </si>
  <si>
    <t>Disable ntalk. One method to accomplish the recommended state is to execute the following command(s):
In /etc/inetd.conf, comment out the ntalk entry and refresh the inetd process:
chsubserver -r inetd -C /etc/inetd.conf -d -v ntalk -p udp
lssrc -s inetd &amp;&amp; refresh -s inetd</t>
  </si>
  <si>
    <t>AIX7.2-65</t>
  </si>
  <si>
    <t>Disable pcnfsd</t>
  </si>
  <si>
    <t>This entry starts the pcnfsd daemon when required. This service is an authentication and printing program, which uses NFS to provide file transfer services.</t>
  </si>
  <si>
    <t>From the command prompt, execute the following command:
lssrc -s inetd -l | grep pcnfsd | wc -l
The above command should yield the following output:
0</t>
  </si>
  <si>
    <t>The pcnfsd service is disabled.</t>
  </si>
  <si>
    <t>The pcnfsd service is not disabled.</t>
  </si>
  <si>
    <t>4.1.5.17</t>
  </si>
  <si>
    <t>The pcnfsd service is an authentication and printing program, which uses NFS to provide file transfer services. This service is vulnerable and exploitable and permits the machine to be compromised both locally and remotely. If PC NFS clients are required within the environment, Samba is recommended as an alternative software solution. The pcnfsd daemon predates Microsoft's release of SMB specifications. This service should therefore be disabled.</t>
  </si>
  <si>
    <t>In /etc/inetd.conf, comment out the pcnfsd entry and refresh the inetd process:
chsubserver -r inetd -C /etc/inetd.conf -d -v pcnfsd -p udp
lssrc -s inetd &amp;&amp; refresh -s inetd</t>
  </si>
  <si>
    <t>Disable pcnfsd. One method to accomplish the recommended state is to execute the following command(s):
In /etc/inetd.conf, comment out the pcnfsd entry and refresh the inetd process:
chsubserver -r inetd -C /etc/inetd.conf -d -v pcnfsd -p udp
lssrc -s inetd &amp;&amp; refresh -s inetd</t>
  </si>
  <si>
    <t>AIX7.2-66</t>
  </si>
  <si>
    <t>Disable pop3</t>
  </si>
  <si>
    <t>This entry starts the pop3 service when required.</t>
  </si>
  <si>
    <t xml:space="preserve">From the command prompt, execute the following command:
grep "^#pop3[[:blank:]]" /etc/inetd.conf
The above command should yield the following output:
#pop3 stream tcp nowait root /usr/sbin/pop3d pop3d </t>
  </si>
  <si>
    <t>The pop3 service is disabled.</t>
  </si>
  <si>
    <t>The pop3 service is not disabled.</t>
  </si>
  <si>
    <t>4.1.5.18</t>
  </si>
  <si>
    <t>The pop3 service provides a pop3 server. It supports the pop3 remote mail access protocol. It works with sendmail and bellmail. This service should be disabled if it is not required.</t>
  </si>
  <si>
    <t>In /etc/inetd.conf, comment out the pop3 entry and refresh the inetd process:
chsubserver -r inetd -C /etc/inetd.conf -d -v pop3 -p tcp
lssrc -s inetd &amp;&amp; refresh -s inetd</t>
  </si>
  <si>
    <t>Disable pop3. One method to accomplish the recommended state is to execute the following command(s):</t>
  </si>
  <si>
    <t>AIX7.2-67</t>
  </si>
  <si>
    <t>Disable rexd</t>
  </si>
  <si>
    <t>This entry starts the rxed service when required.
This service should be disabled if it is not required.</t>
  </si>
  <si>
    <t>From the command prompt, execute the following command:
lssrc -s inetd -l | grep "[[:blank:]]rexd" | wc -l
The above command should yield:
0</t>
  </si>
  <si>
    <t>The rexd service is disabled.</t>
  </si>
  <si>
    <t>The rexd service is not disabled.</t>
  </si>
  <si>
    <t>4.1.5.19</t>
  </si>
  <si>
    <t>The rexd daemon executes programs for remote machines when a client issues a request to execute a program on a remote machine. The inetd daemon starts the rexd daemon from the /etc/inetd.conf file.
Non-interactive programs use standard file descriptors connected directly to TCP connections. Interactive programs use pseudo-terminals, similar to the login sessions provided by the rlogin command. The rexd daemon can use the network file system (NFS) to mount the file systems specified in the remote execution request. Diagnostic messages are normally printed on the console and returned to the requester.</t>
  </si>
  <si>
    <t>Use chsubserver to disable this service in /etc/inetd.conf:
chsubserver -r inetd -C /etc/inetd.conf -d -v rexd -p tcp
refresh -s inetd</t>
  </si>
  <si>
    <t>Disable rexd. One method to accomplish the recommended state is to execute the following command(s):</t>
  </si>
  <si>
    <t>AIX7.2-68</t>
  </si>
  <si>
    <t>Disable rquotad</t>
  </si>
  <si>
    <t>This entry starts the rquotad service when required. This allows NFS clients to enforce disk quotas on locally mounted filesystems.</t>
  </si>
  <si>
    <t>From the command prompt, execute the following command:
lssrc -s inetd -l | grep "[[:blank:]]rquotad" | wc -l
The above command should yield:
0</t>
  </si>
  <si>
    <t>The rquotad service is disabled.</t>
  </si>
  <si>
    <t>The rquotad service is not disabled.</t>
  </si>
  <si>
    <t>4.1.5.20</t>
  </si>
  <si>
    <t>The rquotad service allows NFS clients to enforce disk quotas on file systems that are mounted on the local system. This service should be disabled if it is not required.</t>
  </si>
  <si>
    <t>Use chsubserver to disable this service in /etc/inetd.conf and if running, refresh inetd:
chsubserver -r inetd -C /etc/inetd.conf -d -v rquotad -p udp
refresh -s inetd</t>
  </si>
  <si>
    <t>Disable rquotad. One method to accomplish the recommended state is to execute the following command(s):
Use chsubserver to disable this service in /etc/inetd.conf and if running, refresh inetd:
chsubserver -r inetd -C /etc/inetd.conf -d -v rquotad -p udp
refresh -s inetd</t>
  </si>
  <si>
    <t>AIX7.2-69</t>
  </si>
  <si>
    <t>Disable rstatd</t>
  </si>
  <si>
    <t>This entry starts the rstatd daemon. This service is used to provide kernel statistics and other monitorable parameters such as CPU usage, system uptime, network usage etc.
This service should be disabled if not explicitly required by performance monitoring software to collect statistics.</t>
  </si>
  <si>
    <t>From the command prompt, execute the following command:
lssrc -s inetd -l | grep rstatd | wc -l
The above command should yield the following output:
0</t>
  </si>
  <si>
    <t>The rstatd service is disabled.</t>
  </si>
  <si>
    <t>The rstatd service is not disabled.</t>
  </si>
  <si>
    <t>4.1.5.21</t>
  </si>
  <si>
    <t>The rstatd service is used to provide kernel statistics and other monitorable parameters pertinent to the system such as: CPU usage, system uptime, network usage etc.
An attacker may use this information in a DoS attack.</t>
  </si>
  <si>
    <t>In /etc/inetd.conf, comment out the rstatd entry and refresh the inetd process:
chsubserver -r inetd -C /etc/inetd.conf -d -v rstatd -p udp
lssrc -s inetd &amp;&amp; refresh -s inetd</t>
  </si>
  <si>
    <t>Disable rstatd. One method to accomplish the recommended state is to execute the following command(s):
In /etc/inetd.conf, comment out the rstatd entry and refresh the inetd process:
chsubserver -r inetd -C /etc/inetd.conf -d -v rstatd -p udp
lssrc -s inetd &amp;&amp; refresh -s inetd</t>
  </si>
  <si>
    <t>AIX7.2-70</t>
  </si>
  <si>
    <t>Disable rusersd</t>
  </si>
  <si>
    <t>This entry starts the rsusersd daemon when required. This service provides a list of current users active on a system.</t>
  </si>
  <si>
    <t>From the command prompt, execute the following command:
lssrc -s inetd -l | grep "[[:blank:]]rusersd" | wc -l
The above command should yield:
0</t>
  </si>
  <si>
    <t>The rusersd service is disabled.</t>
  </si>
  <si>
    <t>The rusersd service is not disabled.</t>
  </si>
  <si>
    <t>4.1.5.22</t>
  </si>
  <si>
    <t>The rusersd service runs as root and provides a list of current users active on a system. An attacker may use this service to learn valid account names on the system. This is not an essential service and should be disabled.</t>
  </si>
  <si>
    <t>Use chsubserver to disable this service in /etc/inetd.conf:
chsubserver -r inetd -C /etc/inetd.conf -d -v rusersd -p udp
refresh -s inetd</t>
  </si>
  <si>
    <t>Disable rusersd. One method to accomplish the recommended state is to execute the following command(s):
Use chsubserver to disable this service in /etc/inetd.conf:
chsubserver -r inetd -C /etc/inetd.conf -d -v rusersd -p udp
refresh -s inetd</t>
  </si>
  <si>
    <t>AIX7.2-71</t>
  </si>
  <si>
    <t>Disable rwalld</t>
  </si>
  <si>
    <t>This entry starts the rwalld daemon when required. This service allows remote users to broadcast system wide messages.</t>
  </si>
  <si>
    <t>From the command prompt, execute the following command:
lssrc -s inetd -l | grep "[[:blank:]]rwalld" | wc -l
The above command should yield:
0</t>
  </si>
  <si>
    <t>The rwalld service is disabled.</t>
  </si>
  <si>
    <t>The rwalld service is not disabled.</t>
  </si>
  <si>
    <t>4.1.5.23</t>
  </si>
  <si>
    <t>The rwalld service allows remote users to broadcast system wide messages. The service runs as root and should be disabled unless absolutely necessary.</t>
  </si>
  <si>
    <t>Use chsubserver to disable this service in /etc/inetd.conf:
chsubserver -r inetd -C /etc/inetd.conf -d -v rwalld -p udp
refresh -s inetd</t>
  </si>
  <si>
    <t>Disable rwalld. One method to accomplish the recommended state is to execute the following command(s):
Use chsubserver to disable this service in /etc/inetd.conf:
chsubserver -r inetd -C /etc/inetd.conf -d -v rwalld -p udp
refresh -s inetd</t>
  </si>
  <si>
    <t>AIX7.2-72</t>
  </si>
  <si>
    <t>Disable shell</t>
  </si>
  <si>
    <t>From the command prompt, execute the following command:
lssrc -s inetd -l | grep "[[:blank:]]shell" | wc -l
The above command should yield:
0</t>
  </si>
  <si>
    <t>The shell service is disabled.</t>
  </si>
  <si>
    <t>The shell service is not disabled.</t>
  </si>
  <si>
    <t>4.1.5.24</t>
  </si>
  <si>
    <t>Use chsubserver to disable this service in /etc/inetd.conf:
chsubserver -r inetd -C /etc/inetd.conf -d -v shell -p tcp6
refresh -s inetd</t>
  </si>
  <si>
    <t>Disable shell. One method to accomplish the recommended state is to execute the following command(s):
Use chsubserver to disable this service in /etc/inetd.conf:
chsubserver -r inetd -C /etc/inetd.conf -d -v shell -p tcp6
refresh -s inetd</t>
  </si>
  <si>
    <t>To close this finding, please provide a screenshot showing the shell service is disabled with the agency's CAP.</t>
  </si>
  <si>
    <t>AIX7.2-73</t>
  </si>
  <si>
    <t>Disable sprayd</t>
  </si>
  <si>
    <t>This entry starts the sprayd daemon when required. This service is used as a tool to generate UDP packets for testing and diagnosing network problems.</t>
  </si>
  <si>
    <t>From the command prompt, execute the following command:
lssrc -s inetd -l | grep sprayd | wc -l
The above command should yield the following output:
0</t>
  </si>
  <si>
    <t>The sprayd service is disabled.</t>
  </si>
  <si>
    <t>The sprayd service is not disabled.</t>
  </si>
  <si>
    <t>4.1.5.25</t>
  </si>
  <si>
    <t>The sprayd service is used as a tool to generate UDP packets for testing and diagnosing network problems.
The service must be disabled if not explicitly required for network performance testing purposes as it can be used as a (Distributed) Denial of Service ((D)DoS) attack.</t>
  </si>
  <si>
    <t>In /etc/inetd.conf, comment out the sprayd entry and refresh the inetd process:
chsubserver -r inetd -C /etc/inetd.conf -d -v sprayd -p udp
lssrc -s inetd &amp;&amp; refresh -s inetd</t>
  </si>
  <si>
    <t>Disable sprayd. One method to accomplish the recommended state is to execute the following command(s):
In /etc/inetd.conf, comment out the sprayd entry and refresh the inetd process:
chsubserver -r inetd -C /etc/inetd.conf -d -v sprayd -p udp
lssrc -s inetd &amp;&amp; refresh -s inetd</t>
  </si>
  <si>
    <t>To close this finding, please provide a screenshot showing the sprayd service is disabled with the agency's CAP.</t>
  </si>
  <si>
    <t>AIX7.2-74</t>
  </si>
  <si>
    <t>Disable xmquery</t>
  </si>
  <si>
    <t>This entry starts the xmquery daemon when required.</t>
  </si>
  <si>
    <t>From the command prompt, execute the following command:
lssrc -s inetd -l | grep "[[:blank:]]xmquery" | wc -l
The above command should yield:
0</t>
  </si>
  <si>
    <t>The xmquery service is disabled.</t>
  </si>
  <si>
    <t>The xmquery service is not disabled.</t>
  </si>
  <si>
    <t>4.1.5.26</t>
  </si>
  <si>
    <t>This xmquery service provides near real-time network-based data monitoring and local recording from a given node.</t>
  </si>
  <si>
    <t>Use chsubserver to disable this service in /etc/inetd.conf:
chsubserver -r inetd -C /etc/inetd.conf -d -v xmquery -p udp
refresh -s inetd</t>
  </si>
  <si>
    <t>Disable xmquery. One method to accomplish the recommended state is to execute the following command(s):
Use chsubserver to disable this service in /etc/inetd.conf:
chsubserver -r inetd -C /etc/inetd.conf -d -v xmquery -p udp
refresh -s inetd</t>
  </si>
  <si>
    <t>AIX7.2-75</t>
  </si>
  <si>
    <t>Disable talk</t>
  </si>
  <si>
    <t>From the command prompt, execute the following command:
lssrc -s inetd -l | grep "[[:blank:]]talk" | wc -l
The above command should yield:
0</t>
  </si>
  <si>
    <t>The talk service is disabled.</t>
  </si>
  <si>
    <t>The talk service is not disabled.</t>
  </si>
  <si>
    <t>4.1.5.27</t>
  </si>
  <si>
    <t>This talk service is used to establish an interactive two-way communication link between two UNIX users. It is unlikely that there would be a requirement to run this type of service on a UNIX system. Unless required the talk service will be disabled</t>
  </si>
  <si>
    <t>Use chsubserver to disable this service in /etc/inetd.conf:
chsubserver -r inetd -C /etc/inetd.conf -d -v talk -p udp
refresh -s inetd</t>
  </si>
  <si>
    <t>Disable talk. One method to accomplish the recommended state is to execute the following command(s):
Use chsubserver to disable this service in /etc/inetd.conf:
chsubserver -r inetd -C /etc/inetd.conf -d -v talk -p udp
refresh -s inetd</t>
  </si>
  <si>
    <t>AIX7.2-76</t>
  </si>
  <si>
    <t>Disable telnet</t>
  </si>
  <si>
    <t>The recommendation is that telnet is disabled and OpenSSH is used as a replacement mechanism.
This entry starts the telnetd daemon when required. This provides a protocol for command line access from a remote machine.</t>
  </si>
  <si>
    <t>From the command prompt, execute the following command:
lssrc -s inetd -l | grep telnet | wc -l
The above command should yield the following output:
0</t>
  </si>
  <si>
    <t>The telnet service is disabled.</t>
  </si>
  <si>
    <t>The telnet service is not disabled.</t>
  </si>
  <si>
    <t>4.1.5.28</t>
  </si>
  <si>
    <t>The telnet protocol passes username and password in clear text over the network in clear text and therefore insecurely.
This telnet service is used to service remote user connections. Historically, telnet was the most commonly used remote access method for UNIX servers. This has been replaced by OpenSSH (or no remote CLI access).
Unless required the telnetd daemon should be disabled.</t>
  </si>
  <si>
    <t>In /etc/inetd.conf, comment out the telnet entry:
chsubserver -r inetd -C /etc/inetd.conf -d -v telnet -p tcp6
refresh -s inetd</t>
  </si>
  <si>
    <t>Disable telnet. One method to accomplish the recommended state is to execute the following command(s):
In /etc/inetd.conf, comment out the telnet entry:
chsubserver -r inetd -C /etc/inetd.conf -d -v telnet -p tcp6
refresh -s inetd</t>
  </si>
  <si>
    <t>To close this finding, please provide a screenshot showing the telnet service is disabled with the agency's CAP.</t>
  </si>
  <si>
    <t>AIX7.2-77</t>
  </si>
  <si>
    <t>Disable tftp</t>
  </si>
  <si>
    <t>This entry starts the tftp service when required.</t>
  </si>
  <si>
    <t>From the command prompt, execute the following command:
lssrc -s inetd -l | grep "[[:blank:]]tftp" | wc -l
The above command should yield:
0</t>
  </si>
  <si>
    <t>The tftp service is disabled.</t>
  </si>
  <si>
    <t>The tftp service is not disabled.</t>
  </si>
  <si>
    <t>4.1.5.29</t>
  </si>
  <si>
    <t>The tftp service allows remote systems to download or upload files to the tftp server without any authentication. It is therefore a service that should not run, unless needed. One of the main reasons for requiring this service to be activated is if the host is a NIM master. However, the service can be enabled and then disabled once a NIM operation has completed, rather than left running permanently.</t>
  </si>
  <si>
    <t>Use chsubserver to disable this service in /etc/inetd.conf:
chsubserver -r inetd -C /etc/inetd.conf -d -v tftp -p udp6
refresh -s inetd</t>
  </si>
  <si>
    <t>Disable tftp. One method to accomplish the recommended state is to execute the following command(s):
Use chsubserver to disable this service in /etc/inetd.conf:
chsubserver -r inetd -C /etc/inetd.conf -d -v tftp -p udp6
refresh -s inetd</t>
  </si>
  <si>
    <t>To close this finding, please provide a screenshot showing the tftpl service is disabled with the agency's CAP.</t>
  </si>
  <si>
    <t>AIX7.2-78</t>
  </si>
  <si>
    <t>Disable time</t>
  </si>
  <si>
    <t>This entry starts the time service when required. This service can be used to synchronize system clocks.</t>
  </si>
  <si>
    <t>From the command prompt, execute the following command:
lssrc -s inetd -l | grep "[[:blank:]]time" | wc -l
The above command should yield:
0</t>
  </si>
  <si>
    <t>The time service is disabled.</t>
  </si>
  <si>
    <t>The time service is not disabled.</t>
  </si>
  <si>
    <t>4.1.5.30</t>
  </si>
  <si>
    <t>The time service is an obsolete process used to synchronize system clocks at boot time. This has been superseded by NTP, which should be use if time synchronization is necessary. Unless required the time service will be disabled.</t>
  </si>
  <si>
    <t>Use chsubserver to disable this service in /etc/inetd.conf:
chsubserver -r inetd -C /etc/inetd.conf -d -v time -p tcp
chsubserver -r inetd -C /etc/inetd.conf -d -v time -p udp
refresh -s inetd</t>
  </si>
  <si>
    <t>Disable time. One method to accomplish the recommended state is to execute the following command(s):
Use chsubserver to disable this service in /etc/inetd.conf:
chsubserver -r inetd -C /etc/inetd.conf -d -v time -p tcp
chsubserver -r inetd -C /etc/inetd.conf -d -v time -p udp
refresh -s inetd</t>
  </si>
  <si>
    <t>AIX7.2-79</t>
  </si>
  <si>
    <t>Disable uucp</t>
  </si>
  <si>
    <t>This entry starts the uucp service when required. This service facilitates file copying between networked servers.</t>
  </si>
  <si>
    <t>From the command prompt, execute the following command:
lssrc -s inetd -l | grep "[[:blank:]]uucp" | wc -l
The above command should yield:
0</t>
  </si>
  <si>
    <t>The uucp service is disabled.</t>
  </si>
  <si>
    <t>The uucp service is not disabled.</t>
  </si>
  <si>
    <t>4.1.5.31</t>
  </si>
  <si>
    <t>The uucp (UNIX to UNIX Copy Program), service allows users to copy files between networked machines. Unless an application or process requires UUCP this should be disabled.</t>
  </si>
  <si>
    <t>Use chsubserver to disable this service in /etc/inetd.conf:
chsubserver -r inetd -C /etc/inetd.conf -d -v uucp -p tcp
refresh -s inetd</t>
  </si>
  <si>
    <t>Disable uucp. One method to accomplish the recommended state is to execute the following command(s):
Use chsubserver to disable this service in /etc/inetd.conf:
chsubserver -r inetd -C /etc/inetd.conf -d -v uucp -p tcp
refresh -s inetd</t>
  </si>
  <si>
    <t>AIX7.2-80</t>
  </si>
  <si>
    <t>Set the clean_partial_conns to 1</t>
  </si>
  <si>
    <t>The clean_partial_conns parameter determines whether the system is open to SYN attacks. This parameter, when enabled, clears down connections in the SYN RECEIVED state after a set period of time. This attempts to stop DoS attacks when a hacker may flood a system with SYN flag set packets.</t>
  </si>
  <si>
    <t>From the command prompt, execute the following command:
no -a |grep "clean_partial_conns[[:blank:]]=[[:blank:]]1"
The above command should yield the following output:
clean_partial_conns = 1</t>
  </si>
  <si>
    <t>The clean_partial_conns is set to 1.</t>
  </si>
  <si>
    <t>The clean_partial_conns is not set to 1.</t>
  </si>
  <si>
    <t>4.2</t>
  </si>
  <si>
    <t>4.2.1</t>
  </si>
  <si>
    <t>The clean_partial_conns parameter will be set to 1, to clear down pending SYN received connections after a set period of time.</t>
  </si>
  <si>
    <t>In /etc/tunables/nextboot, add the clean_partial_conns entry:
no -p -o clean_partial_conns=1
This makes the change permanent by adding the entry into /etc/tunables/nextboot</t>
  </si>
  <si>
    <t>Set the clean_partial_conns to 1. One method to accomplish the recommended state is to execute the following command(s):
In /etc/tunables/nextboot, add the clean_partial_conns entry:
no -p -o clean_partial_conns=1
This makes the change permanent by adding the entry into /etc/tunables/nextboot</t>
  </si>
  <si>
    <t>AIX7.2-81</t>
  </si>
  <si>
    <t>Disable bcastping</t>
  </si>
  <si>
    <t>The bcastping parameter determines whether the system responds to ICMP echo packets sent to the broadcast address.</t>
  </si>
  <si>
    <t>From the command prompt, execute the following command:
no -a |grep "bcastping[[:blank:]]=[[:blank:]]0"
The above command should yield the following output:
bcastping = 0</t>
  </si>
  <si>
    <t>The bcastping parameter is disabled.</t>
  </si>
  <si>
    <t>The bcastping parameter is not disabled.</t>
  </si>
  <si>
    <t>The bcastping parameter will be set to 0. This means that the system will not respond to ICMP packets sent to the broadcast address. By default, when this is enabled the system is susceptible to smurf attacks, where a hacker utilizes this tool to send a small number of ICMP echo packets. These packets can generate huge numbers of ICMP echo replies and seriously affect the performance of the targeted host and network. This parameter will be disabled to ensure protection from this type of attack.</t>
  </si>
  <si>
    <t>In /etc/tunables/nextboot, add the bcastping entry:
no -p -o bcastping=0
This makes the change permanent by adding the entry into /etc/tunables/nextboot</t>
  </si>
  <si>
    <t>Disable bcastping. One method to accomplish the recommended state is to execute the following command(s):
In /etc/tunables/nextboot, add the bcastping entry:
no -p -o bcastping=0
This makes the change permanent by adding the entry into /etc/tunables/nextboot</t>
  </si>
  <si>
    <t>To close this finding, please provide a screenshot showing the bcastping parameter is disabled with the agency's CAP.</t>
  </si>
  <si>
    <t>AIX7.2-82</t>
  </si>
  <si>
    <t>Disable directed_broadcast</t>
  </si>
  <si>
    <t>The directed_broadcast parameter determines whether the system allows a directed broadcast to a network gateway.</t>
  </si>
  <si>
    <t>From the command prompt, execute the following command:
no -a |grep "directed_broadcast[[:blank:]]=[[:blank:]]0"
The above command should yield the following output:
directed_broadcast = 0</t>
  </si>
  <si>
    <t>The directed_broadcast parameter is disabled.</t>
  </si>
  <si>
    <t>The directed_broadcast parameter is not disabled.</t>
  </si>
  <si>
    <t>The directed_broadcast parameter will be set to 0, to prevent directed broadcasts being sent network gateways. This would prevent a redirected packet from reaching a remote network.</t>
  </si>
  <si>
    <t>In /etc/tunables/nextboot, add the directed_broadcast entry:
no -p -o directed_broadcast=0
This makes the change permanent by adding the entry into /etc/tunables/nextboot</t>
  </si>
  <si>
    <t>Disable directed_broadcast. One method to accomplish the recommended state is to execute the following command(s):
In /etc/tunables/nextboot, add the directed_broadcast entry:
no -p -o directed_broadcast=0
This makes the change permanent by adding the entry into /etc/tunables/nextboot</t>
  </si>
  <si>
    <t>To close this finding, please provide a screenshot showing the directed_broadcast parameter is disabled with the agency's CAP.</t>
  </si>
  <si>
    <t>AIX7.2-83</t>
  </si>
  <si>
    <t>Disable icmpaddressmask</t>
  </si>
  <si>
    <t>The icmpaddressmask parameter determines whether the system responds to an ICMP address mask ping.</t>
  </si>
  <si>
    <t>From the command prompt, execute the following command:
no -a |grep "icmpaddressmask[[:blank:]]=[[:blank:]]0"
The above command should yield the following output:
icmpaddressmask = 0</t>
  </si>
  <si>
    <t>The icmpaddressmask parameter is disabled.</t>
  </si>
  <si>
    <t>The icmpaddressmask parameter is not disabled.</t>
  </si>
  <si>
    <t>The icmpaddressmask parameter will be set to 0, This means that the system will not respond to ICMP address mask request pings. By default, when this is enabled the system is susceptible to source routing attacks. This is typically a feature performed by a device such as a network router and should not be enabled within the operating system.</t>
  </si>
  <si>
    <t>In /etc/tunables/nextboot, add the icmpaddressmask entry:
no -p -o icmpaddressmask=0
This makes the change permanent by adding the entry into /etc/tunables/nextboot</t>
  </si>
  <si>
    <t>Disable icmpaddressmask. One method to accomplish the recommended state is to execute the following command(s):
In /etc/tunables/nextboot, add the icmpaddressmask entry:
no -p -o icmpaddressmask=0
This makes the change permanent by adding the entry into /etc/tunables/nextboot</t>
  </si>
  <si>
    <t>To close this finding, please provide a screenshot showing the icmpaddressmask parameter is disabled with the agency's CAP.</t>
  </si>
  <si>
    <t>AIX7.2-84</t>
  </si>
  <si>
    <t>Disable ipforwarding</t>
  </si>
  <si>
    <t>The ipforwarding parameter determines whether the system forwards TCP/IP packets.</t>
  </si>
  <si>
    <t>From the command prompt, execute the following command:
no -a |grep "ipforwarding[[:blank:]]=[[:blank:]]0"
The above command should yield the following output:
ipforwarding = 0</t>
  </si>
  <si>
    <t>The ipforwarding parameter is disabled.</t>
  </si>
  <si>
    <t>The ipforwarding parameter is not disabled.</t>
  </si>
  <si>
    <t>The ipforwarding parameter will be set to 0, to ensure that redirected packets do not reach remote networks. This should only be enabled if the system is performing the function of an IP router. This is typically handled by a dedicated network device.</t>
  </si>
  <si>
    <t>In /etc/tunables/nextboot, add the ipforwarding entry:
no -p -o ipforwarding=0
This makes the change permanent by adding the entry into /etc/tunables/nextboot</t>
  </si>
  <si>
    <t>Disable ipforwarding. One method to accomplish the recommended state is to execute the following command(s):
In /etc/tunables/nextboot, add the ipforwarding entry:
no -p -o ipforwarding=0
This makes the change permanent by adding the entry into /etc/tunables/nextboot</t>
  </si>
  <si>
    <t>To close this finding, please provide a screenshot showing the ipforwarding parameter is disabled with the agency's CAP.</t>
  </si>
  <si>
    <t>AIX7.2-85</t>
  </si>
  <si>
    <t>SC-7</t>
  </si>
  <si>
    <t>Boundary Protection</t>
  </si>
  <si>
    <t>Set the ipignoreredirects parameter to 1</t>
  </si>
  <si>
    <t>The ipignoreredirects parameter determines whether the system will process IP redirects.</t>
  </si>
  <si>
    <t>From the command prompt, execute the following command:
no -a |grep "ipignoreredirects[[:blank:]]=[[:blank:]]1"
The above command should yield the following output:
ipignoreredirects = 1</t>
  </si>
  <si>
    <t>The ipignoreredirects parameter is set to 1.H93H87:H97H152H87:H90H87:H201HH87:H152.</t>
  </si>
  <si>
    <t>The ipignoreredirects parameter is not set to 1.</t>
  </si>
  <si>
    <t>The ipignoreredirects will be set to 1, to prevent IP re-directs being processed by the system.</t>
  </si>
  <si>
    <t>In /etc/tunables/nextboot, add the ipignoreredirects entry:
no -p -o ipignoreredirects=1
This makes the change permanent by adding the entry into /etc/tunables/nextboot</t>
  </si>
  <si>
    <t>Set the ipignoreredirects parameter to 1. One method to accomplish the recommended state is to execute the following command(s):
In /etc/tunables/nextboot, add the ipignoreredirects entry:
no -p -o ipignoreredirects=1
This makes the change permanent by adding the entry into /etc/tunables/nextboot</t>
  </si>
  <si>
    <t>To close this finding, please provide a screenshot showing the ipignoreredirects parameter is set to 1.H93H87:H97H152H87:H90H87:H201HH87:H152 with the agency's CAP.</t>
  </si>
  <si>
    <t>AIX7.2-86</t>
  </si>
  <si>
    <t>Set the ipsendredirects parameter to 0</t>
  </si>
  <si>
    <t>The ipsendredirects parameter determines whether the system forwards re-directed TCP/IP packets.</t>
  </si>
  <si>
    <t>From the command prompt, execute the following command:
no -a |grep "ipsendredirects[[:blank:]]=[[:blank:]]0"
The above command should yield the following output:
ipsendredirects = 0</t>
  </si>
  <si>
    <t xml:space="preserve">The ipsendredirects parameter is set to 0. </t>
  </si>
  <si>
    <t xml:space="preserve">The ipsendredirects parameter is not set to 0. </t>
  </si>
  <si>
    <t>The ipsendredirects parameter will be set to 0, to ensure that redirected packets do not reach remote networks.</t>
  </si>
  <si>
    <t>In /etc/tunables/nextboot, add the ipsendredirects entry:
no -p -o ipsendredirects=0
This makes the change permanent by adding the entry into/etc/tunables/nextboot</t>
  </si>
  <si>
    <t>Set the ipsendredirects parameter to 0. One method to accomplish the recommended state is to execute the following command(s):
In /etc/tunables/nextboot, add the ipsendredirects entry:
no -p -o ipsendredirects=0
This makes the change permanent by adding the entry into/etc/tunables/nextboot</t>
  </si>
  <si>
    <t>To close this finding, please provide a screenshot showing the ipsendredirects parameter is set to 0 with the agency's CAP.</t>
  </si>
  <si>
    <t>AIX7.2-87</t>
  </si>
  <si>
    <t>Set the ipsrcrouteforward parameter to 0</t>
  </si>
  <si>
    <t>The ipsrcrouteforward parameter determines whether the system forwards IPV4 source-routed packets.</t>
  </si>
  <si>
    <t>From the command prompt, execute the following command:
no -a |grep "ipsrcrouteforward[[:blank:]]=[[:blank:]]0"
The above command should yield the following output:
ipsrcrouteforward = 0</t>
  </si>
  <si>
    <t xml:space="preserve">The ipsrcrouteforward parameter is set to 0. </t>
  </si>
  <si>
    <t xml:space="preserve">The ipsrcrouteforward parameter is not set to 0. </t>
  </si>
  <si>
    <t>4.2.8</t>
  </si>
  <si>
    <t>The ipsrcrouteforward will be set to 0, to prevent source-routed packets being forwarded by the system. This would prevent a hacker from using source-routed packets to bridge an external facing server to an internal LAN, possibly even through a firewall.</t>
  </si>
  <si>
    <t>In /etc/tunables/nextboot, add the ipsrcrouteforward entry:
no -p -o ipsrcrouteforward=0
This makes the change permanent by adding the entry into /etc/tunables/nextboot</t>
  </si>
  <si>
    <t>Set the ipsrcrouteforward parameter to 0. One method to accomplish the recommended state is to execute the following command(s):
In /etc/tunables/nextboot, add the ipsrcrouteforward entry:
no -p -o ipsrcrouteforward=0
This makes the change permanent by adding the entry into /etc/tunables/nextboot</t>
  </si>
  <si>
    <t>To close this finding, please provide a screenshot showing the ipsrcrouteforward parameter is set to 0 with the agency's CAP.</t>
  </si>
  <si>
    <t>AIX7.2-88</t>
  </si>
  <si>
    <t>Set the ipsrcrouterecv parameter to 0</t>
  </si>
  <si>
    <t>The ipsrcrouterecv parameter determines whether the system accepts source routed packets.</t>
  </si>
  <si>
    <t>From the command prompt, execute the following command:
no -a |grep "ipsrcrouterecv[[:blank:]]=[[:blank:]]0"
The above command should yield the following output:
ipsrcrouterecv = 0</t>
  </si>
  <si>
    <t xml:space="preserve">The ipsrcrouterecv parameter is set to 0. </t>
  </si>
  <si>
    <t xml:space="preserve">The ipsrcrouterecv parameter is not set to 0. </t>
  </si>
  <si>
    <t>The ipsrcrouterecv parameter will be set to 0, This means that the system will not accept source routed packets. By default, when this is enabled the system is susceptible to source routing attacks.</t>
  </si>
  <si>
    <t>In /etc/tunables/nextboot, add the ipsrcrouterecv entry:
no -p -o ipsrcrouterecv=0
This makes the change permanent by adding the entry into /etc/tunables/nextboot</t>
  </si>
  <si>
    <t>Set the ipsrcrouterecv parameter to 0. One method to accomplish the recommended state is to execute the following command(s):
In /etc/tunables/nextboot, add the ipsrcrouterecv entry:
no -p -o ipsrcrouterecv=0
This makes the change permanent by adding the entry into /etc/tunables/nextboot</t>
  </si>
  <si>
    <t>To close this finding, please provide a screenshot showing the ipsrcrouterecv parameter is set to 0 with the agency's CAP.</t>
  </si>
  <si>
    <t>AIX7.2-89</t>
  </si>
  <si>
    <t>Set the ipsrcroutesend parameter to 0</t>
  </si>
  <si>
    <t>The ipsrcroutesend parameter determines whether the system can send source-routed packets.</t>
  </si>
  <si>
    <t>From the command prompt, execute the following command:
no -a |grep "ipsrcroutesend[[:blank:]]=[[:blank:]]0"
The above command should yield the following output:
ipsrcroutesend = 0</t>
  </si>
  <si>
    <t>The ipsrcroutesend parameter is set to 0.</t>
  </si>
  <si>
    <t>The ipsrcroutesend parameter is not set to 0.</t>
  </si>
  <si>
    <t>4.2.10</t>
  </si>
  <si>
    <t>The ipsrcroutesend parameter will be set to 0, to ensure that any local applications cannot send source routed packets.</t>
  </si>
  <si>
    <t>In /etc/tunables/nextboot, add the ipsrcroutesend entry:
no -p -o ipsrcroutesend=0
This makes the change permanent by adding the entry into /etc/tunables/nextboot</t>
  </si>
  <si>
    <t>Set the ipsrcroutesend parameter to 0. One method to accomplish the recommended state is to execute the following command(s):
In /etc/tunables/nextboot, add the ipsrcroutesend entry:
no -p -o ipsrcroutesend=0
This makes the change permanent by adding the entry into /etc/tunables/nextboot</t>
  </si>
  <si>
    <t>To close this finding, please provide a screenshot showing the ipsrcroutesend parameter is set to 0 with the agency's CAP.</t>
  </si>
  <si>
    <t>AIX7.2-90</t>
  </si>
  <si>
    <t>Set the ip6srcrouteforward parameter to 0</t>
  </si>
  <si>
    <t>The ip6srcrouteforward parameter determines whether the system forwards IPV6 source-routed packets.</t>
  </si>
  <si>
    <t>From the command prompt, execute the following command:
no -a |grep "ip6srcrouteforward[[:blank:]]=[[:blank:]]0"
The above command should yield the following output:
ip6srcrouteforward = 0</t>
  </si>
  <si>
    <t>The ip6srcrouteforward parameter is set to 0.</t>
  </si>
  <si>
    <t>The ip6srcrouteforward parameter is not set to 0.</t>
  </si>
  <si>
    <t>4.2.11</t>
  </si>
  <si>
    <t>The ip6srcrouteforward parameter will be set to 0, to prevent source-routed packets being forwarded by the system. This would prevent a hacker from using source-routed packets to bridge an external facing server to an internal LAN, possibly even through a firewall.</t>
  </si>
  <si>
    <t>In /etc/tunables/nextboot, add the ip6srcrouteforward entry:
no -p -o ip6srcrouteforward=0
This makes the change permanent by adding the entry into /etc/tunables/nextboot</t>
  </si>
  <si>
    <t>Set the ip6srcrouteforward parameter to 0. One method to accomplish the recommended state is to execute the following command(s):
In /etc/tunables/nextboot, add the ip6srcrouteforward entry:
no -p -o ip6srcrouteforward=0
This makes the change permanent by adding the entry into /etc/tunables/nextboot</t>
  </si>
  <si>
    <t>To close this finding, please provide a screenshot showing the ip6srcrouteforward parameter is set to 0 with the agency's CAP.</t>
  </si>
  <si>
    <t>AIX7.2-91</t>
  </si>
  <si>
    <t>Set the nfs_use_reserved_ports parameter to 1</t>
  </si>
  <si>
    <t>The portcheck and nfs_use_reserved_ports parameters force the NFS server process on the local system to ignore NFS client requests that do not originate from the privileged ports range (ports less than 1024).</t>
  </si>
  <si>
    <t>From the command prompt, execute the following commands:
nfso -a |egrep "(portcheck|nfs_use_reserved_ports)[[:blank:]]=[[::blank::]]1"
The above commands should yield the following output:
portcheck = 1
nfs_use_reserved_ports = 1</t>
  </si>
  <si>
    <t>The nfs_use_reserved_ports parameter is set to 1.</t>
  </si>
  <si>
    <t>The nfs_use_reserved_ports parameter is not set to 1.</t>
  </si>
  <si>
    <t>The portcheck and nfs_use_reserved_ports parameters will both be set to 1. This value means that NFS client requests that do not originate from the privileged ports range (ports less than 1024) will be ignored by the local system.</t>
  </si>
  <si>
    <t>In /etc/tunables/nextboot, add the portcheck and nfs_use_reserved_ports entries:
nfso -p -o portcheck=1
nfso -p -o nfs_use_reserved_ports=1
This makes the change permanent by adding the entry into /etc/tunables/nextboot</t>
  </si>
  <si>
    <t>Set the nfs_use_reserved_ports parameter to 1. One method to accomplish the recommended state is to execute the following command(s):
In /etc/tunables/nextboot, add the portcheck and nfs_use_reserved_ports entries:
nfso -p -o portcheck=1
nfso -p -o nfs_use_reserved_ports=1
This makes the change permanent by adding the entry into /etc/tunables/nextboot</t>
  </si>
  <si>
    <t>To close this finding, please provide a screenshot showing the nfs_use_reserved_ports parameter is set to 1 with the agency's CAP.</t>
  </si>
  <si>
    <t>AIX7.2-92</t>
  </si>
  <si>
    <t>Set  the nonlocsrcroute parameter to 0</t>
  </si>
  <si>
    <t>The nonlocsrcroute parameter determines whether the system allows source routed packets to be addressed to hosts outside of the LAN.</t>
  </si>
  <si>
    <t>From the command prompt, execute the following command:
no -a |grep "nonlocsrcroute[[:blank:]]=[[:blank:]]0"
The above command should yield the following output:
nonlocsrcroute = 0</t>
  </si>
  <si>
    <t>The nonlocsrcroute parameter is set to 0.</t>
  </si>
  <si>
    <t>The nonlocsrcroute parameter is not set to 0.</t>
  </si>
  <si>
    <t>The nonlocsrcroute parameter will be set to 0. This means that the system will not allow source routed packets to be addressed to hosts outside of the LAN. By default, when this is enabled the system is susceptible to source routing attacks.</t>
  </si>
  <si>
    <t>In /etc/tunables/nextboot, add the nonlocsrcroute entry:
no -p -o nonlocsrcroute=0
This makes the change permanent by adding the entry into /etc/tunables/nextboot</t>
  </si>
  <si>
    <t>Set the nonlocsrcroute parameter to 0. One method to accomplish the recommended state is to execute the following command(s):
In /etc/tunables/nextboot, add the nonlocsrcroute entry:
no -p -o nonlocsrcroute=0
This makes the change permanent by adding the entry into /etc/tunables/nextboot</t>
  </si>
  <si>
    <t>To close this finding, please provide a screenshot showing nonlocsrcroute parameter is set to 0 with the agency's CAP.</t>
  </si>
  <si>
    <t>AIX7.2-93</t>
  </si>
  <si>
    <t>Set the sockthresh parameter to 60</t>
  </si>
  <si>
    <t>The sockthresh parameter value determines what percentage of the total memory allocated to networking, set via the wall, can be used for sockets.</t>
  </si>
  <si>
    <t>From the command prompt, execute the following command:
no -a |grep "sockthresh[[:blank:]]=[[:blank:]]60"
The above command should yield the following output:
sockthresh = 60</t>
  </si>
  <si>
    <t>The sockthresh parameter is set to 60.</t>
  </si>
  <si>
    <t>The sockthresh parameter is not set to 60.</t>
  </si>
  <si>
    <t>The sockthresh parameterwill be set to 60. This means that 60% of network memory can be used to service new socket connections, the remaining 40% is reserved for existing sockets. This ensures a quality of service for existing connections.</t>
  </si>
  <si>
    <t>In /etc/tunables/nextboot, add the sockthresh entry:
no -p -o sockthresh=60
This makes the change permanent by adding the entry into /etc/tunables/nextboot</t>
  </si>
  <si>
    <t>Set the sockthresh parameter to 60. One method to accomplish the recommended state is to execute the following command(s):
In /etc/tunables/nextboot, add the sockthresh entry:
no -p -o sockthresh=60
This makes the change permanent by adding the entry into /etc/tunables/nextboot</t>
  </si>
  <si>
    <t>To close this finding, please provide a screenshot showing sockthresh parameter is set to 60 with the agency's CAP.</t>
  </si>
  <si>
    <t>AIX7.2-94</t>
  </si>
  <si>
    <t>Set the tcp_pmtu_discover parameter to 0</t>
  </si>
  <si>
    <t>The tcp_pmtu_discover parameter controls whether TCP MTU discovery is enabled.</t>
  </si>
  <si>
    <t>From the command prompt, execute the following command:
no -a |grep "tcp_pmtu_discover[[:blank:]]=[[:blank:]]0"
The above command should yield the following output:
tcp_pmtu_discover = 0</t>
  </si>
  <si>
    <t>The tcp_pmtu_discover parameter is set to 0.</t>
  </si>
  <si>
    <t>The tcp_pmtu_discover parameter is not set to 0.</t>
  </si>
  <si>
    <t>The tcp_pmtu_discover parameter will be set to 0. The idea of MTU discovery is to avoid packet fragmentation between remote networks. This is achieved by discovering the network route and utilizing the smallest MTU size within that path when transmitting packets. When tcp_pmtu_discover is enabled, it leaves the system vulnerable to source routing attacks.</t>
  </si>
  <si>
    <t>In /etc/tunables/nextboot, add the tcp_pmtu_discover entry:
no -p -o tcp_pmtu_discover=0
This makes the change permanent by adding the entry into /etc/tunables/nextboot</t>
  </si>
  <si>
    <t>Set the tcp_pmtu_discover parameter to 0. One method to accomplish the recommended state is to execute the following command(s):
In /etc/tunables/nextboot, add the tcp_pmtu_discover entry:
no -p -o tcp_pmtu_discover=0
This makes the change permanent by adding the entry into /etc/tunables/nextboot</t>
  </si>
  <si>
    <t>To close this finding, please provide a screenshot showing tcp_pmtu_discover parameter is set to 0 with the agency's CAP.</t>
  </si>
  <si>
    <t>AIX7.2-95</t>
  </si>
  <si>
    <t>Set the tcp_tcpsecure parameter to 7</t>
  </si>
  <si>
    <t>The tcp_tcpsecure parameter value determines if the system is protected from three specific TCP vulnerabilities: The values are **OR**ed together. If all three values are to be set the value to set is: 1|2|4 (or 7).
- Fake SYN - This is used to terminate an established connection. A tcp_tcpsecure bit-value of 1 protects the system from this vulnerability.
- Fake RST - As above, this is used to terminate an established connection. A tcp_tcpsecure bit-value of 2 protects the system from this vulnerability.
- Fake data - A hacker may inject fake data into an established connection. A tcp_tcpsecure bit-value of 4 protects the system from this vulnerability.</t>
  </si>
  <si>
    <t>From the command prompt, execute the following command:
no -o tcp_tcpsecure
The above command should yield the following output:
tcp_tcpsecure = 7</t>
  </si>
  <si>
    <t>The tcp_tcpsecure parameter is set to 7.</t>
  </si>
  <si>
    <t>The tcp_tcpsecure parameter is not set to 7.</t>
  </si>
  <si>
    <t>The tcp_tcpsecure parameter should be set to 7. This means that the system will be protected from TCP connection reset and data integrity attacks.</t>
  </si>
  <si>
    <t>In /etc/tunables/nextboot, add the tcp_tcpsecure entry:
no -p -o tcp_tcpsecure=7
This makes the change permanent by adding the entry into /etc/tunables/nextboot.</t>
  </si>
  <si>
    <t>Set the tcp_tcpsecure parameter to 7. One method to accomplish the recommended state is to execute the following command(s):
In /etc/tunables/nextboot, add the tcp_tcpsecure entry:
no -p -o tcp_tcpsecure=7
This makes the change permanent by adding the entry into /etc/tunables/nextboot.</t>
  </si>
  <si>
    <t>To close this finding, please provide a screenshot showing tcp_tcpsecure parameter is set to 7 with the agency's CAP.</t>
  </si>
  <si>
    <t>AIX7.2-96</t>
  </si>
  <si>
    <t>Set the udp_pmtu_discover parameter to 0</t>
  </si>
  <si>
    <t>The udp_pmtu_discover parameter controls whether MTU discovery is enabled.</t>
  </si>
  <si>
    <t>From the command prompt, execute the following command:
no -a |grep "udp_pmtu_discover[[:blank:]]=[[:blank:]]0"
The above command should yield the following output:
udp_pmtu_discover = 0</t>
  </si>
  <si>
    <t>The udp_pmtu_discover parameter is set to 0.</t>
  </si>
  <si>
    <t>The udp_pmtu_discover parameter is not set to 0.</t>
  </si>
  <si>
    <t>The udp_pmtu_discover parameter will be set to 0. The idea of MTU discovery is to avoid packet fragmentation between remote networks. This is achieved by discovering the network route and utilizing the smallest MTU size within that path when transmitting packets. When udp_pmtu_discover is enabled, it leaves the system vulnerable to source routing attacks.</t>
  </si>
  <si>
    <t>In /etc/tunables/nextboot, add the udp_pmtu_discover entry:
no -p -o udp_pmtu_discover=0
This makes the change permanent by adding the entry into /etc/tunables/nextboot</t>
  </si>
  <si>
    <t>Set the udp_pmtu_discover parameter to 0. One method to accomplish the recommended state is to execute the following command(s):
In /etc/tunables/nextboot, add the udp_pmtu_discover entry:
no -p -o udp_pmtu_discover=0
This makes the change permanent by adding the entry into /etc/tunables/nextboot</t>
  </si>
  <si>
    <t>To close this finding, please provide a screenshot showing udp_pmtu_discover parameter is set to 0 with the agency's CAP.</t>
  </si>
  <si>
    <t>AIX7.2-97</t>
  </si>
  <si>
    <t>Set the ip6forwarding parameter to 0</t>
  </si>
  <si>
    <t>The ip6forwarding parameter determines whether the system forwards IPv6 TCP/IP packets.</t>
  </si>
  <si>
    <t>From the command prompt, execute the following command:
no -a |grep "ip6forwarding[[:blank:]]=[[:blank:]]0"
The above command should yield the following output:
ip6forwarding = 0</t>
  </si>
  <si>
    <t>The ip6forwarding parameter is set to 0.</t>
  </si>
  <si>
    <t>The ip6forwarding parameter is not set to 0.</t>
  </si>
  <si>
    <t>The ip6forwarding parameter will be set to 0, to ensure that redirected packets do not reach remote networks. This should only be enabled if the system is performing the function of an IP router. This is typically handled by a dedicated network device.</t>
  </si>
  <si>
    <t>In /etc/tunables/nextboot, add the ip6forwarding entry:
no -p -o ip6forwarding=0
This makes the change permanent by adding the entry into /etc/tunables/nextboot</t>
  </si>
  <si>
    <t>Set the ip6forwarding parameter to 0. One method to accomplish the recommended state is to execute the following command(s):
In /etc/tunables/nextboot, add the ip6forwarding entry:
no -p -o ip6forwarding=0
This makes the change permanent by adding the entry into /etc/tunables/nextboot</t>
  </si>
  <si>
    <t>To close this finding, please provide a screenshot showing ip6forwarding parameter is set to 0 with the agency's CAP.</t>
  </si>
  <si>
    <t>AIX7.2-98</t>
  </si>
  <si>
    <t>CA-9</t>
  </si>
  <si>
    <t>Internal System Connections</t>
  </si>
  <si>
    <t>Ensure that IP Security is available</t>
  </si>
  <si>
    <t>To configure IP Security, the kernel extension and devices must first be loaded</t>
  </si>
  <si>
    <t>Execute the following command:
lsdev -C -c ipsec
It should return
ipsec_v4 Available IP Version 4 Security Extension
ipsec_v6 Available IP Version 6 Security Extension</t>
  </si>
  <si>
    <t>IP Security is available.</t>
  </si>
  <si>
    <t>IP Security is not available.</t>
  </si>
  <si>
    <t>4.3</t>
  </si>
  <si>
    <t>IP Security is not enabled out of the box on an AIX install, so must be enabled before further changes can be made</t>
  </si>
  <si>
    <t>Enable IP Security with default Rule Permit and activate IPsec logging to syslog
# Create the IPsec devices
mkdev -c ipsec -t 4
mkdev -c ipsec -t 6
# Activate with default rule Permit
mkfilt -v4 -z p
mkfilt -v6 -z p
# Start IPsec filtering
mkfilt -g start</t>
  </si>
  <si>
    <t>Enable IP Security with default Rule Permit and activate IPsec logging to syslog. One method to accomplish the recommended state is to execute the following command(s):
# Create the IPsec devices
mkdev -c ipsec -t 4
mkdev -c ipsec -t 6
# Activate with default rule Permit
mkfilt -v4 -z p
mkfilt -v6 -z p
# Start IPsec filtering
mkfilt -g start</t>
  </si>
  <si>
    <t>To close this finding, please provide a screenshot showing IP security is enabled with default rule permit and activate IPsec logging to syslog with the agency's CAP.</t>
  </si>
  <si>
    <t>AIX7.2-99</t>
  </si>
  <si>
    <t>Ensure loopback traffic is blocked on external interfaces</t>
  </si>
  <si>
    <t>The loopback interface will accept traffic unconditionally. Configure all other interfaces to deny traffic to the loopback network.</t>
  </si>
  <si>
    <t>Run the following commands to verify that the loopback traffic is denied on all interfaces:
lsfilt -v 4 -O | grep 127.0.0.0
lsfilt -v 6 -O | grep ::1</t>
  </si>
  <si>
    <t>The loopback traffic is blocked on external interfaces.</t>
  </si>
  <si>
    <t>The loopback traffic is not blocked on external interfaces.</t>
  </si>
  <si>
    <t>Loopback traffic is generated between processes on machine and is typically critical to operation of the system. The loopback interface is the only place that loopback network traffic should be seen, all other interfaces should ignore traffic on this network as an anti-spoofing measure.</t>
  </si>
  <si>
    <t>One method to accomplish the recommended state is to execute the following command(s):
genfilt -v 4 -a D -s 127.0.0.0 -m 255.0.0.0 -l Y -i all
genfilt -v 6 -a D -s ::1 -m 128 -l Y -i all</t>
  </si>
  <si>
    <t>Ensure loopback traffic is blocked on external interfaces. One method to accomplish the recommended state is to execute the following command(s):
genfilt -v 4 -a D -s 127.0.0.0 -m 255.0.0.0 -l Y -i all
genfilt -v 6 -a D -s ::1 -m 128 -l Y -i all</t>
  </si>
  <si>
    <t>To close this finding, please provide a screenshot showing loopback traffic is blocked on external interfaces with the agency's CAP.</t>
  </si>
  <si>
    <t>AIX7.2-100</t>
  </si>
  <si>
    <t>Ensure that IPsec filters are active</t>
  </si>
  <si>
    <t>Rules added to the filter list are not enabled automatically. Filters need to be activated and/or updated after changes to the ODM filter database.</t>
  </si>
  <si>
    <t>Execute both commands. There should not be any output.
lsfilt -v4 -O -a | grep -q inactive &amp;&amp; print IPv4 ipsec filtering inactive
lsfilt -v6 -O -a | grep -q inactive &amp;&amp; print IPv6 ipsec filtering inactive</t>
  </si>
  <si>
    <t>The IPsec filters are active.</t>
  </si>
  <si>
    <t>The IPsec filters are not active.</t>
  </si>
  <si>
    <t>The filters must be active in order for IP Security to protect the system.</t>
  </si>
  <si>
    <t>One method to accomplish the recommended state is to execute the following command(s):
mkfilt -u
mkfilt ‑g start</t>
  </si>
  <si>
    <t>Ensure that IPsec filters are active. One method to accomplish the recommended state is to execute the following command(s):
mkfilt -u
mkfilt ‑g start</t>
  </si>
  <si>
    <t>To close this finding, please provide a screenshot showing IPsec filters are active with the agency's CAP.</t>
  </si>
  <si>
    <t>AIX7.2-101</t>
  </si>
  <si>
    <t>Uninstall SNMP</t>
  </si>
  <si>
    <t>On AIX 7.2 and later, unless otherwise needed - uninstall snmp and snmpd support.</t>
  </si>
  <si>
    <t>Execute the following command:
lslpp -Lcq bos.net.tcp.snmp 2&gt;/dev/null
SNMP=$?
lslpp -Lcq bos.net.tcp.snmp 2&gt;/dev/null
SNMPD=$?
if [[ ${SNMP} -eq 0 || ${SNMPD} -eq 0 ]]; then
echo "SNMP and/or SNMPD support is installed, review section 'SNMP Configuration'"
else
echo "SNMP software is not installed, section 'SNMP Configuration' may be ignored"
fi</t>
  </si>
  <si>
    <t>SNMP is uninstalled.</t>
  </si>
  <si>
    <t>SNMP is not uninstalled.</t>
  </si>
  <si>
    <t>4.5</t>
  </si>
  <si>
    <t>If not installed, the rest of the recommendations in this section titled **SNMP Configuration** may be ignored.</t>
  </si>
  <si>
    <t>Execute the following command:
typeset -i SNMP
SNMP=$(lslpp -Lcq | grep bos.net.tcp.snmp | wc -l)
if [[ $SNMP -ne 0 ]]; then
installp -ug bos.net.tcp.snmp bos.net.tcp.snmpd
fi</t>
  </si>
  <si>
    <t>Uninstall SNMP. One method to accomplish the recommended state is to execute the following command(s):
typeset -i SNMP
SNMP=$(lslpp -Lcq | grep bos.net.tcp.snmp | wc -l)
if [[ $SNMP -ne 0 ]]; then
installp -ug bos.net.tcp.snmp bos.net.tcp.snmpd
fi</t>
  </si>
  <si>
    <t>AIX7.2-102</t>
  </si>
  <si>
    <t>Uninstall/Disable sendmail</t>
  </si>
  <si>
    <t>On AIX, unless otherwise needed - uninstall or disable sendmail support.
ALSO: if the version installed does not display support for SASLv2 - remove sendmail on AIX 7.2 and chmod to 0 (zero) otherwise.</t>
  </si>
  <si>
    <t>Execute the following command:
# AIX 7.2 installation check
(lslpp -Lcq bos.net.tcp.sendmail 2&gt;/dev/null &amp;&amp; echo "Sendmail is installed, review section \'Sendmail Configuration\'" &amp;&amp; exit
AIX 7.1 installation check (or third party)
if test -e /usr/sbin/sendmail ; then
(/usr/sbin/sendmail -d0 &lt;/dev/null | grep SASLv2 &gt;/dev/null) || echo sendmail too old/weak- remove or disable.
else
echo "Sendmail is installed, review section \'Sendmail Configuration\'"
exit
fi
# Did not find sendmail in the standard location - assume not installed
echo "Sendmail is not installed, section \'Sendmail Configuration\' may be ignored"
exit</t>
  </si>
  <si>
    <t>The sendmail is disabled.</t>
  </si>
  <si>
    <t>The sendmail is not disabled.</t>
  </si>
  <si>
    <t>4.5.7</t>
  </si>
  <si>
    <t>Maintaining a secure sendmail MTA (mail transfer agent) is a complex process. While, historically, *NIX systems have run a (localhost) **MTA** (mail transmission agent) or **MSP** (mail submission program) - there is no real need these days for every system to have this software installed.
**Note:** Historically, the AIX sendmail build has not supported the AUTH feature. Since AIX 7.2 TL4 a new packaging of sendmail (still as version 8.15.2, so version number is not the way to verify suitability) allows AUTH support _indirectly_ via the SASLv2 (Simple Authentication and Security Layer) API interface.
Our recommendation is to disable/remove sendmail programs that do not provide **SASLv2** support.</t>
  </si>
  <si>
    <t>Execute the following command:
(lslpp -Lcq bos.net.tcp.sendmail &gt;/dev/null &amp;&amp; installp -u bos.net.tcp.sendmail) || \
echo bos.net.tcp.sendmail is not installed
# If AIX 7.1 or third-party software, i.e., fileset bos.net.tcp.sendmail does not exist but sendmail does ...
if test -e /usr/sbin/sendmail ; then
(/usr/sbin/sendmail -d0 &lt;/dev/null | grep SASLv2 &gt;/dev/null) || \
chmod a= /usr/sbin/sendmail
trustchk -u /usr/sbin/sendmail mode
fi</t>
  </si>
  <si>
    <t>Uninstall/Disable sendmail. One method to accomplish the recommended state is to execute the following command(s):
(lslpp -Lcq bos.net.tcp.sendmail &gt;/dev/null &amp;&amp; installp -u bos.net.tcp.sendmail) || \
echo bos.net.tcp.sendmail is not installed
# If AIX 7.1 or third-party software, i.e., fileset bos.net.tcp.sendmail does not exist but sendmail does ...
if test -e /usr/sbin/sendmail ; then
(/usr/sbin/sendmail -d0 &lt;/dev/null | grep SASLv2 &gt;/dev/null) || \
chmod a= /usr/sbin/sendmail
trustchk -u /usr/sbin/sendmail mode
fi</t>
  </si>
  <si>
    <t>AIX7.2-103</t>
  </si>
  <si>
    <t xml:space="preserve">De-install CDE aka X11.Dt </t>
  </si>
  <si>
    <t>The recommendation is to de-install CDE aka X11.Dt from the system, assuming that it is not required and is already installed.</t>
  </si>
  <si>
    <t>Validate the de-installation of the software:
lslpp -L |grep -i X11.Dt
The above command should yield no output.</t>
  </si>
  <si>
    <t>The CDE aka X11.Dt is de-installed.</t>
  </si>
  <si>
    <t>The CDE aka X11.Dt is not de-installed.</t>
  </si>
  <si>
    <t>4.5.1</t>
  </si>
  <si>
    <t>4.5.1.1</t>
  </si>
  <si>
    <t>CDE has a history of security problems and should be disabled.
NOTE: If CDE is required, it is vital to patch the software and consider TCP Wrappers to further enhance security.</t>
  </si>
  <si>
    <t>Identity if **CDE** is already installed:
lslpp -L |grep -i X11.Dt
If there are CDE filesets installed - de-install them if CDE is not required. For each fileset preview the de-installation:
installp -up &lt;fileset name&gt;
Review the fileset removal preview output, paying particular attention to the other pre-requisites that will also be removed. Typically only X11.Dt filesets should be de-installed as pre-requisites. Once reviewed, de-install the fileset and pre-requisites:
installp -ug &lt;fileset name&gt;
NOTE: Repeat until all CDE related filesets are de-installed</t>
  </si>
  <si>
    <t>De-install CDE aka X11. Dt. One method to accomplish the recommended state is to execute the following command(s):
Identity if **CDE** is already installed:
lslpp -L |grep -i X11.Dt
If there are CDE file sets installed - de-install them if CDE is not required. For each fileset preview the de-installation:
installp -up &lt;fileset name&gt;
Review the fileset removal preview output, paying particular attention to the other pre-requisites that will also be removed. Typically, only X11.Dt file sets should be de-installed as pre-requisites. Once reviewed, de-install the fileset and pre-requisites:
installp -ug &lt;fileset name&gt;
NOTE: Repeat until all CDE related file sets are de-installed</t>
  </si>
  <si>
    <t>To close this finding, please provide a screenshot showing the CDE aka X11.Dt is de-installed with the agency's CAP.</t>
  </si>
  <si>
    <t>AIX7.2-104</t>
  </si>
  <si>
    <t>Remove the CDE - sgid/suid binary lockdown</t>
  </si>
  <si>
    <t>Validate the permissions of the binaries:
ls -l /usr/dt/bin/dtaction | awk '{print $1 " " $3 " " $4 " " $9}'
ls -l /usr/dt/bin/dtappgather | awk '{print $1 " " $3 " " $4 " " $9}'
ls -l /usr/dt/bin/dtprintinfo | awk '{print $1 " " $3 " " $4 " " $9}'
ls -l /usr/dt/bin/dtsession | awk '{print $1 " " $3 " " $4 " " $9}'
The above command should yield the following output:
-r-xr-xr-x root sys /usr/dt/bin/dtaction
-r-xr-xr-x root bin /usr/dt/bin/dtappgather
-r-xr-xr-x root bin /usr/dt/bin/dtprintinfo
-r-xr-xr-x root bin /usr/dt/bin/dtsession</t>
  </si>
  <si>
    <t>The CDE - sgid/suid binary lockdown is removed.</t>
  </si>
  <si>
    <t>The CDE - sgid/suid binary lockdown is not removed.</t>
  </si>
  <si>
    <t>4.5.1.5</t>
  </si>
  <si>
    <t>Remove the CDE - sgid/suid binary lockdown. One method to accomplish the recommended state is to execute the following command(s):
chmod ug-s /usr/dt/bin/dtaction
chmod ug-s /usr/dt/bin/dtappgather
chmod ug-s /usr/dt/bin/dtprintinfo
chmod ug-s /usr/dt/bin/dtsession</t>
  </si>
  <si>
    <t>To close this finding, please provide a screenshot showing the CDE - sgid/suid binary lockdown is removed with the agency's CAP.</t>
  </si>
  <si>
    <t>AIX7.2-105</t>
  </si>
  <si>
    <t>Set the CDE - screensaver lock to 15 minutes</t>
  </si>
  <si>
    <t>The default timeout is 30 minutes of keyboard and mouse inactivity before a password protected screensaver is invoked by the CDE session manager.</t>
  </si>
  <si>
    <t>Validate the changes to the sys.resources files:
egrep "dtsession\*saverTimeout:|dtsession\*lockTimeout:" /etc/dt/config/*/sys.resources
The above command should yield a similar output to the following:
/etc/dt/config/en_US/sys.resources:dtsession*saverTimeout: 15
/etc/dt/config/en_US/sys.resources:dtsession*lockTimeout: 15</t>
  </si>
  <si>
    <t>The CDE - screensaver lock is set to 15 minutes.</t>
  </si>
  <si>
    <t>The CDE - screensaver lock is not set to 15 minutes.</t>
  </si>
  <si>
    <t>Changed from 10 to 15 per 1075 requirement.</t>
  </si>
  <si>
    <t>4.5.1.7</t>
  </si>
  <si>
    <t>The default timeout of 30 minutes prior to a password protected screensaver being invoked is too long. The recommendation is to set this to 10 minutes to protect from unauthorized access on unattended systems.</t>
  </si>
  <si>
    <t>Set the default timeout parameters dtsession*saverTimeout: and dtsession*lockTimeout:
for file in /usr/dt/config/*/sys.resources; do
dir=dirname $file | sed -e s/usr/etc/
mkdir -p $dir
echo dtsession*saverTimeout: 15 &gt;&gt; $dir/sys.resources
echo dtsession*lockTimeout: 15 &gt;&gt; $dir/sys.resources
done</t>
  </si>
  <si>
    <t>Set the CDE - screensaver lock to 15 minutes. One method to accomplish the recommended state is to execute the following command(s):
for file in /usr/dt/config/*/sys.resources; do
dir=dirname $file | sed -e s/usr/etc/
mkdir -p $dir
echo dtsession*saverTimeout: 15 &gt;&gt; $dir/sys.resources
echo dtsession*lockTimeout: 15 &gt;&gt; $dir/sys.resources
done</t>
  </si>
  <si>
    <t>AIX7.2-106</t>
  </si>
  <si>
    <t>The Dtlogin*greeting.labelString parameter is the message displayed in the first dialogue box on the CDE login screen. This is where the username is entered.
The Dtlogin*greeting.persLabelString is the message displayed in the second dialogue box on the CDE login screen. This is where the password is entered.</t>
  </si>
  <si>
    <t>Validate the changes to the Xresources files:
egrep "Dtlogin\*greeting.labelString|Dtlogin\*greeting.persLabelString:" /etc/dt/config/*/Xresources
The above command should yield a similar output to the following:
/usr/dt/config/en_US/Xresources:!! Dtlogin*greeting.labelString: Authorized uses only. All activity may be monitored and reported.
/usr/dt/config/en_US/Xresources:!! Dtlogin*greeting.persLabelString: Authorized uses only. All activity may be monitored and reported.</t>
  </si>
  <si>
    <t>Output contains the following: 
/usr/dt/config/en_US/Xresources:!! Dtlogin*greeting.labelString: The system contains US government information, users’ actions are monitored and audited.
/usr/dt/config/en_US/Xresources:!! Dtlogin*greeting.persLabelString: Unauthorized use of the system is prohibited; unauthorized use of the system is subject to criminal and civil penalties.</t>
  </si>
  <si>
    <t>4.5.1.8</t>
  </si>
  <si>
    <t>Copy the files from /usr/dt/config/*/Xresources to /etc/dt/config/*/Xresources and add the Dtlogin*greeting.labelString and Dtlogin*greeting.persLabelString parameters to all copied Xresources files:
for file in /usr/dt/config/*/Xresources; do
dir=dirname $file | sed s/usr/etc/
mkdir -p $dir
if [ ! -f $dir/Xresources ]; then
cp $file $dir/Xresources
fi
WARN="Authorized uses only. All activity may be monitored and reported."
echo "Dtlogin*greeting.labelString: $WARN" &gt;&gt; $dir/Xresources
echo "Dtlogin*greeting.persLabelString: $WARN" &gt;&gt; $dir/Xresources
done</t>
  </si>
  <si>
    <t>Copy the files from /usr/dt/config/*/Xresources to /etc/dt/config/*/Xresources and add the Dtlogin*greeting.labelString and Dtlogin*greeting.persLabelString parameters to all copied Xresources files. One method to accomplish the recommended state is to execute the following command(s):
for file in /usr/dt/config/*/Xresources; do
dir=dirname $file | sed s/usr/etc/
mkdir -p $dir
if [ ! -f $dir/Xresources ]; then
cp $file $dir/Xresources
fi
WARN="Authorized uses only. All activity may be monitored and reported."
echo "Dtlogin*greeting.labelString: $WARN" &gt;&gt; $dir/Xresources
echo "Dtlogin*greeting.persLabelString: $WARN" &gt;&gt; $dir/Xresources
done
Below is a sample banner:
*************************************************************************** 
This system may contain U.S. Government information, which is restricted to authorized
users ONLY. Unauthorized access, use, misuse, or modification of this computer
system or of the data contained herein or in transit to/from this system constitutes a
violation of Title 18, United States Code, Section 1030, and may subject the individual
to criminal and civil penalties pursuant to Title 26, United States Code, Sections 7213,
7213A (the Taxpayer Browsing Protection Act), and 7431. This system and equipment
are subject to monitoring to ensure proper performance of applicable security features
or procedures. Such monitoring may result in the acquisition, recording, and analysis of
all data being communicated, transmitted, processed, or stored in this system by a user.
If monitoring reveals possible evidence of criminal activity, such evidence may be
provided to Law Enforcement Personnel.
ANYONE USING THIS SYSTEM EXPRESSLY CONSENTS TO SUCH MONITORING.</t>
  </si>
  <si>
    <t>AIX7.2-107</t>
  </si>
  <si>
    <t>Set the appropriate permissions and ownership on all Xconfig files</t>
  </si>
  <si>
    <t>The /etc/dt/config/Xconfig file is used to customize CDE DT login attributes. Ensure this file is owned by root:bin and permissions prevent group and other from writing to the file.</t>
  </si>
  <si>
    <t>Validate the ownership and permissions:
ls -l /etc/dt/config/Xconfig| awk '{print $1 " " $3 " " $4 " " $9}'
The above command should yield the following output:
-r--r--r-- root bin /etc/dt/config/Xconfig</t>
  </si>
  <si>
    <t>Output contains the following: 
 -r--r--r-- root bin /etc/dt/config/Xconfig.</t>
  </si>
  <si>
    <t>4.5.1.9</t>
  </si>
  <si>
    <t>Check to see if the /etc/dt/config/Xconfig exists:
ls -l /etc/dt/config/Xconfig
Apply the appropriate ownership and permissions to /etc/dt/config/Xconfig:
chown root:bin /etc/dt/config/Xconfig
chmod go-w /etc/dt/config/Xconfig</t>
  </si>
  <si>
    <t>Set the appropriate permissions and ownership on all Xconfig files. One method to accomplish the recommended state is to execute the following command(s):
Check to see if the /etc/dt/config/Xconfig exists:
ls -l /etc/dt/config/Xconfig
Apply the appropriate ownership and permissions to /etc/dt/config/Xconfig:
chown root:bin /etc/dt/config/Xconfig
chmod go-w /etc/dt/config/Xconfig</t>
  </si>
  <si>
    <t>To close this finding, please provide a screenshot showing appropriate permissions and ownership is set on all Xconfig files with the agency's CAP.</t>
  </si>
  <si>
    <t>AIX7.2-108</t>
  </si>
  <si>
    <t>Set the appropriate permissions and ownership on all Xservers files</t>
  </si>
  <si>
    <t>Validate the ownership and permissions:
ls -l /etc/dt/config/Xservers | awk '{print $1 " " $3 " " $4 " " $9}'
The above command should yield the following output:
-rw-r--r-- root bin /etc/dt/config/Xservers</t>
  </si>
  <si>
    <t>Output contains the following: 
 -r--r--r-- root bin /etc/dt/config/Xservers.</t>
  </si>
  <si>
    <t>The Xservers file does not have correct ownership and/or permissions</t>
  </si>
  <si>
    <t>4.5.1.10</t>
  </si>
  <si>
    <t>Check to see if the /etc/dt/config/Xservers exists:
ls -l /etc/dt/config/Xservers
If it exists ensure that it is explicitly defined in /etc/dt/config/Xconfig:
vi /etc/dt/config/Xconfig
Replace:
Dtlogin*servers: Xservers
With:
Dtlogin*servers: /etc/dt/config/Xservers
Apply the appropriate ownership and permissions to /etc/dt/config/Xservers:
chown root:bin /etc/dt/config/Xservers
chmod go-w /etc/dt/config/Xservers</t>
  </si>
  <si>
    <t>Set the appropriate permissions and ownership on all Xservers files. One method to accomplish the recommended state is to execute the following command(s):
Check to see if the /etc/dt/config/Xservers exists:
ls -l /etc/dt/config/Xservers
If it exists ensure that it is explicitly defined in /etc/dt/config/Xconfig:
vi /etc/dt/config/Xconfig
Replace:
Dtlogin*servers: Xservers
With:
Dtlogin*servers: /etc/dt/config/Xservers
Apply the appropriate ownership and permissions to /etc/dt/config/Xservers:
chown root:bin /etc/dt/config/Xservers
chmod go-w /etc/dt/config/Xservers</t>
  </si>
  <si>
    <t>To close this finding, please provide a screenshot showing appropriate permissions and ownership is set on all Xservers files with the agency's CAP.</t>
  </si>
  <si>
    <t>AIX7.2-109</t>
  </si>
  <si>
    <t>Set the appropriate permissions and ownership on all Xresources files</t>
  </si>
  <si>
    <t>Validate the ownership and permissions:
ls -l /etc/dt/config/*/Xresources | awk '{print $1 " " $3 " " $4 " " $9}'
The above command should yield a similar output to the following:
-rw-r--r-- root sys /etc/dt/config/en_GB/Xresources
-rw-r--r-- root sys /etc/dt/config/en_US/Xresources</t>
  </si>
  <si>
    <t>Output contains the following: 
 -rw-r--r-- root sys /etc/dt/config/en_GB/Xresources
-rw-r--r-- root sys /etc/dt/config/en_US/Xresources.</t>
  </si>
  <si>
    <t>4.5.1.11</t>
  </si>
  <si>
    <t>To close this finding, please provide a screenshot showing appropriate permissions and ownership is set on all Xresources files with the agency's CAP.</t>
  </si>
  <si>
    <t>AIX7.2-110</t>
  </si>
  <si>
    <t>Disable root access to FTPD</t>
  </si>
  <si>
    <t>From the command prompt, execute the following command:
grep "root" /etc/ftpusers
The above command should yield the following output:
root</t>
  </si>
  <si>
    <t>Root access to FTPD is disabled.</t>
  </si>
  <si>
    <t>Root access to FTPD is not disabled.</t>
  </si>
  <si>
    <t>HAC11:  User access was not established with concept of least privilege</t>
  </si>
  <si>
    <t>4.5.2</t>
  </si>
  <si>
    <t>4.5.2.1</t>
  </si>
  <si>
    <t>Disable root access to FTPD. One method to accomplish the recommended state is to execute the following command(s):
Add root to the /etc/ftpusers file:
echo "root" &gt;&gt; /etc/ftpusers</t>
  </si>
  <si>
    <t>To close this finding, please provide a screenshot showing root user has been added to the to the /etc/ftpusers file with the agency's CAP.</t>
  </si>
  <si>
    <t>AIX7.2-111</t>
  </si>
  <si>
    <t>Set an FTPD login banner which displays the acceptable usage policy</t>
  </si>
  <si>
    <t>Set an ftpd login banner which displays the acceptable usage policy.</t>
  </si>
  <si>
    <t>If ftpd is active verify the catalog is installed and the login banner has been updated:
if [[ $(grep -c "^ftp[[:blank:]]" /etc/inetd.conf) -gt 0 ]]; then
lslpp -L "bos.msg.en_US.net.tcp.client" &gt;/dev/null &amp;&amp; print $(dspcat /usr/lib/nls/msg/en_US/ftpd.cat 1 9)
else
RC=0
fi
The above command should yield the following output:
"%s - the system contains US government information
- users actions are monitored and audited
- unauthorized use of the system is prohibited
- unauthorized use of the system is subject to criminal and civil penalties- the system contains US government information
- users actions are monitored and audited
- unauthorized use of the system is prohibited
- unauthorized use of the system is subject to criminal and civil penalties"</t>
  </si>
  <si>
    <t>Output contains a banner that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</si>
  <si>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The FTPD warning banner does not meet IRS publication 1075 requirements.</t>
  </si>
  <si>
    <t>4.5.2.2</t>
  </si>
  <si>
    <t>The message in banner.msg is displayed for FTP logins. Banners display necessary warnings to users trying to gain unauthorized access to the system and are required for legal purposes. The recommendation is to set the banner as:
"Authorized uses only. All activity will be monitored and reported".
The content may be changed to reflect any corporate AUP.</t>
  </si>
  <si>
    <t>Ensure that the bos.msg.en_US.net.tcp.client fileset is installed:
lslpp -L "bos.msg.en_US.net.tcp.client"
Once installed set the ftp AUP banner:
dspcat -g /usr/lib/nls/msg/en_US/ftpd.cat &gt; /tmp/ftpd.tmp
sed "s/\"\%s FTP server (\%s) ready.\"/\"\%s Authorized uses only. All activity may be monitored and reported\"/" /tmp/ftpd.tmp &gt; /tmp/ftpd.msg
gencat /usr/lib/nls/msg/en_US/ftpd.cat /tmp/ftpd.msg
rm /tmp/ftpd.tmp /tmp/ftpd.msg</t>
  </si>
  <si>
    <t>Set an FTPD login banner which displays the acceptable usage policy. One method to accomplish the recommended state is to execute the following command(s):
Ensure that the bos.msg.en_US.net.tcp.client fileset is installed. 
lslpp -L "bos.msg.en_US.net.tcp.client"
Once installed set the ftp AUP banner:
dspcat -g /usr/lib/nls/msg/en_US/ftpd.cat &gt; /tmp/ftpd.tmp
sed "s/\"\%s FTP server (\%s) ready.\"/\"\%s Authorized uses only. All activity may be monitored and reported\"/" /tmp/ftpd.tmp &gt; /tmp/ftpd.msg
gencat /usr/lib/nls/msg/en_US/ftpd.cat /tmp/ftpd.msg
rm /tmp/ftpd.tmp /tmp/ftpd.msg
Below is a sample banner:
*************************************************************************** 
This system may contain U.S. Government information, which is restricted to authorized
users ONLY. Unauthorized access, use, misuse, or modification of this computer
system or of the data contained herein or in transit to/from this system constitutes a
violation of Title 18, United States Code, Section 1030, and may subject the individual
to criminal and civil penalties pursuant to Title 26, United States Code, Sections 7213,
7213A (the Taxpayer Browsing Protection Act), and 7431. This system and equipment
are subject to monitoring to ensure proper performance of applicable security features
or procedures. Such monitoring may result in the acquisition, recording, and analysis of
all data being communicated, transmitted, processed, or stored in this system by a user.
If monitoring reveals possible evidence of criminal activity, such evidence may be
provided to Law Enforcement Personnel.
ANYONE USING THIS SYSTEM EXPRESSLY CONSENTS TO SUCH MONITORING.
****************************************************************************</t>
  </si>
  <si>
    <t>AIX7.2-112</t>
  </si>
  <si>
    <t>Set the unmask FTPD service to at least 027</t>
  </si>
  <si>
    <t>The umask of the ftpd service should be set to at least 027 toprevent the FTP daemon process from creating world-accessible, group-writeable files by default.</t>
  </si>
  <si>
    <t>Validate the umask setting:
[[ $(grep -c "^ftp[[:blank:]]" /etc/inetd.conf) -gt 0 ]] &amp;&amp; grep "^ftp[[:blank:]]" /etc/inetd.conf |awk '{print $6, $7, $8, $9, 10}' || RC=0
The above command should yield the following output (only if the ftp daemon is not disabled):
/usr/sbin/ftpd ftpd -l -u 027</t>
  </si>
  <si>
    <t>The unmask FTPD service is set to at least 027.</t>
  </si>
  <si>
    <t>The unmask FTPD service is not set to at least 027.</t>
  </si>
  <si>
    <t>4.5.2.3</t>
  </si>
  <si>
    <t>The umask of the ftpd service should be set to at least 027 in order to prevent the FTP daemon process from creating world-accessible and group-writeable files by default. These files could then be transferred over the network which could result in compromise of the critical information.</t>
  </si>
  <si>
    <t>Set the default umask of the ftp daemon:
[[ $(grep -c "^ftp[[:blank:]]" /etc/inetd.conf) -gt 0 ]] &amp;&amp; chsubserver -c -v ftp -p tcp "ftpd -l -u 027" &amp;&amp; refresh -s inetd || RC=0
NOTE: The umask above restricts write permissions for both group and other. All access for other is removed.</t>
  </si>
  <si>
    <t>Set the unmask FTPD service to at least 027. One method to accomplish the recommended state is to execute the following command(s):
[[ $(grep -c "^ftp[[:blank:]]" /etc/inetd.conf) -gt 0 ]] &amp;&amp; chsubserver -c -v ftp -p tcp "ftpd -l -u 027" &amp;&amp; refresh -s inetd || RC=0
NOTE: The umask above restricts write permissions for both group and other. All access for other is removed.</t>
  </si>
  <si>
    <t>To close this finding, please provide a screenshot showing unmask FTPD service is set to at least 027 with the agency's CAP.</t>
  </si>
  <si>
    <t>AIX7.2-113</t>
  </si>
  <si>
    <t>Ensure OpenSSH: Minimum version is 8.1</t>
  </si>
  <si>
    <t>OpenSSH is the expected program for remote command line access. It provides encrypted protocols such as SSH and SCP/SFTP.</t>
  </si>
  <si>
    <t>The following command should return Version 8+
test $(sshd -i &lt;/dev/null | cut -d _ -f 2) -ge 8.1 &amp;&amp; print "Version 8+" || print "Insufficient"</t>
  </si>
  <si>
    <t>OpenSSH version is 8.1 is used.</t>
  </si>
  <si>
    <t>OpenSSH version is 8.1 is not used.</t>
  </si>
  <si>
    <t>4.5.3.1</t>
  </si>
  <si>
    <t>The recommended mechanism for remote access is to use encrypted protocols such as OpenSSH that are designed to prevent the interception of communications. OpenSSH is the standard replacement for clear-text protocols, such as Telnet and FTP.
Clear-text protocols can be snooped and expose credentials and/or sensitive data to unauthorized parties. Additionally, servers that are configured with unique PKI keys can circumvent host impersonation and assure remote hosts/users that they are communicating with the intended device.</t>
  </si>
  <si>
    <t>Install OpenSSH version 8.1 (or later), depending on package source.
The current version available from IBM via
[AIX Web Download Pack Programs](https://www-01.ibm.com/marketing/iwm/iwm/web/pickUrxNew.do?source=aixbp)
is 8.1.102.2103.</t>
  </si>
  <si>
    <t>Install OpenSSH version 8.1 (or later), depending on package source.
The current version available from IBM via
[AIX Web Download Pack Programs] (https://www-01.ibm.com/marketing/iwm/iwm/web/pickUrxNew.do?source=aixbp)
is 8.1.102.2103.</t>
  </si>
  <si>
    <t>To close this finding, please provide a screenshot showing openSSH version is 8.1 is used with the agency's CAP.</t>
  </si>
  <si>
    <t>AIX7.2-114</t>
  </si>
  <si>
    <t>Remove /etc/shosts.equiv and /etc/rhosts.equiv</t>
  </si>
  <si>
    <t>The recommendation is to remove both the /etc/shosts.equiv and /etc/rhosts.equiv file. This is a consequence of the recommendation to not use HostbasedAuthentification.</t>
  </si>
  <si>
    <t>Ensure that the files /etc/shosts.equiv and /etc/rhosts.equiv have been removed:
ls -l /etc/[rs]hosts.equiv &amp;&amp; /usr/bin/printf "Remove file: %s\n" /etc/[rs]hosts.equiv
The above command should yield no output.</t>
  </si>
  <si>
    <t>The /etc/shosts.equiv and /etc/rhosts.equiv files are removed.</t>
  </si>
  <si>
    <t>The /etc/shosts.equiv and /etc/rhosts.equiv files are not removed.</t>
  </si>
  <si>
    <t>4.5.3.2</t>
  </si>
  <si>
    <t>The recommendation is to not use HostbasedAuthentification unless there is a documented need already exists the logical consequence is to remove these files, if they exist, to lower the risk of accidental activation.
In any case - the file /etc/rhosts.equiv should be removed - period. (**Note:** This is also recommended elsewhere.)</t>
  </si>
  <si>
    <t>Print (for review) and then remove the content of the /etc/[rs]hosts.equiv files:
for file in /etc/[rs]hosts.equiv; do
print "+++ ${file} +++"
/usr/bin/cat -n ${file}
/usr/bin/rm -f ${file}
done</t>
  </si>
  <si>
    <t>Remove /etc/shosts.equiv and /etc/rhosts.equiv. One method to accomplish the recommended state is to execute the following command(s):
Print (for review) and then remove the content of the /etc/[rs]hosts.equiv files:
for file in /etc/[rs]hosts.equiv; do
print "+++ ${file} +++"
/usr/bin/cat -n ${file}
/usr/bin/rm -f ${file}
done</t>
  </si>
  <si>
    <t>AIX7.2-115</t>
  </si>
  <si>
    <t>Remove .shosts files</t>
  </si>
  <si>
    <t>The recommendation is to remove any existing .shosts files from all user home directories.</t>
  </si>
  <si>
    <t>Ensure that all of the .shost files have been successfully removed:
find / -name ".shosts" -print
The above command should yield no output.</t>
  </si>
  <si>
    <t>The .shosts files is removed.</t>
  </si>
  <si>
    <t>The .shosts files is not removed.</t>
  </si>
  <si>
    <t>4.5.3.3</t>
  </si>
  <si>
    <t>The existence of .shosts files in a user home directory, combined with the correct SSH parameter can allow passwordless authentication between servers. As previous recommendations in this section disable this authentication method, these files, if they exist, should be removed.</t>
  </si>
  <si>
    <t>List out all of the existing .shost files:
find / -name ".shosts" -print
Review the list of .shost files and remove them individually, or all at once:
Individually:
rm &lt;full pathname&gt;
All at once:
find / -name ".shosts" -exec rm {} \;</t>
  </si>
  <si>
    <t>Remove .shosts files. One method to accomplish the recommended state is to execute the following command(s):
List out all of the existing .shost files:
find / -name ".shosts" -print
Review the list of .shost files and remove them individually, or all at once:
Individually:
rm &lt;full pathname&gt;
All at once:
find / -name ".shosts" -exec rm {} \;</t>
  </si>
  <si>
    <t>AIX7.2-116</t>
  </si>
  <si>
    <t>The recommendation is to edit the /etc/ssh/sshd_config file and configure a path to a login herald message.
The Banner parameter specifies a file whose contents must be sent to the remote user before authentication is permitted. By default, no banner is displayed.</t>
  </si>
  <si>
    <t>Ensure that the Banner parameter has been changed:
grep "^Banner[[:blank:]]" /etc/ssh/sshd_config &amp;&amp; cat /etc/ssh/ssh_banner
The above command should yield the following output:
Banner /etc/ssh/ssh_banner
Unauthorized use of this system is prohibited.
The content of the banner file can reflect any internal acceptable usage policy standards</t>
  </si>
  <si>
    <t>4.5.3.6</t>
  </si>
  <si>
    <t>Banners are used to warn connecting users of the particular site's policy regarding connection. Presenting a warning message prior to the normal user login may assist the prosecution of trespassers on the computer system.</t>
  </si>
  <si>
    <t>Create an SSH banner file:
printf "Unauthorized use of this system is prohibited.\n" &gt; /etc/ssh/ssh_banner
Edit the /etc/ssh/sshd_config file and customize the Banner parameter
vi /etc/ssh/sshd_config
Replace:
#Banner /some/path
With:
Banner /etc/ssh/ssh_banner
Re-cycle the sshd daemon to pick up the configuration changes:
stopsrc -s sshd
sleep 5
startsrc -s sshd</t>
  </si>
  <si>
    <t>Create an SSH banner file. One method to accomplish the recommended state is to execute the following command(s):
printf "Unauthorized use of this system is prohibited.\n" &gt; /etc/ssh/ssh_banner
Edit the /etc/ssh/sshd_config file and customize the Banner parameter
vi /etc/ssh/sshd_config
Replace:
#Banner /some/path
With:
Banner /etc/ssh/ssh_banner
Re-cycle the sshd daemon to pick up the configuration changes:
stopsrc -s sshd
sleep 5
startsrc -s sshd
Below is a sample banner:
*************************************************************************** 
This system may contain U.S. Government information, which is restricted to authorized
users ONLY. Unauthorized access, use, misuse, or modification of this computer
system or of the data contained herein or in transit to/from this system constitutes a
violation of Title 18, United States Code, Section 1030, and may subject the individual
to criminal and civil penalties pursuant to Title 26, United States Code, Sections 7213,
7213A (the Taxpayer Browsing Protection Act), and 7431. This system and equipment
are subject to monitoring to ensure proper performance of applicable security features
or procedures. Such monitoring may result in the acquisition, recording, and analysis of
all data being communicated, transmitted, processed, or stored in this system by a user.
If monitoring reveals possible evidence of criminal activity, such evidence may be
provided to Law Enforcement Personnel.
ANYONE USING THIS SYSTEM EXPRESSLY CONSENTS TO SUCH MONITORING.
****************************************************************************</t>
  </si>
  <si>
    <t>AIX7.2-117</t>
  </si>
  <si>
    <t>Set the sshd_config: HostbasedAuthentication to no</t>
  </si>
  <si>
    <t>The recommendation is to ensure the sshd daemon is configured to prevent host-based authentication.</t>
  </si>
  <si>
    <t>Ensure that the HostbasedAuthentication parameter has been changed:
grep "^HostbasedAuthentication[[:blank:]]" /etc/ssh/sshd_config
The above command should yield the following output:
HostbasedAuthentication no</t>
  </si>
  <si>
    <t>The sshd_config: HostbasedAuthentication is set to no.</t>
  </si>
  <si>
    <t>The sshd_config: HostbasedAuthentication is not set to no.</t>
  </si>
  <si>
    <t>4.5.3.7</t>
  </si>
  <si>
    <t>**Host-based** authentication is a method to authenticate users (rather than requiring password or key-based authentication method).
Used at a system level by OpenSSH requires the file /etc/shosts.equiv to contain a list of so-called _trusted_ hosts.
When this method is active any user on a trusted host can login to the server as _authenticated_ because the server identity the user imitates the connection from (aka the OpenSSH client) authenticates the user as _trusted_.
Since this feature disables **user-based** authentication from some hosts - our recommendation is to disable host-based authentication.</t>
  </si>
  <si>
    <t>Edit the /etc/ssh/sshd_config file to ensure that host based authentication is disallowed:
vi /etc/ssh/sshd_config
Replace:
#HostbasedAuthentication no
With:
HostbasedAuthentication no
Re-cycle the sshd daemon to pick up the configuration changes:
stopsrc -s sshd
startsrc -s sshd</t>
  </si>
  <si>
    <t>Set the sshd_config: HostbasedAuthentication to no. One method to accomplish the recommended state is to execute the following command(s):
Edit the /etc/ssh/sshd_config file to ensure that host-based authentication is disallowed:
vi /etc/ssh/sshd_config
Replace:
#HostbasedAuthentication no
With:
HostbasedAuthentication no
Re-cycle the sshd daemon to pick up the configuration changes:
stopsrc -s sshd
startsrc -s sshd</t>
  </si>
  <si>
    <t>To close this finding, please provide a screenshot showing the sshd_config: HostbasedAuthentication is set to no with the agency's CAP.</t>
  </si>
  <si>
    <t>AIX7.2-118</t>
  </si>
  <si>
    <t>Set the sshd_config: IgnoreRhosts to yes or shosts-only</t>
  </si>
  <si>
    <t>The IgnoreRhosts parameter controls whether .rhosts and .shosts files will be used in RhostsRSAAuthentication or HostbasedAuthentication.</t>
  </si>
  <si>
    <t>Ensure that the IgnoreRhosts parameter has been set (even though the default is yes):
grep "^IgnoreRhosts[[:blank:]]" /etc/ssh/sshd_config
The above command should yield the following output:
IgnoreRhosts yes</t>
  </si>
  <si>
    <t>The sshd_config: IgnoreRhosts parameter is set to yes or shosts-only.</t>
  </si>
  <si>
    <t>The sshd_config: IgnoreRhosts parameter is not set to yes or shosts-only.</t>
  </si>
  <si>
    <t>4.5.3.8</t>
  </si>
  <si>
    <t>A user can logon to a remote system without authenticating themselves if .rhosts or .shosts files exist in the remote home directory and if the client machine name and user name are present in these files.
This method presents a risk as the system could be exploited by IP, DNS (Domain Name Server) and routing spoofing attacks. Additionally, this authentication method relies on the integrity of the client machine.
These weaknesses are well known and have been exploited. Since this authentication method entails a risk the primary recommendation is to disable the method (setting is yes). Only with documented cases - including steps to mitigate the accepted risk - may shosts mechanism be activated.</t>
  </si>
  <si>
    <t>Edit the /etc/ssh/sshd_config file to disable the .shosts and .rhosts authentication parameter:
vi /etc/ssh/sshd_config
Replace:
#IgnoreRhosts yes
With:
IgnoreRhosts yes
Re-cycle the sshd daemon to pick up the configuration changes:
stopsrc -s sshd
startsrc -s sshd</t>
  </si>
  <si>
    <t>Set the sshd_config: IgnoreRhosts to yes or shosts-only. One method to accomplish the recommended state is to execute the following command(s):
Edit the /etc/ssh/sshd_config file to disable the .shosts and .rhosts authentication parameter:
vi /etc/ssh/sshd_config
Replace:
#IgnoreRhosts yes
With:
IgnoreRhosts yes
Re-cycle the sshd daemon to pick up the configuration changes:
stopsrc -s sshd
startsrc -s sshd</t>
  </si>
  <si>
    <t>To close this finding, please provide a screenshot showing the isshd_config: IgnoreRhosts parameter is set to yes or shosts-onl with the agency's CAP.</t>
  </si>
  <si>
    <t>AIX7.2-119</t>
  </si>
  <si>
    <t>Set the sshd_config: PermitEmptyPasswords to no</t>
  </si>
  <si>
    <t>Ensure that the PermitEmptyPasswords parameter has been changed:
grep "^PermitEmptyPasswords[[:blank:]]" /etc/ssh/sshd_config
The above command should yield the following output:
PermitEmptyPasswords no</t>
  </si>
  <si>
    <t>The sshd_config: PermitEmptyPasswords parameter is set to no.</t>
  </si>
  <si>
    <t>The sshd_config: PermitEmptyPasswords parameter is not set to no.</t>
  </si>
  <si>
    <t>4.5.3.9</t>
  </si>
  <si>
    <t>Edit the /etc/ssh/sshd_config file to disable the acceptance null passwords:
vi /etc/ssh/sshd_config
Replace:
#PermitEmptyPasswords no
With:
PermitEmptyPasswords no
Re-cycle the sshd daemon to pick up the configuration changes:
stopsrc -s sshd
startsrc -s sshd</t>
  </si>
  <si>
    <t>Set the sshd_config: PermitEmptyPasswords to no. One method to accomplish the recommended state is to execute the following command(s):
Edit the /etc/ssh/sshd_config file to disable the acceptance null passwords:
vi /etc/ssh/sshd_config
Replace:
#PermitEmptyPasswords no
With:
PermitEmptyPasswords no
Re-cycle the sshd daemon to pick up the configuration changes:
stopsrc -s sshd
startsrc -s sshd</t>
  </si>
  <si>
    <t>To close this finding, please provide a screenshot showing the sshd_config: PermitEmptyPasswords parameter is set to no with the agency's CAP.</t>
  </si>
  <si>
    <t>AIX7.2-120</t>
  </si>
  <si>
    <t>Set the sshd_config: LogLevel to 'INFO' or 'VERBOSE'</t>
  </si>
  <si>
    <t>The INFO parameter specifies that record login and logout activity will be logged. While this is the default setting for OpenSSH we believe it is better to explicitly set the value in the configuration file.</t>
  </si>
  <si>
    <t>Ensure that the LogLevel parameter is set to INFO:
grep "^LogLevel[[:blank:]]" /etc/ssh/sshd_config
The above command should yield the following output:
LogLevel INFO</t>
  </si>
  <si>
    <t>The LogLevel parameter is set to INFO.</t>
  </si>
  <si>
    <t>The LogLevel parameter is not set to INFO.</t>
  </si>
  <si>
    <t>4.5.3.10</t>
  </si>
  <si>
    <t>SSH provides several logging levels with varying amounts of verbosity. 
 LogLevel
 Gives the verbosity level that is used when logging
 messages from sshd(8). The possible values are:
 QUIET, FATAL, ERROR, INFO, VERBOSE, DEBUG, DEBUG1,
 DEBUG2, and DEBUG3. The default is INFO. DEBUG and
 DEBUG1 are equivalent. DEBUG2 and DEBUG3 each specify
 higher levels of debugging output. Logging with a
 DEBUG level violates the privacy of users and is not
 recommended.
* DEBUG (and VERBOSE) is specifically _not_ recommended other than strictly for debugging SSH communications. INFO level is the default level and records login/logout activity of SSH users. Login information includes the fingerprint of their SSH keys, when used.
In situations, such as Incident Response, an SSH fingerprint may be important to determine when a particular user was active on a system. The logout record can eliminate those users who disconnected, which helps narrow the field.
Note: the default action of OpenSSH is to propagate this key for every ssh login.</t>
  </si>
  <si>
    <t>Edit the /etc/ssh/sshd_config:
vi /etc/ssh/sshd_config
Set:
LogLevel INFO
Re-cycle the sshd daemon to pick up the configuration changes:
stopsrc -s sshd
sleep 2
startsrc -s sshd</t>
  </si>
  <si>
    <t>Set the sshd_config: LogLevel to 'INFO' or 'VERBOSE'. One method to accomplish the recommended state is to execute the following command(s):
'Edit the /etc/ssh/sshd_config:
vi /etc/ssh/sshd_config
Set:
LogLevel INFO
Re-cycle the sshd daemon to pick up the configuration changes:
stopsrc -s sshd
sleep 2
startsrc -s sshd</t>
  </si>
  <si>
    <t>AIX7.2-121</t>
  </si>
  <si>
    <t>Ensure sshd_config: sftp-server arguments include '-u 027 -f AUTH -l INFO'</t>
  </si>
  <si>
    <t>The sftp-server is started by the sshd server after authentication has been completed successfully. The process runs with the euid of the authenticated user.</t>
  </si>
  <si>
    <t>Ensure that the sftp-server parameter is configured to umask 027 and syslog logging at either INFO (preferred), or DEBUG.
The following command should return either:
grep "^Subsystem[[:blank:]]sftp[[:blank:]]sftp-server[[:blank:]]" /etc/ssh/sshd_config
The above command should yield one of the following output:
Subsystem sftp /usr/sbin/sftp-server -u 027 -f AUTH -l INFO
Subsystem sftp /usr/sbin/sftp-server -u 027 -f AUTH -l DEBUG</t>
  </si>
  <si>
    <t>The sftp-server parameter is configured to umask 027 and syslog logging at either INFO (preferred), or DEBUG.</t>
  </si>
  <si>
    <t>The sftp-server parameter is not  configured to umask 027 and syslog logging at either INFO (preferred), or DEBUG.</t>
  </si>
  <si>
    <t>4.5.3.11</t>
  </si>
  <si>
    <t>SSH provides several logging levels with varying amounts of verbosity. DEBUG is specifically _not_ recommended other than strictly for debugging SSH communications since it provides so much data that it is difficult to identify important security information. INFO level is the basic level that only records login activity of SSH users. In many situations, such as Incident Response, it is important to determine when a particular user was active on a system. The logout record can eliminate those users who disconnected, which helps narrow the field.
Like sshd (see Recommendation: OpenSSH: LogLevel) the sftp-server needs to be configured with syslog information. Additionally, the umask value needs specification.</t>
  </si>
  <si>
    <t>Edit the /etc/ssh/sshd_config:
vi /etc/ssh/sshd_config
Set:
Subsystem sftp /usr/sbin/sftp-server -u 027 -f AUTH -l VERBOSE
or
Subsystem sftp /usr/sbin/sftp-server -u 027 -f AUTH -l DEBUG
Re-cycle the sshd daemon to pick up the configuration changes:
stopsrc -s sshd
sleep 5
startsrc -s sshd</t>
  </si>
  <si>
    <t>Ensure sshd_config: sftp-server arguments include '-u 027 -f AUTH -l INFO'. One method to accomplish the recommended state is to execute the following command(s):
Edit the /etc/ssh/sshd_config:
vi /etc/ssh/sshd_config
Set:
Subsystem sftp /usr/sbin/sftp-server -u 027 -f AUTH -l VERBOSE
or
Subsystem sftp /usr/sbin/sftp-server -u 027 -f AUTH -l DEBUG
Re-cycle the sshd daemon to pick up the configuration changes:
stopsrc -s sshd
sleep 5
startsrc -s sshd</t>
  </si>
  <si>
    <t>To close this finding, please provide a screenshot showing the sftp-server parameter is configured to umask 027 and syslog logging at either INFO (preferred), or DEBUG with the agency's CAP.</t>
  </si>
  <si>
    <t>AIX7.2-122</t>
  </si>
  <si>
    <t>Configuring SSH - set MaxAuthTries to 3 or less</t>
  </si>
  <si>
    <t>Run the following command and verify that output for MaxAuthTries is 3 or less:
sshd -T | grep maxauthtries</t>
  </si>
  <si>
    <t>Output contains the following: 
MaxAuthTries 3.</t>
  </si>
  <si>
    <t>SSH MaxAuthTries is not set to 3 or less.</t>
  </si>
  <si>
    <t>4.5.3.12</t>
  </si>
  <si>
    <t>Setting the MaxAuthTries parameter to a low number will minimize the risk of successful brute force attacks to the SSH server. While the recommended setting is 4, set the number based on site policy.</t>
  </si>
  <si>
    <t>Edit the/etc/ssh/sshd_config file to set the parameter as follows::
MaxAuthTries 3
Re-cycle the sshd daemon to pick up the configuration changes:
stopsrc -s sshd
startsrc -s sshd</t>
  </si>
  <si>
    <t>Configuring SSH - set MaxAuthTries to 3 or less. One method to accomplish the recommended state is to execute the following command(s):
Edit the/etc/ssh/sshd_config file to set the parameter as follows:
MaxAuthTries 3
Re-cycle the sshd daemon to pick up the configuration changes:
stopsrc -s sshd
startsrc -s sshd</t>
  </si>
  <si>
    <t>To close this finding, please provide a screenshot showing SSH- set MaxAuthTries is set to 3 or Less with the agency's CAP.</t>
  </si>
  <si>
    <t>AIX7.2-123</t>
  </si>
  <si>
    <t>Set the sshd_config: PermitUserEnvironment parameter to no</t>
  </si>
  <si>
    <t>Ensure that the PermitUserEnvironment parameter has been changed:
grep "^PermitUserEnvironment[[:blank:]]" /etc/ssh/sshd_config
The above command should yield the following output:
PermitUserEnvironment no</t>
  </si>
  <si>
    <t>The sshd_config: PermitUserEnvironment parameter is set to no.</t>
  </si>
  <si>
    <t>The sshd_config: PermitUserEnvironment parameter is not set to no.</t>
  </si>
  <si>
    <t>4.5.3.13</t>
  </si>
  <si>
    <t>Permitting users the ability to set environment variables through the SSH daemon could potentially allow users to bypass security controls (e.g. setting an execution path that has ssh executing trojan'd programs).</t>
  </si>
  <si>
    <t>Edit the/etc/ssh/sshd_config file:
vi /etc/ssh/sshd_config
Set:
PermitUserEnvironment no
Re-cycle the sshd daemon to pick up the configuration changes:
stopsrc -s sshd
startsrc -s sshd</t>
  </si>
  <si>
    <t>Set the sshd_config: PermitUserEnvironment parameter to no. One method to accomplish the recommended state is to execute the following command(s):
Edit the/etc/ssh/sshd_config file:
vi /etc/ssh/sshd_config
Set:
PermitUserEnvironment no
Re-cycle the sshd daemon to pick up the configuration changes:
stopsrc -s sshd
startsrc -s sshd</t>
  </si>
  <si>
    <t>AIX7.2-124</t>
  </si>
  <si>
    <t>Ensure that Key exchange algorithms used are FIPS 140-2 approved</t>
  </si>
  <si>
    <t>Key exchange is any method in cryptography by which cryptographic keys are exchanged between two parties, allowing use of a cryptographic algorithm. If the sender and receiver wish to exchange encrypted messages, each must be equipped to encrypt messages to be sent and decrypt messages received
Notes:
- Kex algorithms have a higher preference the earlier they appear in the list
- Some organizations may have stricter requirements for approved Key exchange algorithms
- Ensure that Key exchange algorithms used are in compliance with site policy
- The only Key Exchange Algorithms currently FIPS 140-2 approved are:
- ecdh-sha2-nistp256
- ecdh-sha2-nistp384
- ecdh-sha2-nistp521
- diffie-hellman-group-exchange-sha256
- diffie-hellman-group16-sha512
- diffie-hellman-group18-sha512
- diffie-hellman-group14-sha256
- The Key Exchange algorithms supported by OpenSSH 8.2 are:
curve25519-sha256
curve25519-sha256@libssh.org
diffie-hellman-group1-sha1
diffie-hellman-group14-sha1
diffie-hellman-group14-sha256
diffie-hellman-group16-sha512
diffie-hellman-group18-sha512
diffie-hellman-group-exchange-sha1
diffie-hellman-group-exchange-sha256
ecdh-sha2-nistp256
ecdh-sha2-nistp384
ecdh-sha2-nistp521
sntrup4591761x25519-sha512@tinyssh.org</t>
  </si>
  <si>
    <t>Run the following command and verify that output does not contain any of the listed weak Key Exchange algorithms
# sshd -T -C user=root -C host="$(hostname)" -C addr="$(grep $(hostname) /etc/hosts | awk '{print $1}')" | grep kexalgorithms
Weak Key Exchange Algorithms:
diffie-hellman-group1-sha1
diffie-hellman-group14-sha1
diffie-hellman-group-exchange-sha1</t>
  </si>
  <si>
    <t>The Key exchange algorithms used FIPS 140-2 approved.</t>
  </si>
  <si>
    <t>The Key exchange algorithms used are not FIPS 140-2 approved.</t>
  </si>
  <si>
    <t>4.5.3.15</t>
  </si>
  <si>
    <t>Key exchange methods that are considered weak should be removed. A key exchange method may be weak because too few bits are used, or the hashing algorithm is considered too weak. Using weak algorithms could expose connections to man-in-the-middle attacks</t>
  </si>
  <si>
    <t>Edit the /etc/ssh/sshd_config file add/modify the KexAlgorithms line to contain a comma separated list of the site approved key exchange algorithms
Example:
KexAlgorithms curve25519-sha256,curve25519-sha256@libssh.org,diffie-hellman-group14-sha256,diffie-hellman-group16-sha512,diffie-hellman-group18-sha512,ecdh-sha2-nistp521,ecdh-sha2-nistp384,ecdh-sha2-nistp256,diffie-hellman-group-exchange-sha256</t>
  </si>
  <si>
    <t>Ensure that Key exchange algorithms used are FIPS 140-2 approved. One method to accomplish the recommended state is to execute the following command(s):
Edit the /etc/ssh/sshd_config file add/modify the KexAlgorithms line to contain a comma separated list of the site approved key exchange algorithms
Example:
KexAlgorithms curve25519-sha256,curve25519-sha256@libssh.org,diffie-hellman-group14-sha256,diffie-hellman-group16-sha512,diffie-hellman-group18-sha512,ecdh-sha2-nistp521,ecdh-sha2-nistp384,ecdh-sha2-nistp256,diffie-hellman-group-exchange-sha256</t>
  </si>
  <si>
    <t>To close this finding, please provide a screenshot showing the key exchange algorithms used FIPS 140-2 approved with the agency's CAP.</t>
  </si>
  <si>
    <t>AIX7.2-125</t>
  </si>
  <si>
    <t>Ensure that ciphers used are FIPS 140-2 compliant</t>
  </si>
  <si>
    <t>This variable limits the ciphers that SSH can use during communication.
Notes:
- Some organizations may have stricter requirements for approved ciphers
- Ensure that ciphers used are in compliance with site policy
- The only "strong" ciphers currently FIPS 140-2 compliant are:
- aes256-ctr
- aes192-ctr
- aes128-ctr
- Supported ciphers in OpenSSH 8.2:
3des-cbc
aes128-cbc
aes192-cbc
aes256-cbc
aes128-ctr
aes192-ctr
aes256-ctr
aes128-gcm@openssh.com
aes256-gcm@openssh.com
chacha20-poly1305@openssh.com</t>
  </si>
  <si>
    <t>Run the following command and verify that output does not contain any of the listed week ciphers
# sshd -T -C user=root -C host="$(hostname)" -C addr="$(grep $(hostname) /etc/hosts | awk '{print $1}')" | grep ciphers
Weak Ciphers:
3des-cbc
aes128-cbc
aes192-cbc
aes256-cbc
arcfour
arcfour128
arcfour256
blowfish-cbc
cast128-cbc
rijndael-cbc@lysator.liu.se</t>
  </si>
  <si>
    <t>The SSH ciphers used are FIPS 140-2 approved.</t>
  </si>
  <si>
    <t>The SSH ciphers used are not FIPS 140-2 approved.</t>
  </si>
  <si>
    <t>4.5.3.16</t>
  </si>
  <si>
    <t>Weak ciphers that are used for authentication to the cryptographic module cannot be relied upon to provide confidentiality or integrity, and system data may be compromised
Research conducted at various institutions determined that the symmetric portion of the SSH Transport Protocol (as described in RFC 4253) has security weaknesses that allowed recovery of up to 32 bits of plaintext from a block of ciphertext that was encrypted with the Cipher Block Chaining (CBD) method. From that research, new Counter mode algorithms (as described in RFC4344) were designed that are not vulnerable to these types of attacks and these algorithms are now recommended for standard use.
- The Triple DES ciphers, as used in SSH, have a birthday bound of approximately four billion blocks, which makes it easier for remote attackers to obtain cleartext data via a birthday attack against a long-duration encrypted session, aka a "Sweet32" attack
- Error handling in the SSH protocol; Client and Server, when using a block cipher algorithm in Cipher Block Chaining (CBC) mode, makes it easier for remote attackers to recover certain plaintext data from an arbitrary block of ciphertext in an SSH session via unknown vectors</t>
  </si>
  <si>
    <t>Edit the /etc/ssh/sshd_config file and add/modify the Ciphers line to contain a comma separated list of the site approved ciphers.
Example
Ciphers chacha20-poly1305@openssh.com,aes256-gcm@openssh.com,aes128-gcm@openssh.com,aes256-ctr,aes192-ctr,aes128-ctr
Re-cycle the sshd daemon to pick up the configuration changes:
stopsrc -s sshd
startsrc -s sshd</t>
  </si>
  <si>
    <t>Ensure that ciphers used are FIPS 140-2 compliant. One method to accomplish the recommended state is to execute the following command(s):
Edit the /etc/ssh/sshd_config file and add/modify the Ciphers line to contain a comma separated list of the site approved ciphers.
Example
Ciphers chacha20-poly1305@openssh.com,aes256-gcm@openssh.com,aes128-gcm@openssh.com,aes256-ctr,aes192-ctr,aes128-ctr
Re-cycle the sshd daemon to pick up the configuration changes:
stopsrc -s sshd
startsrc -s sshd</t>
  </si>
  <si>
    <t>To close this finding, please provide a screenshot showing the SSH ciphers used are FIPS 140-2 approved with the agency's CAP.</t>
  </si>
  <si>
    <t>AIX7.2-126</t>
  </si>
  <si>
    <t>Ensure that the MACs - Message Authentication Codes used are FIPS 140-2 approved</t>
  </si>
  <si>
    <t>This variable limits the types of MAC algorithms that SSH can use during communication.
Notes:
- Some organizations may have stricter requirements for approved MACs
- Ensure that MACs used are in compliance with site policy
- The only "strong" MACs currently FIPS 140-2 approved are:
- hmac-sha2-256
- hmac-sha2-512
- The Supported MACs are:
hmac-md5
hmac-md5-96
hmac-sha1
hmac-sha1-96
hmac-sha2-256
hmac-sha2-512
umac-64@openssh.com
umac-128@openssh.com
hmac-md5-etm@openssh.com
hmac-md5-96-etm@openssh.com
hmac-sha1-etm@openssh.com
hmac-sha1-96-etm@openssh.com
hmac-sha2-256-etm@openssh.com
hmac-sha2-512-etm@openssh.com
umac-64-etm@openssh.com
umac-128-etm@openssh.com</t>
  </si>
  <si>
    <t>Run the following command and verify that output does not contain any of the listed weak MAC algorithms:
# sshd -T -C user=root -C host="$(hostname)" -C addr="$(grep $(hostname) /etc/hosts | awk '{print $1}')" | grep -i "MACs"
Weak MAC algorithms:
hmac-md5
hmac-md5-96
hmac-ripemd160
hmac-sha1
hmac-sha1-96
umac-64@openssh.com
umac-128@openssh.com
hmac-md5-etm@openssh.com
hmac-md5-96-etm@openssh.com
hmac-ripemd160-etm@openssh.com
hmac-sha1-etm@openssh.com
hmac-sha1-96-etm@openssh.com
umac-64-etm@openssh.com
umac-128-etm@openssh.com</t>
  </si>
  <si>
    <t>The MACs - Message Authentication Codes used are FIPS 140-2 approved.</t>
  </si>
  <si>
    <t>The MACs - Message Authentication Codes used are not FIPS 140-2 approved.</t>
  </si>
  <si>
    <t>4.5.3.17</t>
  </si>
  <si>
    <t>Clients that expect the weak MACs will often use/expect weak encryption keys as well.
Like CipherKeys the sshd **MACs** need to be configured to exclude weak message authentication codes.
MD5 and 96-bit MAC algorithms are considered weak and have been shown to increase exploit-ability in SSH downgrade attacks. Weak algorithms continue to have a great deal of attention as a weak spot that can be exploited with expanded computing power. An attacker that breaks the algorithm could take advantage of a MiTM (man in the middle) position to decrypt the SSH tunnel and capture credentials and information</t>
  </si>
  <si>
    <t>Edit the /etc/ssh/sshd_config file and add/modify the MACs line to contain a comma separated list of the site approved MACs
Example:
MACs hmac-sha2-512-etm@openssh.com,hmac-sha2-256-etm@openssh.com,hmac-sha2-512,hmac-sha2-256</t>
  </si>
  <si>
    <t>Ensure that the MACs - Message Authentication Codes used are FIPS 140-2 approved. One method to accomplish the recommended state is to execute the following command(s):
Edit the /etc/ssh/sshd_config file and add/modify the MACs line to contain a comma separated list of the site approved MACs
Example:
MACs hmac-sha2-512-etm@openssh.com,hmac-sha2-256-etm@openssh.com,hmac-sha2-512,hmac-sha2-256</t>
  </si>
  <si>
    <t>To close this finding, please provide a screenshot showing the MACs - Message Authentication Codes used are FIPS 140-2 approved with the agency's CAP.</t>
  </si>
  <si>
    <t>AIX7.2-127</t>
  </si>
  <si>
    <t>Set the ReKeyLimit to 3600</t>
  </si>
  <si>
    <t>This variable specifies the maximum amount of data that may be transmitted before the session key is renegotiated, optionally followed by a maximum amount of time that may pass before the session key is renegotiated.</t>
  </si>
  <si>
    <t>Run the following command:
sshd -T -C user=root -C host="$(hostname)" -C addr="$(grep $(hostname) /etc/hosts | awk '{print $1}')" | grep rekeylimit
Verify the output matches:
rekeylimit 1G 3600</t>
  </si>
  <si>
    <t>The ReKeyLimit is set to 3600.</t>
  </si>
  <si>
    <t>The ReKeyLimit is not set to 3600.</t>
  </si>
  <si>
    <t>4.5.3.18</t>
  </si>
  <si>
    <t>This recommendation is based on the guidelines outlined in Chapter 9 in [RFC4253], i.e. the recommendation is to release/renew Session keys after one hour or after the transfer of one gigabyte (depending on whichever comes first).</t>
  </si>
  <si>
    <t>Edit the /etc/ssh/sshd_config file to set the parameter as follows:
RekeyLimit 1G 3600</t>
  </si>
  <si>
    <t>Set the ReKeyLimit to 3600. One method to accomplish the recommended state is to execute the following command(s):
Edit the /etc/ssh/sshd_config file to set the parameter as follows:
RekeyLimit 1G 3600</t>
  </si>
  <si>
    <t>AIX7.2-128</t>
  </si>
  <si>
    <t>Set the /etc/mail/sendmail.cf to Hide sendmail version information</t>
  </si>
  <si>
    <t>The recommendation is to change both the default sendmail greeting and HELP output to not display the sendmail version.</t>
  </si>
  <si>
    <t>Validate the configuration of the software:
The command should **NOT** yield: O SmtpGreetingMessage=$j Sendmail $b
Note: No output is also an error.
/usr/bin/egrep -i "^O SmtpGreetingMessage" /etc/mail/sendmail.cf
Verify a sendmail helpfile exists:
test -e /etc/mail/helpfile || echo "Sendmail HELP file is missing"</t>
  </si>
  <si>
    <t>The /etc/mail/sendmail.cf is set to Hide sendmail version information.</t>
  </si>
  <si>
    <t>The /etc/mail/sendmail.cf is not set to Hide sendmail version information.</t>
  </si>
  <si>
    <t>4.5.4.1</t>
  </si>
  <si>
    <t>The sendmail deamon has a history of security vulnerabilities. The recommendation is to change the default sendmail settings that display the sendmail version and other related information. Sendmail version information can be used by an attacker for fingerprinting purposes.</t>
  </si>
  <si>
    <t>Create a backup copy of /etc/mail/sendmail.cf:
cp -p /etc/mail/sendmail.cf /etc/mail/sendmail.cf.pre_cis
Edit:
vi /etc/mail/sendmail.cf
Replace:
O SmtpGreetingMessage=$j Sendmail $b
With:
O SmtpGreetingMessage=mailerready
Ensure Sendmail helpfile exists
test -e /etc/mail/helpfile || touch /etc/mail/helpfile</t>
  </si>
  <si>
    <t>Set the /etc/mail/sendmail.cf to Hide sendmail version information. One method to accomplish the recommended state is to execute the following command(s):
Create a backup copy of /etc/mail/sendmail.cf:
cp -p /etc/mail/sendmail.cf /etc/mail/sendmail.cf.pre_cis
Edit:
vi /etc/mail/sendmail.cf
Replace:
O SmtpGreetingMessage=$j Sendmail $b
With:
O SmtpGreetingMessage=mailerready
Ensure Sendmail helpfile exists
test -e /etc/mail/helpfile || touch /etc/mail/helpfile</t>
  </si>
  <si>
    <t>AIX7.2-129</t>
  </si>
  <si>
    <t>Set the /etc/mail/sendmail.cf to include three PrivacyOptions</t>
  </si>
  <si>
    <t>The recommendation is to ensure that PrivacyOptions includes at least three settings:
- authwarnings (a default)
- novrfy
- noexpn</t>
  </si>
  <si>
    <t>Validate the configuration of the software:
popt=$(/usr/bin/egrep -i "^O PrivacyOptions" /etc/mail/sendmail.cf)
for option in authwarnings novrfy noexpn; do
echo ${popt} | /usr/bin/grep -i ${option} &gt;/dev/null &amp;&amp; continue
echo Missing sendmail PrivacyOption: $option
done</t>
  </si>
  <si>
    <t>The /etc/mail/sendmail.cf is set to include at least three PrivacyOptions.</t>
  </si>
  <si>
    <t>The /etc/mail/sendmail.cf is not set to include at least three PrivacyOptions.</t>
  </si>
  <si>
    <t>4.5.4.2</t>
  </si>
  <si>
    <t>The sendmail deamon has a history of security vulnerabilities. The recommendation is to modify default sendmail settings that otherwise may provide information that can be used by an attacker.
- novrfy: No Verify: do not verify valid email addresses. This can be used by attackers, e.g., phishing attacks.
- noexpn: no expansion: do not verify/expand email list addresses - providing attackers with a list of valid email addresses.</t>
  </si>
  <si>
    <t>Create a backup copy of /etc/mail/sendmail.cf:
cp -p /etc/mail/sendmail.cf /etc/mail/sendmail.cf.pre_cis
Edit:
vi /etc/mail/sendmail.cf
Replace:
O PrivacyOptions=authwarnings
With:
O PrivacyOptions=authwarnings,noexpn,novrfy
Or - append
noexpn,novrfy
at then end of the current PrivacyOptions settings (assuming authwarnings is already included).</t>
  </si>
  <si>
    <t>Set the /etc/mail/sendmail.cf to include three PrivacyOptions. One method to accomplish the recommended state is to execute the following command(s):
Create a backup copy of /etc/mail/sendmail.cf:
cp -p /etc/mail/sendmail.cf /etc/mail/sendmail.cf.pre_cis
Edit:
vi /etc/mail/sendmail.cf
Replace:
O PrivacyOptions=authwarnings
With:
O PrivacyOptions=authwarnings,noexpn,novrfy
Or - append
noexpn,novrfy
at the end of the current PrivacyOptions settings (assuming authwarnings is already included).</t>
  </si>
  <si>
    <t>AIX7.2-130</t>
  </si>
  <si>
    <t>Set the /etc/mail/sendmail.cf to include DaemonPortOptions</t>
  </si>
  <si>
    <t>The recommendation is to enable running sendmail in MTA mode to support local applications that require legacy **MTA** (i.e., connection via port 25) support.
Recall the preferred recommendation is to not run sendmail **locally**.</t>
  </si>
  <si>
    <t>Validate the configuration of the software: (**Work In progress**)
typeset -i poptwc
portopt=$(/usr/bin/egrep -i "^O DaemonPortOptions" /etc/mail/sendmail.cf)
poptwc=$(echo ${portopt} | /usr/bin/wc -l)
hasaddr=$(echo ${portopt} | /usr/bin/grep -i "addr=")
if test "${hasaddr}0" == "0"; then
echo "Missing sendmail DaemonPortOption to limit connection to localhost (127.0.0.1)"
exit 1
elif test $poptwc -ne 1; then
echo "Multiple sendmail DaemonPortOption settings: MANUALLY verify only localhost is active"
exit 2
fi
popthost=$(echo $portopt | sed 's/.*Addr=\(.*\)[^ ,]*/\1/' | tr 'A-Z' 'a-z')
if [[ ${popthost} == "127.0.0.1" ]] || test ${popthost} == "localhost" ; then
exit 0
else
echo "sendmail DaemonPortOption Addr setting is not set to either 127.0.0.1 or localhost"
exit 3
fi</t>
  </si>
  <si>
    <t>The /etc/mail/sendmail.cf is set to include DaemonPortOptions.</t>
  </si>
  <si>
    <t>The /etc/mail/sendmail.cf is not set to include DaemonPortOptions.</t>
  </si>
  <si>
    <t>4.5.4.3</t>
  </si>
  <si>
    <t>Create a backup copy of /etc/mail/sendmail.cf:
cp -p /etc/mail/sendmail.cf /etc/mail/sendmail.cf.pre_cis
Edit:
vi /etc/mail/sendmail.cf
Replace: (assuming the default configuration)
O DaemonPortOptions=Name=MTA
with
O DaemonPortOptions=Name=MTA,Addr=localhost</t>
  </si>
  <si>
    <t>Set the /etc/mail/sendmail.cf to include DaemonPortOptions. One method to accomplish the recommended state is to execute the following command(s):
Create a backup copy of /etc/mail/sendmail.cf:
cp -p /etc/mail/sendmail.cf /etc/mail/sendmail.cf.pre_cis
Edit:
vi /etc/mail/sendmail.cf
Replace: (assuming the default configuration)
O DaemonPortOptions=Name=MTA
with
O DaemonPortOptions=Name=MTA,Addr=localhost</t>
  </si>
  <si>
    <t>To close this finding, please provide a screenshot showing the /etc/mail/sendmail.cf to include DaemonPortOptions with the agency's CAP.</t>
  </si>
  <si>
    <t>AIX7.2-131</t>
  </si>
  <si>
    <t>Ensure access control for /etc/mail/sendmail.cf are applied</t>
  </si>
  <si>
    <t>The access controls for /etc/mail/sendmail.cfare applied.</t>
  </si>
  <si>
    <t>From the command prompt, execute the following command:
ls -l /etc/mail/sendmail.cf | awk '{print $1 " " $3 " " $4 " " $9}'
The above command should yield the following output:
rw-r----- root system sendmail.cf</t>
  </si>
  <si>
    <t>The access controls for /etc/mail/sendmail.cf are applied.</t>
  </si>
  <si>
    <t>The access controls for /etc/mail/sendmail.cf are not applied.</t>
  </si>
  <si>
    <t>4.5.4.4</t>
  </si>
  <si>
    <t>Set the recommended permissions and ownership on /etc/mail/sendmail.cf:
chmod u=rw,g=r,o= /etc/mail/sendmail.cf
chown root.system /etc/mail/sendmail.cf
trustchk -u /etc/mail/sendmail.cf mode owner group</t>
  </si>
  <si>
    <t>Set the recommended permissions and ownership on /etc/mail/sendmail.cf. One method to accomplish the recommended state is to execute the following command(s):
chmod u=rw,g=r,o= /etc/mail/sendmail.cf
chown root.system /etc/mail/sendmail.cf
trustchk -u /etc/mail/sendmail.cf mode owner group</t>
  </si>
  <si>
    <t>To close this finding, please provide a screenshot showing access controls for /etc/mail/sendmail.cf are applied with the agency's CAP.</t>
  </si>
  <si>
    <t>AIX7.2-132</t>
  </si>
  <si>
    <t>Ensure access control for /var/spool/clientmqueue are applied</t>
  </si>
  <si>
    <t>The recommended DAC (discretionary access control) settings for the /var/spool/clientmqueue directory are applied.</t>
  </si>
  <si>
    <t>From the command prompt, execute the following command:
ls -ld /var/spool/clientmqueue | awk '{print $1 " " $3 " " $4 " " $9}'
The above command should yield the following output:
drwxrwx--- smmsp smmsp /var/spool/clientmqueue</t>
  </si>
  <si>
    <t>The access control settings for the /var/spool/clientmqueue directory are applied.</t>
  </si>
  <si>
    <t>The access control settings for the /var/spool/clientmqueue directory are not applied.</t>
  </si>
  <si>
    <t>4.5.4.5</t>
  </si>
  <si>
    <t>Queued messages are the messages that have not yet reached their final destination. To ensure the integrity of the messages during storage, the mail queue directory must be secured from unauthorized access.
The clientmqueue (/var/spool/clientmqueue) is the mail queue for handling locally generated outbound emails. This queue is used when mail is submitted to sendmail as an **MSP** rather than as an **MTA**.
NOTE: It is possible to specify an alternate spool directory in the /etc/mail/submit.cf file via the QueueDirectory parameter. When this is used **that** directory name needs identical DAC settings.</t>
  </si>
  <si>
    <t>Set the recommended permissions and ownership on /var/spool/mqueue:
chmod ug=rwx,o= /var/spool/clientmqueue
chown smmsp.smmsp /var/spool/clientmqueue</t>
  </si>
  <si>
    <t>Set the recommended permissions and ownership on /var/spool/mqueue. One method to accomplish the recommended state is to execute the following command(s):
chmod ug=rwx,o= /var/spool/clientmqueue
chown smmsp.smmsp /var/spool/clientmqueue</t>
  </si>
  <si>
    <t>To close this finding, please provide a screenshot showing access control settings for the /var/spool/clientmqueue directory are applied with the agency's CAP.</t>
  </si>
  <si>
    <t>AIX7.2-133</t>
  </si>
  <si>
    <t>Ensure access control for /var/spool/mqueue are applied</t>
  </si>
  <si>
    <t>The recommended DAC (discretionary access control) settings for the /var/spool/mqueue directory are applied.</t>
  </si>
  <si>
    <t>From the command prompt, execute the following command:
ls -ld /var/spool/mqueue | awk '{print $1 " " $3 " " $4 " " $9}'
The above command should yield the following output:
drwx------ root system /var/spool/mqueue</t>
  </si>
  <si>
    <t>The access control settings for the /var/spool/mqueue directory are applied.</t>
  </si>
  <si>
    <t>The access control settings for the /var/spool/mqueue directory are not applied.</t>
  </si>
  <si>
    <t>4.5.4.6</t>
  </si>
  <si>
    <t>The sendmail daemon stores its queued mail in the /var/spool/mqueue directory. Queued messages are the messages that have not yet reached their final destination. To ensure the integrity of the messages during storage, the mail queue directory must be secured from unauthorized access.
NOTE: It is possible to specify an alternate spool directory in the /etc/mail/sendmail.cf file via the QueueDirectory parameter. When this is used **that** directory name needs identical DAC settings.</t>
  </si>
  <si>
    <t>To close this finding, please provide a screenshot showing access control settings for the /var/spool/mqueue directory are applied with the agency's CAP.</t>
  </si>
  <si>
    <t>AIX7.2-134</t>
  </si>
  <si>
    <t>Set the /etc/security/login.cfg - logintimeout to 30</t>
  </si>
  <si>
    <t>From the command prompt, execute the following command:
lssec -f /etc/security/login.cfg -s usw -a logintimeout
The above command should yield the following output:
usw logintimeout=30</t>
  </si>
  <si>
    <t>The /etc/security/login.cfg - logintimeout is set to 30.</t>
  </si>
  <si>
    <t>The /etc/security/login.cfg - logintimeout is not set to 30.</t>
  </si>
  <si>
    <t>4.6</t>
  </si>
  <si>
    <t>4.6.1</t>
  </si>
  <si>
    <t>In /etc/security/login.cfg, set the usw stanza logintimeout attribute to 30 or less:
chsec -f /etc/security/login.cfg -s usw -a logintimeout=30
This means that a user will have 30 seconds, from prompting, in which to type in their password.</t>
  </si>
  <si>
    <t>Set the /etc/security/login.cfg - logintimeout to 30. One method to accomplish the recommended state is to execute the following command(s):
In /etc/security/login.cfg, set the usw stanza logintimeout attribute to 30 or less:
chsec -f /etc/security/login.cfg -s usw -a logintimeout=30
This means that a user will have 30 seconds, from prompting, in which to type in their password.</t>
  </si>
  <si>
    <t>AIX7.2-135</t>
  </si>
  <si>
    <t>Set the /etc/security/login.cfg - logindelay to 10</t>
  </si>
  <si>
    <t>From the command prompt, execute the following command:
lssec -f /etc/security/login.cfg -s default -a logindelay
The above command should yield the following output:
default logindelay=10</t>
  </si>
  <si>
    <t>The /etc/security/login.cfg - logindelay is set to 10.</t>
  </si>
  <si>
    <t>The /etc/security/login.cfg - logindelay is not set to 10</t>
  </si>
  <si>
    <t>HCM100</t>
  </si>
  <si>
    <t>HCM100: Other</t>
  </si>
  <si>
    <t>4.6.2</t>
  </si>
  <si>
    <t>In /etc/security/login.cfg, set the default stanza logindelay attribute to 10 or greater:
chsec -f /etc/security/login.cfg -s default -a logindelay=10
This means that a user will have to wait 10 seconds before being able to re-enter their password. During subsequent attempts this delay will increase as a multiplier of (the number of failed login attempts * logindelay)</t>
  </si>
  <si>
    <t>Set the /etc/security/login.cfg - logindelay to 10. One method to accomplish the recommended state is to execute the following command(s):
In /etc/security/login.cfg, set the default stanza logindelay attribute to 10 or greater:
chsec -f /etc/security/login.cfg -s default -a logindelay=10
This means that a user will have to wait 10 seconds before being able to re-enter their password. During subsequent attempts this delay will increase as a multiplier of (the number of failed login attempts * logindelay)</t>
  </si>
  <si>
    <t>AIX7.2-136</t>
  </si>
  <si>
    <t>Add a default login herald to /etc/security/login.cfg</t>
  </si>
  <si>
    <t>From the command prompt, execute the following command:
lssec -f /etc/security/login.cfg -s default -a herald | read stanza herald
print ${herald}
The above command should yield the following output:
herald="Unauthorized use of this system is prohibited.\nlogin:"</t>
  </si>
  <si>
    <t>The default login herald is added to /etc/security/login.cfg.</t>
  </si>
  <si>
    <t>The default login herald is not added to /etc/security/login.cfg.</t>
  </si>
  <si>
    <t>HCM1</t>
  </si>
  <si>
    <t>HCM1: Information system baseline is insufficient</t>
  </si>
  <si>
    <t>4.6.3</t>
  </si>
  <si>
    <t>This change puts into place a suggested login herald to replace the default entry. A herald should not provide any information about the operating system or version. Instead, it should detail a company standard acceptable use policy. 
This _suggestion_ for a herald should be tailored to reflect your corporate standard policy.</t>
  </si>
  <si>
    <t xml:space="preserve">Add a default login herald to /etc/security/login.cfg:
chsec -f /etc/security/login.cfg -s default -a herald="Unauthorized use of this system is prohibited.\\nlogin:"
</t>
  </si>
  <si>
    <t>Add a default login herald to /etc/security/login.cfg. One method to accomplish the recommended state is to execute the following command(s):
chsec -f /etc/security/login.cfg -s default -a herald="Unauthorized use of this system is prohibited.\\nlogin:"
Below is a sample banner:
*************************************************************************** 
This system may contain U.S. Government information, which is restricted to authorized
users ONLY. Unauthorized access, use, misuse, or modification of this computer
system or of the data contained herein or in transit to/from this system constitutes a
violation of Title 18, United States Code, Section 1030, and may subject the individual
to criminal and civil penalties pursuant to Title 26, United States Code, Sections 7213,
7213A (the Taxpayer Browsing Protection Act), and 7431. This system and equipment
are subject to monitoring to ensure proper performance of applicable security features
or procedures. Such monitoring may result in the acquisition, recording, and analysis of
all data being communicated, transmitted, processed, or stored in this system by a user.
If monitoring reveals possible evidence of criminal activity, such evidence may be
provided to Law Enforcement Personnel.
ANYONE USING THIS SYSTEM EXPRESSLY CONSENTS TO SUCH MONITORING.
****************************************************************************</t>
  </si>
  <si>
    <t>AIX7.2-137</t>
  </si>
  <si>
    <t>Set the loginretries to 3</t>
  </si>
  <si>
    <t>From the command prompt, execute the following command:
lssec -f /etc/security/user -s default -a loginretries
The above command should yield the following output:
default loginretries=3</t>
  </si>
  <si>
    <t>Output contains the following: 
default loginretries=3.</t>
  </si>
  <si>
    <t>Changed the retrie from 5 to 3</t>
  </si>
  <si>
    <t>4.6.4</t>
  </si>
  <si>
    <t>In /etc/security/user, set the default stanza loginretries attribute to 3:
chsec -f /etc/security/user -s default -a loginretries=3</t>
  </si>
  <si>
    <t>Set the loginretries to 3. One method to accomplish the recommended state is to execute the following command(s):
In /etc/security/user, set the default stanza loginretries attribute to 3:
chsec -f /etc/security/user -s default -a loginretries=3</t>
  </si>
  <si>
    <t>To close this finding, please provide a screenshot showing default loginretriesis set to 3 with the agency's CAP.</t>
  </si>
  <si>
    <t>AIX7.2-138</t>
  </si>
  <si>
    <t>Set the Unattended terminal session timeout to 900 seconds (or less)</t>
  </si>
  <si>
    <t>TMOUT and TIMEOUT are environmental setting that activate the timeout of a shell. The value is in seconds.
TMOUT=n- 
Sets the shell timeout to _n_ seconds. A setting of TMOUT=0, or unset TMOUT disables the automatic session timeout.
- readonly TMOUT- Both export and lock TMOUT environmental variable to its present value, preventing unwanted modification during run-time.</t>
  </si>
  <si>
    <t>Execute the following command:
readonly | /usr/bin/egrep -e "TMOUT|TIMEOUT"
This should return:
TIMEOUT=900
TMOUT=900
Note: Depending on company policy the value may also be less than 900.</t>
  </si>
  <si>
    <t>The Unattended terminal session timeout is set to 900 seconds (or less).</t>
  </si>
  <si>
    <t>The Unattended terminal session timeout is not set to 900 seconds (or less).</t>
  </si>
  <si>
    <t>4.6.5</t>
  </si>
  <si>
    <t>All systems are vulnerable if terminals are left logged in and unattended. The most serious problem occurs when a system manager leaves a terminal unattended that has been enabled with root authority. In general, users should log out anytime they leave their terminals.
You can force a terminal to log out after a period of inactivity by setting the TMOUT and TIMEOUT parameters in the /etc/profile file. The TMOUT parameter works in the ksh (Korn) shell, and the TIMEOUT parameter works in the bsh (Bourne) shell.</t>
  </si>
  <si>
    <t>Review /etc/profile to verify that TMOUT is configured to:
include a timeout of no more than 900 seconds
to be readonly
verify readonly statement is the last statement
/usr/bin/egrep -n -e "TMOUT|TIMEOUT" /etc/profile
This should return something similar to:
40:# TMOUT=120
41:TMOUT=900
42:TIMEOUT=900
43:readonly TMOUT TIMEOUT
If either setting is missing, and/or the readonly statement, add these to /etc/profile.</t>
  </si>
  <si>
    <t>Set the Unattended terminal session timeout to 900 seconds (or less). One method to accomplish the recommended state is to execute the following:
Review /etc/profile to verify that TMOUT is configured to:
include a timeout of no more than 900 seconds
to be readonly
verify readonly statement is the last statement
/usr/bin/egrep -n -e "TMOUT|TIMEOUT" /etc/profile
This should return something similar to:
40:# TMOUT=120
41:TMOUT=900
42:TIMEOUT=900
43:readonly TMOUT TIMEOUT
If either setting is missing, and/or the readonly statement, add these to /etc/profile.</t>
  </si>
  <si>
    <t>AIX7.2-139</t>
  </si>
  <si>
    <t>Ensure all accounts has home directory</t>
  </si>
  <si>
    <t>All accounts must have a trusted started point - a **HOME** directory.</t>
  </si>
  <si>
    <t>Ensure HOME directories exists for **local** administered accounts.
#!/usr/bin/ksh -e
# Provided to CIS by AIXTools
# Copyright AIXTools, 2022
lsuser -R files -a id home account_locked ALL | while read name ids homes locks rest;
do
uid=$(echo ${ids} | cut -f2 -d =)
if [[ ${uid} -ge 200 ]]; then
home=$(echo ${homes} | cut -f2 -d =)
locked=$(echo ${locks} | cut -f2 -d =)
if [[ ${locked} == "true" ]]; then
continue
elif [[ ! -d ${home} ]]; then
/usr/bin/printf "Recommend Lock Account [%s]: Missing \${HOME} at: %-32s\n" ${name} ${home}
fi
fi
done
There should not be any output
NOTE: The **audit** is performed only on accounts with a user ID (uid) greater or equal to 200.</t>
  </si>
  <si>
    <t>All accounts have home directory.</t>
  </si>
  <si>
    <t>Not all accounts have home directory.</t>
  </si>
  <si>
    <t>4.7.1</t>
  </si>
  <si>
    <t>4.7.1.1</t>
  </si>
  <si>
    <t>A missing home directory on many systems places the account in a default directory. Examples include: / and /home/guest.
This recommendation is specifically about _locally_ administered accounts (in AIX terms, -R files). If an account exists in the local registry it must have a home directory that is accessible. This is to ensure it is not an invalid account (e.g., restored via a backup accidentally). If a valid account - it still needs a home directory.
As the difference between: _valid_ account but missing a HOME directory and _invalid_ account but missing a HOME directory cannot be made by a script - the recommendation is to lock the account.</t>
  </si>
  <si>
    <t>Lock local accounts with UID &gt;= 200 when HOME directory does not exist:
#!/usr/bin/ksh -e
# Provided to CIS by AIXTools
# Copyright AIXTools, 2022
lsuser -R files -a id home account_locked ALL | while read name ids homes locks rest;
do
uid=$(echo ${ids} | cut -f2 -d =)
if [[ ${uid} -ge 200 ]]; then
home=$(echo ${homes} | cut -f2 -d =)
locked=$(echo ${locks} | cut -f2 -d =)
if [[ ${locked} == "true" ]]; then
continue
elif [[ ! -d ${home} ]]; then
/usr/bin/printf "Locked Account [%s]: Missing \${HOME} at: %-32s\n" ${name} ${home}
/usr/bin/chuser -R files account_locked=true ${name}
fi
fi
done</t>
  </si>
  <si>
    <t>Ensure all accounts has home directory. One method to accomplish the recommended state is to execute the following:
Lock local accounts with UID &gt;= 200 when HOME directory does not exist:
#!/usr/bin/ksh -e
# Provided to CIS by AIXTools
# Copyright AIXTools, 2022
lsuser -R files -a id home account_locked ALL | while read name ids homes locks rest;
do
uid=$(echo ${ids} | cut -f2 -d =)
if [[ ${uid} -ge 200 ]]; then
home=$(echo ${homes} | cut -f2 -d =)
locked=$(echo ${locks} | cut -f2 -d =)
if [[ ${locked} == "true" ]]; then
continue
elif [[ ! -d ${home} ]]; then
/usr/bin/printf "Locked Account [%s]: Missing \${HOME} at: %-32s\n" ${name} ${home}
/usr/bin/chuser -R files account_locked=true ${name}
fi
fi
done</t>
  </si>
  <si>
    <t>To close this finding, please provide a screenshot showing all accounts has home directory with the agency's CAP.</t>
  </si>
  <si>
    <t>AIX7.2-140</t>
  </si>
  <si>
    <t>Ensure all home directories must be owned by account, or special account</t>
  </si>
  <si>
    <t>All user home directories must have a suitable owner UID.</t>
  </si>
  <si>
    <t>Ensure HOME directory exists and is owned by account (or root)
#!/usr/bin/ksh -e
# Provided to CIS by AIXTools
# Copyright AIXTools, 2022
lsuser -R files -a id home account_locked ALL | while read name ids homes locks rest;
do
uid=$(echo ${ids} | cut -f2 -d =)
if [[ ${uid} -ge 200 ]]; then
home=$(echo ${homes} | cut -f2 -d =)
locked=$(echo ${locks} | cut -f2 -d =)
if [[ ${home} == "/dev/null" || ${locked} == "true" ]]; then
continue
elif [[ ! -d ${home} ]]; then
/usr/bin/printf "%-32s does not exist; Recommend Lock Account [%s]\n" ${home} ${name}
continue
else
/usr/bin/perl -e '
$user=$ARGV[0]; $hd=$ARGV[1]; $uid=$ARGV[2]; $huid=((stat $hd)[4]);
if ($huid != $uid &amp;&amp; $huid != 0) {
exit(1); # triggers command after OR (||)
}' ${name} ${home} ${uid} || \
/usr/bin/printf "Recommend Lock Account: %s does not own %s\n" ${name} ${home}
fi
fi
done
There should not be any output
NOTE: The **audit** is performed only on accounts with a user ID (uid) greater or equal to 200.
Also, if the **HOME** directory has already been defined to something _special_ (here, /dev/null) no audit is performed.</t>
  </si>
  <si>
    <t>All home directories are owned by account, or special account.</t>
  </si>
  <si>
    <t>Not all home directories are owned by account, or special account.</t>
  </si>
  <si>
    <t>4.7.1.2</t>
  </si>
  <si>
    <t>Manipulating home directories may enable malicious users to steal or modify data, or to gain other user's system privileges. The UID (or owner) of the HOME directory needs to be either the account or a special account defined for this purpose.
When the account is the owner - the security policy must specify that (some) accounts may have DAC authorization to modify HOME directory contents. Security policy may also specify a special UID used to own HOME directories to prevent accounts from modifying the layout and/or content of the HOME directory.
The assumption of this recommendation is that security policy has not specified either. The recommendation is to lock accounts when the HOME directory is not owned by the user or by _root_.</t>
  </si>
  <si>
    <t>For all local accounts with UID &gt;= 200:
#!/usr/bin/ksh -e
# Provided to CIS by AIXTools
# Copyright AIXTools, 2022
lsuser -R files -a id home account_locked ALL | while read name ids homes locks rest;
do
uid=$(echo ${ids} | cut -f2 -d =)
if [[ ${uid} -ge 200 ]]; then
home=$(echo ${homes} | cut -f2 -d =)
locked=$(echo ${locks} | cut -f2 -d =)
if [[ ${home} == "/dev/null" || ${locked} == "true" ]]; then
continue
elif [[ ! -d ${home} ]]; then
/usr/bin/printf "%-32s does not exist; Run appropriate CIS remediation\n" ${home} ${name}
continue
else
/usr/bin/perl -e 
$user=$ARGV[0]; $hd=$ARGV[1]; $uid=$ARGV[2]; $huid=((stat $hd)[4]);
if ($huid != $uid &amp;&amp; $huid != 0) {
printf("Locked Account: %s does not own %s.\n", ${user},${hd});
exit(1); # triggers command after OR (||)
} ${name} ${home} ${uid} || \
/usr/bin/chuser -R files account_locked=true $name
fi
fi
done</t>
  </si>
  <si>
    <t>Ensure all home directories must be owned by account, or special account. One method to accomplish the recommended state is to execute the following:
For all local accounts with UID &gt;= 200:
#!/usr/bin/ksh -e
# Provided to CIS by AIXTools
# Copyright AIXTools, 2022
lsuser -R files -a id home account_locked ALL | while read name ids homes locks rest;
do
uid=$(echo ${ids} | cut -f2 -d =)
if [[ ${uid} -ge 200 ]]; then
home=$(echo ${homes} | cut -f2 -d =)
locked=$(echo ${locks} | cut -f2 -d =)
if [[ ${home} == "/dev/null" || ${locked} == "true" ]]; then
continue
elif [[ ! -d ${home} ]]; then
/usr/bin/printf "%-32s does not exist; Run appropriate CIS remediation\n" ${home} ${name}
continue
else
/usr/bin/perl -e 
$user=$ARGV[0]; $hd=$ARGV[1]; $uid=$ARGV[2]; $huid=((stat $hd)[4]);
if ($huid != $uid &amp;&amp; $huid != 0) {
printf("Locked Account: %s does not own %s.\n", ${user},${hd});
exit(1); # triggers command after OR (||)
} ${name} ${home} ${uid} || \
/usr/bin/chuser -R files account_locked=true $name
fi
fi
done</t>
  </si>
  <si>
    <t>To close this finding, please provide a screenshot showing all home directories are owned by account, or special account with the agency's CAP.</t>
  </si>
  <si>
    <t>AIX7.2-141</t>
  </si>
  <si>
    <t>Ensure Home directory: write access is restricted to owner</t>
  </si>
  <si>
    <t>Home directories must be writeable only by the owner. This recommendation audits (or removes) any write permission given via traditional file mode permissions (using chmod). Neither should a home directory have any permissions managed (whether permit or deny) via ACL's.</t>
  </si>
  <si>
    <t>Validate the permissions of all of the directories changed:
#!/usr/bin/ksh -e
lsuser -R files -a id home ALL | while read name ids homes rest;
do
uid_check=$(echo ${ids} | cut -f2 -d =)
if [[ ${uid_check} -ge 200 ]]; then
home=$(echo ${homes} | cut -f2 -d =)
if [[ ${home} == "/dev/null" ]]; then
continue
elif [[ ! -d ${home} ]]; then
/usr/bin/printf "%-32s does not exist; recommend to lock account named [%s]\n" ${home} ${name}
else [[ ${home} != "/" &amp;&amp; ${home} != "/dev/null" ]]
/usr/bin/perl -e '$f=$ARGV[0]; $m=(stat $f)[2]; \
printf("Recommend chmod on: %s: to remove group or world write mode\n", $f) if $m &amp; 022; \
printf("Recommend remove ACL on: %s\n ", $f) if $m &amp; 0200000000; \
exit($m &amp; 0200000022)' ${home} \
|| (ls -led ${home} &amp;&amp; (aclget ${home} | grep -ip Enabled))
fi
fi
done
There should not be any output
NOTE: The **audit** is performed only on accounts with a user ID (uid) greater or equal to 200. Also, if the **HOME** directory has already been defined to something _special_ (here, /dev/null) no audit is performed.</t>
  </si>
  <si>
    <t>All Home directory is writeable access is restricted to owner.</t>
  </si>
  <si>
    <t>Not all home directory is writeable access is restricted to owner.</t>
  </si>
  <si>
    <t>4.7.1.3</t>
  </si>
  <si>
    <t>HOME directories with _group_ or _world_ write access enable malicious users to add files or directories, or even remove them if the directory 'T' (SVTX) bit is not also set. While this does not necessarily allow access to data - existing data might be destroyed (unlink()) or replaced (new file added with same name). These modifications could be used, e.g., to use the users authorizations to gain other system privileges.
Disabling read and execute access for _world_ and/or _group_ might be part of a company security policy - and the audit and remediation scripts will need to be modified to reflect this addition.
The use of ACL's is discouraged because their effect is not immediately visible using standard tools. They must be identified (locating inodes with permission bit 0200000000 set) as active and read using aclget before the actual permissions granted or denied are known.
Better is to deny outside access to home (ie, user) related data. When data must be shared create an area outside of ${HOME}.</t>
  </si>
  <si>
    <t>For all local accounts with UID &gt;= 200:
Remove write permission from home directories that have group or world write access:
#!/usr/bin/ksh -e
# home_mode_acl: 4.8.1.3
# Provided to CIS by AIXTools
# Copyright AIXTools, 2022
typeset -i UIDCK=$1
typeset -i ret=0
if test $UIDCK == 0; then
UIDCK=200
fi
lsuser -R files -a id home account_locked ALL | while read name ids homes locks rest;
do
uid_check=$(echo ${ids} | cut -f2 -d =)
if [[ ${uid_check} -ge ${UIDCK} ]]; then
home=$(echo ${homes} | cut -f2 -d =)
locked=$(echo ${locks} | cut -f2 -d =)
if [[ ${home} == "/dev/null" || ${locked} == "true" ]]; then
continue
elif [[ ! -d ${home} ]]; then
/usr/bin/printf "%-32s does not exist; locking account named [%s]\n" ${home} ${name}
chuser -R files account_locked=true $name
else [[ ${home} != "/" &amp;&amp; ${home} != "/dev/null" ]]
perl -e $f=$ARGV[0]; $m=(stat $f)[2];\
exit (($m &amp; 022) + 1) if ($m &amp; 0200000000);\
exit($m &amp; 022); $home
# exit($m&amp;022 +1) if ($m &amp; 0200000000) else exit ($m &amp;022);  $home
ret=$?
[[ $ret == 0 ]] &amp;&amp; continue
if (( $ret &amp; 022 )); then
printf "%s: had group or world write mode\n" $home
chmod og-w ${home}
fi
if (($ret &amp; 1)); then 
printf "%s: had ACL defined and enabled\n" $home
rm -rf /tmp/$$/${home}
mkdir -p /tmp/$$/${home}
aclget /tmp/$$/${home} | aclput ${home}
rm -rf /tmp/$$/${home}
fi
fi
fi
done
NOTE: The permission change is automatically applied to all accounts with a user ID (uid) greater or equal to 200. Also, if the **HOME** directory has already been defined to something _special_ (here, /dev/null) no change is made to the account attributes.
To automate the process for new users see **Additional Information** below.</t>
  </si>
  <si>
    <t>Ensure Home directory: write access is restricted to owner. One method to accomplish the recommended state is to execute the following:
For all local accounts with UID &gt;= 200:
Remove write permission from home directories that have group or world write access:
#!/usr/bin/ksh -e
# home_mode_acl: 4.8.1.3
# Provided to CIS by AIXTools
# Copyright AIXTools, 2022
typeset -i UIDCK=$1
typeset -i ret=0
if test $UIDCK == 0; then
UIDCK=200
fi
lsuser -R files -a id home account_locked ALL | while read name ids homes locks rest;
do
uid_check=$(echo ${ids} | cut -f2 -d =)
if [[ ${uid_check} -ge ${UIDCK} ]]; then
home=$(echo ${homes} | cut -f2 -d =)
locked=$(echo ${locks} | cut -f2 -d =)
if [[ ${home} == "/dev/null" || ${locked} == "true" ]]; then
continue
elif [[ ! -d ${home} ]]; then
/usr/bin/printf "%-32s does not exist; locking account named [%s]\n" ${home} ${name}
chuser -R files account_locked=true $name
else [[ ${home} != "/" &amp;&amp; ${home} != "/dev/null" ]]
perl -e $f=$ARGV[0]; $m=(stat $f)[2];\
exit (($m &amp; 022) + 1) if ($m &amp; 0200000000);\
exit($m &amp; 022); $home
# exit($m&amp;022 +1) if ($m &amp; 0200000000) else exit ($m &amp;022);  $home
ret=$?
[[ $ret == 0 ]] &amp;&amp; continue
if (( $ret &amp; 022 )); then
printf "%s: had group or world write mode\n" $home
chmod og-w ${home}
fi
if (($ret &amp; 1)); then 
printf "%s: had ACL defined and enabled\n" $home
rm -rf /tmp/$$/${home}
mkdir -p /tmp/$$/${home}
aclget /tmp/$$/${home} | aclput ${home}
rm -rf /tmp/$$/${home}
fi
fi
fi
done
NOTE: The permission change is automatically applied to all accounts with a user ID (uid) greater or equal to 200. Also, if the **HOME** directory has already been defined to something _special_ (here, /dev/null) no change is made to the account attributes.
To automate the process for new users see **Additional Information** below.</t>
  </si>
  <si>
    <t>To close this finding, please provide a screenshot showing all home directory is writeable access is restricted to owned with the agency's CAP.</t>
  </si>
  <si>
    <t>AIX7.2-142</t>
  </si>
  <si>
    <t>Ensure correct ownership and permissions are in place for /etc/security/audit and /audit</t>
  </si>
  <si>
    <t>The /audit directory is the default location for output produced from the audit subsystem. The audit subsystem configuration files are in /etc/security/audit.</t>
  </si>
  <si>
    <t>Validate the permissions of /etc/security/audit and /audit:
#!/usr/bin/ksh -e
# audit_subsys:4.8.1.4
# Provided to CIS by AIXTools
# Copyright AIXTools, 2022
typeset -i ret
# Expected output is:
mkdir /tmp/$$
cat - &lt;&lt;EOF &gt;/tmp/$$/audit_subsys.expected
drwxr-s---- root audit /audit
drwxr-s---- root audit /etc/security/audit
EOF
# Live output is:
ls -led /etc/security/audit /audit | \
/usr/bin/awk '{print $1 " " $3 " " $4 " " $9}' \
&gt;/tmp/$$/audit_subsys.live
# Compare expected and live and report if not matching
cmp /tmp/$$/audit_subsys.expected /tmp/$$/audit_subsys.live &gt;/dev/null
ret=$?
rm -rf /tmp/$$
[[ $ret != 0 ]] &amp;&amp; print -- AUDIT Subsystem permissions incorrect
exit $ret</t>
  </si>
  <si>
    <t>Correct ownership and permissions are in place for /etc/security/audit and /audit.</t>
  </si>
  <si>
    <t>Correct ownership and permissions are not in place for /etc/security/audit and /audit.</t>
  </si>
  <si>
    <t>4.7.1.4</t>
  </si>
  <si>
    <t>The /etc/security/audit and /audit directories stores the audit configuration and output files. Access controls must prevent unauthorized access.</t>
  </si>
  <si>
    <t>Ensure correct ownership and permissions are in place for /etc/security/audit and /audit.
#!/usr/bin/ksh -e
# audit_subsys:4.8.1.4
# Provided to CIS by AIXTools
# Copyright AIXTools, 2022
for AUDITDIR in /etc/security/audit /audit; do
find ${AUDITDIR} | grep -v lost+found | xargs chown root:audit
find ${AUDITDIR} -type d | grep -v lost+found | xargs chmod u=rwx,g=rs,o=
find ${AUDITDIR} ! -type d | grep -v lost+found | xargs chmod -R u=rw,g=r,o=
done</t>
  </si>
  <si>
    <t>Ensure correct ownership and permissions are in place for /etc/security/audit and /audit. One method to accomplish the recommended state is to execute the following command(s):
#!/usr/bin/ksh -e
# audit_subsys:4.8.1.4
# Provided to CIS by AIXTools
# Copyright AIXTools, 2022
for AUDITDIR in /etc/security/audit /audit; do
find ${AUDITDIR} | grep -v lost+found | xargs chown root:audit
find ${AUDITDIR} -type d | grep -v lost+found | xargs chmod u=rwx,g=rs,o=
find ${AUDITDIR} ! -type d | grep -v lost+found | xargs chmod -R u=rw,g=r,o=
done</t>
  </si>
  <si>
    <t>To close this finding, please provide a screenshot showing correct ownership and permissions are in place for /etc/security/audit and /audit with the agency's CAP.</t>
  </si>
  <si>
    <t>AIX7.2-143</t>
  </si>
  <si>
    <t>Ensure correct access control settings for security subsystem configuration files installed in /etc/security</t>
  </si>
  <si>
    <t>This /etc/security directory contains multiple files and directories used to keep the targeted AIX system secure.
Most subsystems are owned by root:security (UID:GID). However, additional systems such as **AUDIT** and **AIXPERT** have their own permissions (and recommendations).
Traditionally, /etc/security has been identified as **USER** administration - including the shadow password file. But there is much more under /etc/security. Normal installations also have configuration files for security subsystems including: aixpert, tsd, ice, ldap, rbac, audit, ipsec, fpm, and trusted computing (tscd).
While these subsystems may not be enabled - their files need to be secured to ensure no unauthorized access.</t>
  </si>
  <si>
    <t>Validate the permissions of /etc/security:
#!/usr/bin/ksh -e
# security_subsys:4.8.1.5
# Provided to CIS by AIXTools
# Copyright AIXTools, 2022
EXCLUDE="security/(aixpert|audit|ice)"
find /etc/security -type d | \
/usr/bin/egrep -v ${EXCLUDE} | \
/usr/bin/sort | xargs ls -led | \
/usr/bin/awk '{print $1 " " $3 " " $4 " " $9}' | \
/usr/bin/grep -v drwxr-s----
The command should not yield any output:</t>
  </si>
  <si>
    <t>Correct access control settings for security subsystem configuration files are installed in /etc/security.</t>
  </si>
  <si>
    <t>Correct access control settings for security subsystem configuration files are not installed in /etc/security.</t>
  </si>
  <si>
    <t>4.7.1.5</t>
  </si>
  <si>
    <t>The /etc/security directory contains sensitive files for multiple security systems. For the **USER** subsystem there are files such as /etc/security/passwd, /etc/security/user that must be secured from unauthorized access and modification.</t>
  </si>
  <si>
    <t>Ensure correct access control settings for security subsystem configuration files installed in /etc/security:
#!/usr/bin/ksh -e
# security_subsys:4.8.1.5
# Provided to CIS by AIXTools
# Copyright AIXTools, 2022
EXCLUDE="security/(aixpert|audit|ice)"
find /etc/security -type d | \
/usr/bin/egrep -v ${EXCLUDE} | \
/usr/bin/sort | xargs ls -led | \
/usr/bin/awk {print $1 " " $3 " " $4 " " $9} | \
/usr/bin/grep -v drwxr-s---- | \
awk {print $NF} | while read SECDIR; do
find ${SECDIR} | grep -v ${EXCLUDE} | xargs chown root:security
find ${SECDIR} -type d | grep -v ${EXCLUDE} | xargs chmod u=rwx,g=rxs,o=
find ${SECDIR} -type f | grep -v ${EXCLUDE} | xargs chmod -R u=rw,g=r,o=
done</t>
  </si>
  <si>
    <t>Ensure correct access control settings for security subsystem configuration files installed in /etc/security. One method to accomplish the recommended state is to execute the following command(s):
#!/usr/bin/ksh -e
# security_subsys:4.8.1.5
# Provided to CIS by AIXTools
# Copyright AIXTools, 2022
EXCLUDE="security/(aixpert|audit|ice)"
find /etc/security -type d | \
/usr/bin/egrep -v ${EXCLUDE} | \
/usr/bin/sort | xargs ls -led | \
/usr/bin/awk {print $1 " " $3 " " $4 " " $9} | \
/usr/bin/grep -v drwxr-s---- | \
awk {print $NF} | while read SECDIR; do
find ${SECDIR} | grep -v ${EXCLUDE} | xargs chown root:security
find ${SECDIR} -type d | grep -v ${EXCLUDE} | xargs chmod u=rwx,g=rxs,o=
find ${SECDIR} -type f | grep -v ${EXCLUDE} | xargs chmod -R u=rw,g=r,o=
done</t>
  </si>
  <si>
    <t>To close this finding, please provide a screenshot showing correct access control settings for security subsystem configuration files installed in /etc/security with the agency's CAP.</t>
  </si>
  <si>
    <t>AIX7.2-144</t>
  </si>
  <si>
    <t>Remove world read and write access from all files in /var/adm/ras</t>
  </si>
  <si>
    <t>Validate the permissions of the files in /var/adm/ras:
ls -l /var/adm/ras | awk '{print $1 " " $3 " " $4 " " $9}'
NOTE: The output from the command above will contain numerous files. No files should have read or write permission for other</t>
  </si>
  <si>
    <t>World read and write access is removed from all files in /var/adm/ras.</t>
  </si>
  <si>
    <t>World read and write access is not removed from all files in /var/adm/ras.</t>
  </si>
  <si>
    <t>4.7.1.6</t>
  </si>
  <si>
    <t>Remove world read and write access from all files in /var/adm/ras. One method to accomplish the recommended state is to execute the following command(s):
chmod o-rw /var/adm/ras/*</t>
  </si>
  <si>
    <t>To close this finding, please provide a screenshot showing world read and write access is removed from all files in /var/adm/ras with the agency's CAP.</t>
  </si>
  <si>
    <t>AIX7.2-145</t>
  </si>
  <si>
    <t>Set the correct ownership and permissions on /var/adm/sa</t>
  </si>
  <si>
    <t>Validate the permissions of /var/adm/sa:
ls -ld /var/adm/sa | awk '{print $1 " " $3 " " $4 " " $9}'
The above command should yield the following output:
rwxr-xr-x adm adm /var/adm/sa</t>
  </si>
  <si>
    <t>The correct ownership and permissions are set on /var/adm/sa.</t>
  </si>
  <si>
    <t>The correct ownership and permissions are not set on /var/adm/sa.</t>
  </si>
  <si>
    <t>4.7.1.7</t>
  </si>
  <si>
    <t>Set the recommended ownership and permissions on /var/adm/sa:
chown adm:adm /var/adm/sa
chmod u=rwx,go=rx /var/adm/sa</t>
  </si>
  <si>
    <t>Set the recommended ownership and permissions on /var/adm/sa. One method to accomplish the recommended state is to execute the following command(s):
chown adm:adm /var/adm/sa
chmod u=rwx,go=rx /var/adm/sa</t>
  </si>
  <si>
    <t>To close this finding, please provide a screenshot showing correct ownership and permissions is set on /var/adm/sa with the agency's CAP.</t>
  </si>
  <si>
    <t>AIX7.2-146</t>
  </si>
  <si>
    <t>Apply the appropriate permissions to /var/spool/cron/crontabs</t>
  </si>
  <si>
    <t>The /var/spool/cron/crontabs directory contains all the crontabs for the users on the system.</t>
  </si>
  <si>
    <t>Validate the permissions of /var/spool/cron/crontabs:
ls -ld /var/spool/cron/crontabs | awk '{print $1 " " $3 " " $4 " " $9}'
The above command should yield the following output:
drwxrwx--- root cron /var/spool/cron/crontabs</t>
  </si>
  <si>
    <t>The appropriate permissions are applied to /var/spool/cron/crontabs directory.</t>
  </si>
  <si>
    <t>The appropriate permissions are not  applied to /var/spool/cron/crontabs directory.</t>
  </si>
  <si>
    <t>4.7.1.8</t>
  </si>
  <si>
    <t>Apply the appropriate permissions to /var/spool/cron/crontabs:
chmod -R o= /var/spool/cron/crontabs
chmod ug=rwx,o= /var/spool/cron/crontabs
chgrp -R cron /var/spool/cron/crontabs</t>
  </si>
  <si>
    <t>Apply the appropriate permissions to /var/spool/cron/crontabs. One method to accomplish the recommended state is to execute the following command(s):
chmod -R o= /var/spool/cron/crontabs
chmod ug=rwx,o= /var/spool/cron/crontabs
chgrp -R cron /var/spool/cron/crontabs</t>
  </si>
  <si>
    <t>To close this finding, please provide a screenshot showing appropriate permissions are applied to /var/spool/cron/crontabs directory with the agency's CAP.</t>
  </si>
  <si>
    <t>AIX7.2-147</t>
  </si>
  <si>
    <t>Ensure all directories in root PATH deny write access to all</t>
  </si>
  <si>
    <t>Execute the following code as the root user:
echo "/:${PATH}" | tr ':' '\n' | grep "^/" | sort -u | while read DIR
do
DIR=${DIR:-$(pwd)}
while [[ -d ${DIR} ]]
do
[[ "$(ls -ld ${DIR})" = @(d???????w? *) ]] &amp;&amp; print " WARNING ${DIR} is world writable"
[[ "$(ls -ld ${DIR})" = @(d????w???? *) ]] &amp;&amp; print " WARNING ${DIR} is group writable"
[[ "$(ls -ld ${DIR} |awk '{print $3}')" != @(root|bin) ]] &amp;&amp; print " WARNING ${DIR} is not owned by root or bin"
DIR=${DIR%/*}
done
done
The above command should yield no output</t>
  </si>
  <si>
    <t>Directories in root PATH deny write access to all.</t>
  </si>
  <si>
    <t>Directories in root PATH does not deny write access to all.</t>
  </si>
  <si>
    <t>4.7.1.9</t>
  </si>
  <si>
    <t>Search and report on group or world writable directories in roots PATH. The command must be run as the root user. The script below traverses up each individual directory PATH, ensuring that all directories are not group/world writable and that they are owned by root or the bin user:
echo "/:${PATH}" | tr : \n | grep "^/" | sort -u | while read DIR
do
DIR=${DIR:-$(pwd)}
print "Checking ${DIR}"
while [[ -d ${DIR} ]]
do
[[ "$(ls -ld ${DIR})" = @(d???????w? *) ]] &amp;&amp; print " WARNING ${DIR} is world writable" || print " ${DIR} is not world writable"
[[ "$(ls -ld ${DIR})" = @(d????w???? *) ]] &amp;&amp; print " WARNING ${DIR} is group writable" || print " ${DIR} is not group writable" 
[[ "$(ls -ld ${DIR} |awk {print $3})" != @(root|bin) ]] &amp;&amp; print " WARNING ${DIR} is not owned by root or bin"
DIR=${DIR%/*}
done
done
NOTE: Review the output and manually change the directories, if possible. Directories which are group and/or world writable are marked with "WARNING"
To manually change permissions on the directories:
To remove group writable access:
chmod g-w &lt;dir name&gt;
To remove world writable access:
chmod o-w &lt;dir name&gt;
To remove both group and world writable access:
chmod go-w &lt;dir name&gt;
To change the owner of a directory:
chown &lt;owner&gt; &lt;dir name&gt;
To fully automate the PATH directory permission changes execute the following code as the root user:
echo "/:${PATH}" | tr : \n | grep "^/" | sort -u | while read DIR
do
DIR=${DIR:-$(pwd)}
while [[ -d ${DIR} ]]
do
[[ "$(ls -ld ${DIR})" = @(d???????w? *) ]] &amp;&amp; chmod o-w ${DIR} &amp;&amp; print "Removing world write from ${DIR}"
[[ "$(ls -ld ${DIR})" = @(d????w???? *) ]] &amp;&amp; chmod g-w ${DIR} &amp;&amp; print "Removing group write from ${DIR}"
DIR=${DIR%/*}
done
done</t>
  </si>
  <si>
    <t>Ensure all directories in root PATH deny write access to all. One method to accomplish the recommended state is to execute the following:
Search and report on group or world writable directories in roots PATH. The command must be run as the root user. The script below traverses up each individual directory PATH, ensuring that all directories are not group/world writable and that they are owned by root or the bin user:
echo "/:${PATH}" | tr : \n | grep "^/" | sort -u | while read DIR
do
DIR=${DIR:-$(pwd)}
print "Checking ${DIR}"
while [[ -d ${DIR} ]]
do
[[ "$(ls -ld ${DIR})" = @(d???????w? *) ]] &amp;&amp; print " WARNING ${DIR} is world writable" || print " ${DIR} is not world writable"
[[ "$(ls -ld ${DIR})" = @(d????w???? *) ]] &amp;&amp; print " WARNING ${DIR} is group writable" || print " ${DIR} is not group writable" 
[[ "$(ls -ld ${DIR} |awk {print $3})" != @(root|bin) ]] &amp;&amp; print " WARNING ${DIR} is not owned by root or bin"
DIR=${DIR%/*}
done
done
NOTE: Review the output and manually change the directories, if possible. Directories which are group and/or world writable are marked with "WARNING"
To manually change permissions on the directories:
To remove group writable access:
chmod g-w &lt;dir name&gt;
To remove world writable access:
chmod o-w &lt;dir name&gt;
To remove both group and world writable access:
chmod go-w &lt;dir name&gt;
To change the owner of a directory:
chown &lt;owner&gt; &lt;dir name&gt;
To fully automate the PATH directory permission changes execute the following code as the root user:
echo "/:${PATH}" | tr : \n | grep "^/" | sort -u | while read DIR
do
DIR=${DIR:-$(pwd)}
while [[ -d ${DIR} ]]
do
[[ "$(ls -ld ${DIR})" = @(d???????w? *) ]] &amp;&amp; chmod o-w ${DIR} &amp;&amp; print "Removing world write from ${DIR}"
[[ "$(ls -ld ${DIR})" = @(d????w???? *) ]] &amp;&amp; chmod g-w ${DIR} &amp;&amp; print "Removing group write from ${DIR}"
DIR=${DIR%/*}
done
done</t>
  </si>
  <si>
    <t>To close this finding, please provide a screenshot showing all directories in root PATH deny write access to all  with the agency's CAP.</t>
  </si>
  <si>
    <t>AIX7.2-148</t>
  </si>
  <si>
    <t>Ensure root user has a dedicated home directory</t>
  </si>
  <si>
    <t>The root user must have a dedicated home directory and not use / as their home directory.</t>
  </si>
  <si>
    <t>Run the following command
lsuser -a home root
It should NOT return
root home=/</t>
  </si>
  <si>
    <t>Root user has a dedicated home directory.</t>
  </si>
  <si>
    <t>Root user does not have a dedicated home directory.</t>
  </si>
  <si>
    <t>4.7.1.10</t>
  </si>
  <si>
    <t>By default, the home directory for the root user on AIX is /. This means that all configuration files and directories it creates are visible to all users and may be accessible if the root user has a weak umask setting.
Moving these files to a dedicated home directory and setting appropriate file permissions allows for appropriate use of discretionary access control to these files.</t>
  </si>
  <si>
    <t>Create a new home directory for the root user
mkdir /root
Set ownership and permissions on this directory
chown root:system /root
chmod 0700 /root
Update the home directory for the root user
chuser home=/root 
Move any necessary configuration files or directories to this new directory</t>
  </si>
  <si>
    <t>Ensure root user has a dedicated home directory. One method to accomplish the recommended state is to execute the following command(s):
Create a new home directory for the root user
mkdir /root
Set ownership and permissions on this directory
chown root:system /root
chmod 0700 /root
Update the home directory for the root user
chuser home=/root 
Move any necessary configuration files or directories to this new directory</t>
  </si>
  <si>
    <t>To close this finding, please provide a screenshot showing root user has a dedicated home directory with the agency's CAP.</t>
  </si>
  <si>
    <t>AIX7.2-149</t>
  </si>
  <si>
    <t>Ensure correct ownership and permissions are in place for /etc/security/audit</t>
  </si>
  <si>
    <t>Validate the permissions of /etc/security/audit:
ls -ld /etc/security/audit | awk '{print $1 " " $3 " " $4 " " $9}'
The above command should yield the following output:
drwxr-x--- root audit /etc/security/audit</t>
  </si>
  <si>
    <t>The correct ownership and permissions are in place for /etc/security/audit.</t>
  </si>
  <si>
    <t>The correct ownership and permissions are not in place for /etc/security/audit.</t>
  </si>
  <si>
    <t>4.7.1.11</t>
  </si>
  <si>
    <t>AIX7.2-150</t>
  </si>
  <si>
    <t>Change the configuration file for sendmail /etc/mail/submit.cf to 640</t>
  </si>
  <si>
    <t>From 7.2.4, sendmail is updated to version 8.15.2, there is a new configuration file /etc/mail/submit.cf. 
Need the permission changed to 640</t>
  </si>
  <si>
    <t>perl -e 'printf "%o\n",(stat shift)[2] &amp; 07777' /etc/mail/submit.cf</t>
  </si>
  <si>
    <t>The configuration file for sendmail /etc/mail/submit.cf is changed to 640.</t>
  </si>
  <si>
    <t>The configuration file for sendmail /etc/mail/submit.cf is not changed to 640.</t>
  </si>
  <si>
    <t>4.7.2</t>
  </si>
  <si>
    <t>4.7.2.1</t>
  </si>
  <si>
    <t>Privileged access to make changes to this configuration file /etc/mail/submit.cf.</t>
  </si>
  <si>
    <t>chmod 640 /etc/mail/submit.cf</t>
  </si>
  <si>
    <t>Change the configuration file for sendmail /etc/mail/submit.cf to 640. One method to accomplish the recommended state is to execute the following command(s):
chmod 640 /etc/mail/submit.cf</t>
  </si>
  <si>
    <t>To close this finding, please provide a screenshot showing configuration file for sendmail /etc/mail/submit.cf is changed to 640 with the agency's CAP.</t>
  </si>
  <si>
    <t>AIX7.2-151</t>
  </si>
  <si>
    <t>Verify Trust of suid, sgid, acl, and trusted-bit files and programs</t>
  </si>
  <si>
    <t>The system is audited for both suid and sgid files and programs.</t>
  </si>
  <si>
    <t>Re-execute the appropriate find command and review the output. This should reflect the changes made in the remediation section.
If there are non-local filesystems which cannot be un-mounted, use the following to find all suid and sgid files on local JFS/JFS2 filesystems only:
find / \( -fstype jfs -o -fstype jfs2 \) \( -perm -04000 -o -perm -02000 \) -type f -ls
If all non-local filesystems are un-mounted:
find / \( -perm -04000 -o -perm -02000 \) -type f -ls</t>
  </si>
  <si>
    <t>The system is not audited for both suid and sgid files and programs.</t>
  </si>
  <si>
    <t>4.7.2.2</t>
  </si>
  <si>
    <t>An audit should be performed on the system to search for the presence of both suid and sgid files and programs. In order to prevent these files from being potentially exploited the suid and sgid permissions should be removed wherever possible.</t>
  </si>
  <si>
    <t>Review the currently mounted filesystems:
mount
Un-mount all non-local filesystems and cdrom media:
unmount &lt;mount point&gt;
If there are non-local filesystems which cannot be un-mounted, use the following to find all suid and sgid files on local JFS/JFS2 filesystems only:
find / \( -fstype jfs -o -fstype jfs2 \) \( -perm -04000 -o -perm -02000 \) -type f -ls
If all non-local filesystems have been un-mounted:
find / \( -perm -04000 -o -perm -02000 \) -type f -ls
Review the files and where possible, use the chmod command to remove the appropriate suid or sgid bits:
chmod u-s &lt;file&gt;
chmod g-s &lt;file&gt;</t>
  </si>
  <si>
    <t>Verify Trust of suid, sgid, acl, and trusted-bit files and programs. One method to accomplish the recommended state is to execute the following:
Review the currently mounted filesystems:
mount
Un-mount all non-local filesystems and cdrom media:
unmount &lt;mount point&gt;
If there are non-local filesystems which cannot be un-mounted, use the following to find all suid and sgid files on local JFS/JFS2 filesystems only:
find / \( -fstype jfs -o -fstype jfs2 \) \( -perm -04000 -o -perm -02000 \) -type f -ls
If all non-local filesystems have been un-mounted:
find / \( -perm -04000 -o -perm -02000 \) -type f -ls
Review the files and where possible, use the chmod command to remove the appropriate suid or sgid bits:
chmod u-s &lt;file&gt;
chmod g-s &lt;file&gt;</t>
  </si>
  <si>
    <t>To close this finding, please provide a screenshot showing the system is audited for both suid and sgid files and programs with the agency's CAP.</t>
  </si>
  <si>
    <t>AIX7.2-152</t>
  </si>
  <si>
    <t>Ensure the crontab entries are owned and writable by the root user only</t>
  </si>
  <si>
    <t>From the command prompt, execute the following script:
crontab -l |egrep -v '^#' |awk '{print $6}' |grep "^/" |sort -u | while read DIR
do
DIR=${DIR:-$(pwd)}
while [[ -a ${DIR} ]]
do
[[ "$(ls -ld ${DIR})" = @(????????w? *) ]] &amp;&amp; print " WARNING ${DIR} is world writable"
[[ "$(ls -ld ${DIR})" = @(?????w???? *) ]] &amp;&amp; print " WARNING ${DIR} is group writable"
[[ "$(ls -ld ${DIR} |awk '{print $3}')" != @(root|bin) ]] &amp;&amp; print " WARNING ${DIR} is not owned by root or bin"
DIR=${DIR%/*}
done 
done</t>
  </si>
  <si>
    <t>All root crontab entries is owned and writable by the root user.</t>
  </si>
  <si>
    <t>All root crontab entries is not owned and writable by the root user.</t>
  </si>
  <si>
    <t>4.7.2.3</t>
  </si>
  <si>
    <t>Ensure that all root crontab entries are owned and writable by root only.
The script below traverses up each individual directory path, ensuring that all directories are not group/world writable and that they are owned by the root or bin user:
crontab -l |egrep -v ^# |awk {print $6} |grep "^/" |sort -u | while read DIR
do
DIR=${DIR:-$(pwd)}
while [[ -a ${DIR} ]]
do
[[ "$(ls -ld ${DIR})" = @(????????w? *) ]] &amp;&amp; print " WARNING ${DIR} is world writable"
[[ "$(ls -ld ${DIR})" = @(?????w???? *) ]] &amp;&amp; print " WARNING ${DIR} is group writable"
[[ "$(ls -ld ${DIR} |awk {print $3})" != @(root|bin) ]] &amp;&amp; print " WARNING ${DIR} is not owned by root or bin"
DIR=${DIR%/*}
done 
done
NOTE: Review the output and manually change the directories, if possible. Directories which are group and/or world writable or not owned by root are marked with "WARNING"
To manually change permissions on the files or directories:
To remove group writable access:
chmod g-w &lt;name&gt;
To remove world writable access:
chmod o-w &lt;name&gt;
To remove both group and world writable access:
chmod go-w &lt;name&gt;
To change the owner of a file or directory:
chown &lt;new user&gt; &lt;name&gt;</t>
  </si>
  <si>
    <t>Ensure that all root crontab entries are owned and writable by root only. One method to accomplish the recommended state is to execute the following:
The script below traverses up each individual directory path, ensuring that all directories are not group/world writable and that they are owned by the root or bin user:
crontab -l |egrep -v ^# |awk {print $6} |grep "^/" |sort -u | while read DIR
do
DIR=${DIR:-$(pwd)}
while [[ -a ${DIR} ]]
do
[[ "$(ls -ld ${DIR})" = @(????????w? *) ]] &amp;&amp; print " WARNING ${DIR} is world writable"
[[ "$(ls -ld ${DIR})" = @(?????w???? *) ]] &amp;&amp; print " WARNING ${DIR} is group writable"
[[ "$(ls -ld ${DIR} |awk {print $3})" != @(root|bin) ]] &amp;&amp; print " WARNING ${DIR} is not owned by root or bin"
DIR=${DIR%/*}
done 
done
NOTE: Review the output and manually change the directories, if possible. Directories which are group and/or world writable or not owned by root are marked with "WARNING"
To manually change permissions on the files or directories:
To remove group writable access:
chmod g-w &lt;name&gt;
To remove world writable access:
chmod o-w &lt;name&gt;
To remove both group and world writable access:
chmod go-w &lt;name&gt;
To change the owner of a file or directory:
chown &lt;new user&gt; &lt;name&gt;</t>
  </si>
  <si>
    <t>AIX7.2-153</t>
  </si>
  <si>
    <t>Ensure the users configuration files in each home directory e.g. $HOME/.profile is not grouped or world writable</t>
  </si>
  <si>
    <t>Validate the permissions of all user configuration files:
lsuser -a home ALL |cut -f2 -d= |egrep -v "^/$|/etc|/bin|/var|/usr|/usr/sys" |while read homedir;
do
if [[ -d ${homedir} ]];
then
echo "Listing all user configuration files in '${homedir}'"
ls -a ${homedir} |egrep "^\.[a-z]" |while read file;
do
if [[ -f "${homedir}/${file}" ]];
then
ls -l "${homedir}/${file}"
fi
done
else
echo "ERROR - no home directory for '${homedir}'"
fi
done</t>
  </si>
  <si>
    <t>The user’s configuration files in each home directory e.g. $HOME/.profile is not grouped or world writable.</t>
  </si>
  <si>
    <t>The user’s configuration files in each home directory e.g. $HOME/.profile is grouped or world writable.</t>
  </si>
  <si>
    <t>4.7.2.4</t>
  </si>
  <si>
    <t>Search and remediate any user configuration files which have group or world writable access:
lsuser -a home ALL |cut -f2 -d= |egrep -v "^/$|/etc|/bin|/var|/usr|/usr/sys" |while read homedir;
do
if [[ -d ${homedir} ]];
then
echo "Removing go-w from all user configuration files in ${homedir}"
ls -a ${homedir} |egrep "^\.[a-z]" |while read file;
do
if [[ -f "${homedir}/${file}" ]];
then
echo "Running chmod go-w on ${homedir}/${file}"
chmod go-w "${homedir}/${file}"
fi
done
else
echo "ERROR - no home directory for ${homedir}"
fi
done
NOTE: The permission change is automatically applied</t>
  </si>
  <si>
    <t>Ensure the users configuration files in each home directory e.g., $HOME/.profile is not grouped or world writable. One method to accomplish the recommended state is to execute the following command(s):
Search and remediate any user configuration files which have group or world writable access:
lsuser -a home ALL |cut -f2 -d= |egrep -v "^/$|/etc|/bin|/var|/usr|/usr/sys" |while read homedir;
do
if [[ -d ${homedir} ]];
then
echo "Removing go-w from all user configuration files in ${homedir}"
ls -a ${homedir} |egrep "^\.[a-z]" |while read file;
do
if [[ -f "${homedir}/${file}" ]];
then
echo "Running chmod go-w on ${homedir}/${file}"
chmod go-w "${homedir}/${file}"
fi
done
else
echo "ERROR - no home directory for ${homedir}"
fi
done
NOTE: The permission change is automatically applied</t>
  </si>
  <si>
    <t>AIX7.2-154</t>
  </si>
  <si>
    <t>Remove world read and write access to /smit.log</t>
  </si>
  <si>
    <t>Validate the permissions of /smit.log:
ls -l /smit.log | awk '{print $1 " " $3 " " $4 " " $9}'
The above command should yield the following output:
-rw-r----- root system /smit.log</t>
  </si>
  <si>
    <t>The world read and write access is removed from the /smit.log file.</t>
  </si>
  <si>
    <t>The world read and write access is not removed from the /smit.log file.</t>
  </si>
  <si>
    <t>4.7.2.5</t>
  </si>
  <si>
    <t>Remove world read and write access to /smit.log. One method to accomplish the recommended state is to execute the following command(s):
chmod o-rw /smit.log</t>
  </si>
  <si>
    <t>AIX7.2-155</t>
  </si>
  <si>
    <t>Ensure correct ownership and permissions are in place for /etc/inetd.conf</t>
  </si>
  <si>
    <t>Validate the permissions of /etc/group:
ls -l /etc/group | awk '{print $1 " " $3 " " $4 " " $9}'
The above command should yield the following output:
-rw-r--r-- root security /etc/group</t>
  </si>
  <si>
    <t>The correct ownership and permissions are in place for /etc/inetd.conf.</t>
  </si>
  <si>
    <t>The correct ownership and permissions are not in place for /etc/inetd.conf.</t>
  </si>
  <si>
    <t>4.7.2.6</t>
  </si>
  <si>
    <t>AIX7.2-156</t>
  </si>
  <si>
    <t>Ensure correct ownership and permissions are in place for /etc/group</t>
  </si>
  <si>
    <t>From the command prompt, execute the following command:
ls -l /etc/inetd.conf | awk '{print $1 " " $3 " " $4 " " $9}
The above command should yield the following output:
-rw-r--r-- root system /etc/inetd.conf</t>
  </si>
  <si>
    <t>The correct ownership and permissions are in place for /etc/group.</t>
  </si>
  <si>
    <t>The correct ownership and permissions are not in place for /etc/group.</t>
  </si>
  <si>
    <t>4.7.2.7</t>
  </si>
  <si>
    <t>Set the recommended permissions and ownership to /etc/inetd.conf:
chmod u=rw,go=r /etc/inetd.conf
chown root:system /etc/inetd.conf
trustchk -u /etc/inetd.conf mode=644</t>
  </si>
  <si>
    <t>Set the recommended permissions and ownership to /etc/inetd.conf. One method to accomplish the recommended state is to execute the following command(s):
chmod u=rw,go=r /etc/inetd.conf
chown root:system /etc/inetd.conf
trustchk -u /etc/inetd.conf mode=644</t>
  </si>
  <si>
    <t>AIX7.2-157</t>
  </si>
  <si>
    <t>Apply the appropriate permissions to /etc/motd</t>
  </si>
  <si>
    <t>Validate the permissions of /etc/motd:
ls -l /etc/motd | awk '{print $1 " " $3 " " $4 " " $9}'
The above command should yield the following output:
-rw-r--r-- bin bin /etc/motd</t>
  </si>
  <si>
    <t>The correct permissions are applied to the to /etc/motd.</t>
  </si>
  <si>
    <t>The correct permissions are not applied to the to /etc/motd.</t>
  </si>
  <si>
    <t>4.7.2.8</t>
  </si>
  <si>
    <t>AIX7.2-158</t>
  </si>
  <si>
    <t>Ensure correct ownership and permissions are in place for /etc/passwd</t>
  </si>
  <si>
    <t>Validate the permissions of /etc/passwd:
ls -l /etc/passwd | awk '{print $1 " " $3 " " $4 " " $9}'
The above command should yield the following output:
-rw-r--r-- root security /etc/passwd</t>
  </si>
  <si>
    <t>The correct ownership and permissions are in place for /etc/passwd.</t>
  </si>
  <si>
    <t>The correct ownership and permissions are not in place for /etc/passwd.</t>
  </si>
  <si>
    <t>4.7.2.9</t>
  </si>
  <si>
    <t>AIX7.2-159</t>
  </si>
  <si>
    <t>Ensure the correct permissions are applied to /etc/ssh/ssh_config file so that only the owner can read and write to the file</t>
  </si>
  <si>
    <t>Ensure that the /etc/ssh/ssh_config permissions are correct, and that there are no ACL's set that might be providing otherwise unnoticed access:
ls -le /etc/ssh/ssh_config | awk '{print $1 " " $3 " " $4 " " $9}' 
The above command should yield the following output:
-rw-r--r--- root system /etc/ssh/ssh_config</t>
  </si>
  <si>
    <t>The correct permissions are applied to /etc/ssh/ssh_config file so that only the owner can read and write to the file.</t>
  </si>
  <si>
    <t>The correct permissions are not applied to /etc/ssh/ssh_config file so that only the owner can read and write to the file.</t>
  </si>
  <si>
    <t>4.7.2.10</t>
  </si>
  <si>
    <t>The /etc/ssh/ssh_config file is the system-wide client configuration file for OpenSSH, which allows you to set options that modify the operation of the client programs. The recommended value is not to provide any writable access rights for any user other than root.</t>
  </si>
  <si>
    <t>Change the permissions of the /etc/ssh/ssh_config file to ensure that only the owner can read and write to the file:
chmod 644 /etc/ssh/ssh_config</t>
  </si>
  <si>
    <t>Change the permissions of the /etc/ssh/ssh_config file to ensure that only the owner can read and write to the file. One method to accomplish the recommended state is to execute the following command(s):
chmod 644 /etc/ssh/ssh_config</t>
  </si>
  <si>
    <t>AIX7.2-160</t>
  </si>
  <si>
    <t>Change the permissions of the /etc/ssh/sshd_config file to ensure all accounts can read the file but only the owner (root) can modify it</t>
  </si>
  <si>
    <t xml:space="preserve">Ensure that the /etc/ssh/sshd\_config permissions have been successfully changed:
ls -le /etc/ssh/sshd_config | awk '{print $1 " " $3 " " $4 " " $9}'
The above command should yield the following output:
-rw-r--r--- root system /etc/ssh/sshd_config </t>
  </si>
  <si>
    <t>The permissions of the /etc/ssh/sshd_config file is changed to ensure all accounts can read the file but only the owner (root) can modify it.</t>
  </si>
  <si>
    <t>The permissions of the /etc/ssh/sshd_config file is not changed to ensure all accounts can read the file but only the owner (root) can modify it.</t>
  </si>
  <si>
    <t>4.7.2.11</t>
  </si>
  <si>
    <t>The SSH daemon reads the configuration information from this file and includes the authentication mode and cryptographic levels to use during SSH communication.</t>
  </si>
  <si>
    <t>Change the permissions of the /etc/ssh/sshd_config file to ensure all accounts can read the file but only the owner (root) can modify it:
chmod u=rw,go=r /etc/ssh/sshd_config</t>
  </si>
  <si>
    <t>Change the permissions of the /etc/ssh/sshd_config file to ensure all accounts can read the file but only the owner (root) can modify it. One method to accomplish the recommended state is to execute the following command(s):
chmod u=rw,go=r /etc/ssh/sshd_config</t>
  </si>
  <si>
    <t>AIX7.2-161</t>
  </si>
  <si>
    <t>Validate the permissions of /var/adm/cron/at.allow:
ls -l /var/adm/cron/at.allow | awk '{print $1 " " $3 " " $4 " " $9}'
The above command should yield the following output:
-r-------- root sys /var/adm/cron/at.allow</t>
  </si>
  <si>
    <t>Output contains the following: 
 -r-------- root sys /var/adm/cron/at.allow.</t>
  </si>
  <si>
    <t>The at.allow file does not have correct ownership and/or permissions.</t>
  </si>
  <si>
    <t>4.7.2.12</t>
  </si>
  <si>
    <t>AIX7.2-162</t>
  </si>
  <si>
    <t xml:space="preserve">Validate the permissions of /var/adm/cron/cron.allow:
ls -l /var/adm/cron/cron.allow | awk '{print $1 " " $3 " " $4 " " $9}'
The above command should yield the following output:
-r-------- root sys /var/adm/cron/cron.allow
</t>
  </si>
  <si>
    <t>Output contains the following: 
 -r-------- root sys /var/adm/cron/cron.allow.</t>
  </si>
  <si>
    <t>The cron.allow file does not have correct ownership and/or permissions.</t>
  </si>
  <si>
    <t>4.7.2.13</t>
  </si>
  <si>
    <t>AIX7.2-163</t>
  </si>
  <si>
    <t>Validate the permissions of /var/ct/RMstart.log:
ls -l /var/ct/RMstart.log| awk '{print $1 " " $3 " " $4 " " $9}'
The above command should yield the following output:
-rw-r----- root system /var/ct/RMstart.log</t>
  </si>
  <si>
    <t>Output contains the following: 
 -rw-r----- root system /var/ct/RMstart.log.</t>
  </si>
  <si>
    <t>The RMstart.log file does not have correct ownership and/or permissions.</t>
  </si>
  <si>
    <t>4.7.2.14</t>
  </si>
  <si>
    <t>Remove world read and write from /var/ct/RMstart.log. One method to accomplish the recommended state is to execute the following command(s):
chmod o-rw /var/ct/RMstart.log</t>
  </si>
  <si>
    <t>AIX7.2-164</t>
  </si>
  <si>
    <t>Validate the permissions of /var/adm/cron/log:
ls -l /var/adm/cron/log | awk '{print $1, $3, $4, $9}'
The above command should yield the following output:
-rw-rw---- bin cron /var/adm/cron/log</t>
  </si>
  <si>
    <t>Output contains the following: 
 -rw-rw---- root cron /var/adm/cron/log.</t>
  </si>
  <si>
    <t>The cron log file does not have correct ownership and/or permissions.</t>
  </si>
  <si>
    <t>4.7.2.15</t>
  </si>
  <si>
    <t>Specify exact permissions and user.group ids to /var/adm/cron/log:
chmod ug=rw /var/adm/cron/log
chown bin.cron /var/adm/cron/log</t>
  </si>
  <si>
    <t>Specify exact permissions and user. Group ids to /var/adm/cron/log. One method to accomplish the recommended state is to execute the following command(s):
chmod ug=rw /var/adm/cron/log
chown bin.cron /var/adm/cron/log</t>
  </si>
  <si>
    <t>AIX7.2-165</t>
  </si>
  <si>
    <t>The /var/tmp/dpid2.log is the logfile used by dpid2 daemon and contains SNMP information.</t>
  </si>
  <si>
    <t>Validate the permissions of /var/tmp/dpid2.log:
ls -l /var/tmp/dpid2.log| awk '{print $1 " " $3 " " $4 " " $9}'
The above command should yield the following output:
-rw-r----- root system /var/tmp/dpid2.log</t>
  </si>
  <si>
    <t>Output contains the following: 
 -rw-r----- root system /var/tmp/dpid2.log.</t>
  </si>
  <si>
    <t>The dpid2.log file does not have correct ownership and/or permissions.</t>
  </si>
  <si>
    <t>4.7.2.16</t>
  </si>
  <si>
    <t>Remove world read and write from /var/tmp/dpid2.log. One method to accomplish the recommended state is to execute the following command(s):
chmod o-rw /var/tmp/dpid2.log</t>
  </si>
  <si>
    <t>AIX7.2-166</t>
  </si>
  <si>
    <t>The /var/tmp/hostmibd.log is the logfile used by hostmibd daemon and contains network and machine related information.</t>
  </si>
  <si>
    <t>Validate the permissions of /var/tmp/hostmibd.log:
ls -l /var/tmp/hostmibd.log| awk '{print $1 " " $3 " " $4 " " $9}'
The above command should yield the following output:
-rw-r----- root system /var/tmp/hostmibd.log</t>
  </si>
  <si>
    <t>Output contains the following: 
-rw-r----- root system /var/tmp/hostmibd.log.</t>
  </si>
  <si>
    <t>The hostmibd.log file does not have correct ownership and/or permissions.</t>
  </si>
  <si>
    <t>4.7.2.17</t>
  </si>
  <si>
    <t>Remove world read and write from /var/tmp/hostmibd.log. One method to accomplish the recommended state is to execute the following command(s):
chmod o-rw /var/tmp/hostmibd.log</t>
  </si>
  <si>
    <t>AIX7.2-167</t>
  </si>
  <si>
    <t>The /var/tmp/snmpd.log is the logfile used by snmpd daemon and contains network and machine related information.</t>
  </si>
  <si>
    <t>Validate the permissions of /var/tmp/snmpd.log:
ls -l /var/tmp/snmpd.log| awk '{print $1 " " $3 " " $4 " " $9}'
The above command should yield the following output:
-rw-r----- root system /var/tmp/snmpd.log</t>
  </si>
  <si>
    <t>Output contains the following: 
-rw-r----- root system /var/tmp/snmpd.log.</t>
  </si>
  <si>
    <t>The snmpd.log file does not have correct ownership and/or permissions.</t>
  </si>
  <si>
    <t>4.7.2.18</t>
  </si>
  <si>
    <t>Remove world read and write from /var/tmp/snmpd.log. One method to accomplish the recommended state is to execute the following command(s):
chmod o-rw /var/tmp/snmpd.log</t>
  </si>
  <si>
    <t>AIX7.2-168</t>
  </si>
  <si>
    <t>Set the maximum number of weeks that a password is valid to 13</t>
  </si>
  <si>
    <t>From the command prompt, execute the following command:
lssec -f /etc/security/user -s default -a maxage
The above command should yield the following output:
default maxage=13</t>
  </si>
  <si>
    <t>The maximum number of weeks that a password is valid is set to 13.</t>
  </si>
  <si>
    <t>The maximum number of weeks that a password is valid is not set to 13.</t>
  </si>
  <si>
    <t>5</t>
  </si>
  <si>
    <t>5.6</t>
  </si>
  <si>
    <t>The maxage attribute enforces regular password changes. We recommend this to be 13 or less, but not 0 which disables this setting.</t>
  </si>
  <si>
    <t>In /etc/security/user, set the default user stanza maxage attribute to a number greater than 0 but less than or equal to 13:
chsec -f /etc/security/user -s default -a maxage=13
This means that a user password must be changed 13 weeks after being set. If 0 is set then this effectively disables password ageing.</t>
  </si>
  <si>
    <t>Set the maximum number of weeks that a password is valid to 13. One method to accomplish the recommended state is to execute the following command(s):
In /etc/security/user, set the default user stanza maxage attribute to a number greater than 0 but less than or equal to 13:
chsec -f /etc/security/user -s default -a maxage=13
This means that a user password must be changed 13 weeks after being set. If 0 is set, then this effectively disables password ageing.</t>
  </si>
  <si>
    <t>To close this finding, please provide a screenshot showing the maximum number of weeks that a password is valid is set to 13 with the agency's CAP.</t>
  </si>
  <si>
    <t>AIX7.2-169</t>
  </si>
  <si>
    <t>Set the number of weeks after maxage, that a password can be reset by the use to 4</t>
  </si>
  <si>
    <t>From the command prompt, execute the following command:
lssec -f /etc/security/user -s default -a maxexpired
The above command should yield the following output:
default maxexpired=4</t>
  </si>
  <si>
    <t>The number of weeks after maxage, that a password can be reset by the use to 4.</t>
  </si>
  <si>
    <t xml:space="preserve">Password reset time after expiration has not been set to Four weeks. </t>
  </si>
  <si>
    <t>5.7</t>
  </si>
  <si>
    <t>The maxexpired attribute limits the number of weeks after password expiry that a password may be changed by the user.</t>
  </si>
  <si>
    <t>In /etc/security/user, set the default user stanza maxexpired attribute to 4:
chsec -f /etc/security/user -s default -a maxexpired=4
This means that a user can reset their password up to 4 weeks after it has expired. After this an administrative  user would need to reset the password.</t>
  </si>
  <si>
    <t>Set the number of weeks after maxage, that a password can be reset by the use to 4. One method to accomplish the recommended state is to execute the following command(s):
In /etc/security/user, set the default user stanza maxexpired attribute to 4:
chsec -f /etc/security/user -s default -a maxexpired=4
This means that a user can reset their password up to 4 weeks after it has expired. After this an administrative  user would need to reset the password.</t>
  </si>
  <si>
    <t>AIX7.2-170</t>
  </si>
  <si>
    <t>Ensure all accounts must have a hashed password</t>
  </si>
  <si>
    <t>All (unlocked) accounts on the server must have a password.
For this recommendation we look at the so-called **files** register - as we cannot reliably review the entries kept in a centralized authentication system such as **LDAP** or **Kerberos**.</t>
  </si>
  <si>
    <t>Run the command:
/usr/bin/egrep -p "password = +$" /etc/security/passwd | grep ":" | awk -F: '{ print $1 } ' | \
while read user rest; do 
print "Locking account ${user} due to blank password"
/usr/bin/chuser account_locked='true' expires=0101000070 ${user}
done
The command should not yield output. 
Note: this is a partial remediation - setting the attribute account_locked - as it is too serious to leave unattended.</t>
  </si>
  <si>
    <t>All (unlocked) accounts on the server have a password.</t>
  </si>
  <si>
    <t>Not all (unlocked) accounts on the server have a password.</t>
  </si>
  <si>
    <t>5.1</t>
  </si>
  <si>
    <t>5.1.2</t>
  </si>
  <si>
    <t>Check for accounts with an empty password field. If any, lock the account and assign an _impossible password hash_, as well as flag admin change (**ADMCHG**) to the password record.
set $(/usr/bin/egrep -c -p "password = +$" /etc/security/passwd)
if [[ $1 != "0" ]]; then
# get seconds since epoch
now=$(date +"%s")
# copy everything except entries without password
/usr/bin/egrep -v -p "password = +$" /etc/security/passwd &gt; /etc/security/passwd.cis
# create new entries with an impossible password hash and append to password.cis
/usr/bin/egrep -p "password = +$" /etc/security/passwd | grep ":" | awk -F: { print $1 }  | \
while read user; do
print "Locking and giving account ${user} impossible password hash"
/usr/bin/chuser account_locked=true expires=0101000070 ${user}
printf "%s:\n\tpassword = *\n" ${user} &gt;&gt; /etc/security/passwd.cis
printf "\tflags = ADMCHG\n\tlastupdate=%s\n\n" ${now} &gt;&gt; /etc/security/passwd.cis
done
cat /etc/security/passwd.cis &gt; /etc/security/passwd
rm /etc/security/passwd.cis
fi</t>
  </si>
  <si>
    <t>Ensure all accounts must have a hashed password. One method to accomplish the recommended state is to execute the following:
Check for accounts with an empty password field. If any, lock the account and assign an _impossible password hash_, as well as flag admin change (**ADMCHG**) to the password record.
set $(/usr/bin/egrep -c -p "password = +$" /etc/security/passwd)
if [[ $1 != "0" ]]; then
# get seconds since epoch
now=$(date +"%s")
# copy everything except entries without password
/usr/bin/egrep -v -p "password = +$" /etc/security/passwd &gt; /etc/security/passwd.cis
# create new entries with an impossible password hash and append to password.cis
/usr/bin/egrep -p "password = +$" /etc/security/passwd | grep ":" | awk -F: { print $1 }  | \
while read user; do
print "Locking and giving account ${user} impossible password hash"
/usr/bin/chuser account_locked=true expires=0101000070 ${user}
printf "%s:\n\tpassword = *\n" ${user} &gt;&gt; /etc/security/passwd.cis
printf "\tflags = ADMCHG\n\tlastupdate=%s\n\n" ${now} &gt;&gt; /etc/security/passwd.cis
done
cat /etc/security/passwd.cis &gt; /etc/security/passwd
rm /etc/security/passwd.cis
fi</t>
  </si>
  <si>
    <t>To close this finding, please provide a screenshot showing all (unlocked) accounts on the server have a password with the agency's CAP.</t>
  </si>
  <si>
    <t>AIX7.2-171</t>
  </si>
  <si>
    <t>Ensure all usernames and UIDs are unique</t>
  </si>
  <si>
    <t>All users should have a unique UID. The only user on the system to have a UID of 0 should be the root user. Likewise, usernames need to be verified as unique.</t>
  </si>
  <si>
    <t>Run the commands:
cut -d: -f 3 /etc/passwd | sort -n | uniq -d
cut -d: -f 1 /etc/passwd | sort | uniq -d
The commands should not yield output</t>
  </si>
  <si>
    <t>All usernames and UIDs are unique.</t>
  </si>
  <si>
    <t>Not all usernames and UIDs are unique.</t>
  </si>
  <si>
    <t>5.1.3</t>
  </si>
  <si>
    <t>The only user with a UID of 0 on the system must be the **root** account. Any account (username) with a UID of 0 has super user privileges on the system and becomes root at login. 
Access to the root account should be via su, sudo or PKI fingerprint.
Logging must include sufficient information such that each action taken with root authority can be accounted to a specific account.
All accounts (or users) must have a unique UID to ensure that file and directory security is not compromised.</t>
  </si>
  <si>
    <t>Examine the user IDs of all configured accounts:
cut -d: -f 3 /etc/passwd | sort -n | uniq -d
If a number, or numbers are returned from the command above, these are UID values which are not unique within the /etc/passwd file. Determine the effected accounts/s:
cut -d: -f 1 /etc/passwd | sort -n | uniq -d | while read UID; do
cut -f "1 3" -d : /etc/passwd |grep ":${UID}"
done
Examine the usernames IDs of all configured accounts:
cut -d: -f 1 /etc/passwd | sort -n | uniq -d
If a username, or usernames are returned from the command above, these are username values which are not unique within the /etc/passwd file. Determine the effected accounts/s:
cut -d: -f 1 /etc/passwd | sort -n | uniq -d | while read username; do
cut -f "1 3" -d : /etc/passwd |grep "${username}:"
done
NOTE: Any account names returned should either be deleted or have the UID changed
To remove:
rmuser &lt;username&gt;
To change the UID:
chuser id=&lt;id&gt; &lt;username&gt;</t>
  </si>
  <si>
    <t>Ensure all usernames and UIDs are unique. One method to accomplish the recommended state is to execute the following:
Examine the user IDs of all configured accounts:
cut -d: -f 3 /etc/passwd | sort -n | uniq -d
If a number, or numbers are returned from the command above, these are UID values which are not unique within the /etc/passwd file. Determine the effected accounts/s:
cut -d: -f 1 /etc/passwd | sort -n | uniq -d | while read UID; do
cut -f "1 3" -d : /etc/passwd |grep ":${UID}"
done
Examine the usernames IDs of all configured accounts:
cut -d: -f 1 /etc/passwd | sort -n | uniq -d
If a username, or usernames are returned from the command above, these are username values which are not unique within the /etc/passwd file. Determine the effected accounts/s:
cut -d: -f 1 /etc/passwd | sort -n | uniq -d | while read username; do
cut -f "1 3" -d : /etc/passwd |grep "${username}:"
done
NOTE: Any account names returned should either be deleted or have the UID changed
To remove:
rmuser &lt;username&gt;
To change the UID:
chuser id=&lt;id&gt; &lt;username&gt;</t>
  </si>
  <si>
    <t xml:space="preserve">To close this finding, please provide a screenshot showing all usernames and UIDs are unique with the agency's CAP.
</t>
  </si>
  <si>
    <t>AIX7.2-172</t>
  </si>
  <si>
    <t>Ensure all group names and GIDs are unique</t>
  </si>
  <si>
    <t>Run the commands:
cut -d: -f 3 /etc/group | sort -n | uniq -d
cut -d: -f 1 /etc/group | sort | uniq -d
The commands should not yield output</t>
  </si>
  <si>
    <t>All group names and GIDs are unique.</t>
  </si>
  <si>
    <t>Not all-group names and GIDs are unique.</t>
  </si>
  <si>
    <t>5.1.4</t>
  </si>
  <si>
    <t>Examine the _group IDs_ (GID) of all locally configured accounts:
cut -d: -f 3 /etc/group |sort -n | uniq -d
If the command has output there is at least one duplicate GID number. Determine any duplicates within the /etc/group file:
cut -d: -f 1 /etc/group | sort -n | uniq -d | while read GID; do
cut -f "1 3 4" -d : /etc/group | /usr/bin/sort -t: -k2n | grep ":${GID}:"
done
Examine the _names_ of all locally configured groups:
cut -d: -f 1 /etc/group |sort -n | uniq -d
If the command has output there is at least one duplicate group name. Determine any duplicates within the /etc/group file:
cut -d: -f 1 /etc/passwd | sort -n | uniq -d | while read groupname; do
 cut -f "1 3 4" -d : /etc/group | /usr/bin/sort -t: -k2n | grep "${groupname}:"
done
NOTE: Any duplicates returned should either be deleted or have the GID changed. Be careful. We recommend you examine any accounts assigned to a duplicate and ensure the account is neither losing nor gaining authorized group access through any remedial action.
To remove:
rmgroup &lt;groupname&gt;
To change the UID:
chgroup id=&lt;id&gt; &lt;groupname&gt;</t>
  </si>
  <si>
    <t>Ensure all group names and GIDs are unique. One method to accomplish the recommended state is to execute the following:
Examine the _group IDs_ (GID) of all locally configured accounts:
cut -d: -f 3 /etc/group |sort -n | uniq -d
If the command has output there is at least one duplicate GID number. Determine any duplicates within the /etc/group file:
cut -d: -f 1 /etc/group | sort -n | uniq -d | while read GID; do
cut -f "1 3 4" -d : /etc/group | /usr/bin/sort -t: -k2n | grep ":${GID}:"
done
Examine the _names_ of all locally configured groups:
cut -d: -f 1 /etc/group |sort -n | uniq -d
If the command has output there is at least one duplicate group name. Determine any duplicates within the /etc/group file:
cut -d: -f 1 /etc/passwd | sort -n | uniq -d | while read groupname; do
cut -f "1 3 4" -d : /etc/group | /usr/bin/sort -t: -k2n | grep "${groupname}:"
done
NOTE: Any duplicates returned should either be deleted or have the GID changed. Be careful. We recommend you examine any accounts assigned to a duplicate and ensure the account is neither losing nor gaining authorized group access through any remedial action.
To remove:
rmgroup &lt;groupname&gt;
To change the UID:
chgroup id=&lt;id&gt; &lt;groupname&gt;</t>
  </si>
  <si>
    <t xml:space="preserve">To close this finding, please provide a screenshot showing all group names and GIDs are unique with the agency's CAP.
</t>
  </si>
  <si>
    <t>AIX7.2-173</t>
  </si>
  <si>
    <t>Establish and Maintain an Inventory of Administrator accounts</t>
  </si>
  <si>
    <t>AIX defines _Administrator_ accounts with the with the attribute _admin_. When _true_ the account is **Administrator** and when _false_ the account is considered **User**.</t>
  </si>
  <si>
    <t>Verify that there is, off system, an inventory of administrative  accounts and that the date is not more 13 weeks old.</t>
  </si>
  <si>
    <t>Inventory of Administrator Accounts is created.</t>
  </si>
  <si>
    <t>Inventory of Administrator Accounts is not created.</t>
  </si>
  <si>
    <t>5.1.5</t>
  </si>
  <si>
    <t>An inventory of accounts with the attribute _"admin=true"_ allows verification that all accounts considered _administrative _ are so labeled by the system.</t>
  </si>
  <si>
    <t>A printable report can be prepared using the following example:
cnt=0
printf "%4s%68s\n" "AIX" "Administrator Accounts"
lsuser -R files -a admin ALL | while read usr adm; do
if [[ ${adm} = "admin=true" ]] ; then
printf "%12s" ${usr}
let cnt=cnt+1
[[ $(expr ${cnt} % 6) == 0 ]] &amp;&amp; print
fi
done
[[ $(expr ${cnt} % 6) != 0 ]] &amp;&amp; print</t>
  </si>
  <si>
    <t>Establish and Maintain an Inventory of Administrator accounts. One method to accomplish the recommended state is to execute the following:
A printable report can be prepared using the following example:
cnt=0
printf "%4s%68s\n" "AIX" "Administrator Accounts"
lsuser -R files -a admin ALL | while read usr adm; do
if [[ ${adm} = "admin=true" ]] ; then
printf "%12s" ${usr}
let cnt=cnt+1
[[ $(expr ${cnt} % 6) == 0 ]] &amp;&amp; print
fi
done
[[ $(expr ${cnt} % 6) != 0 ]] &amp;&amp; print</t>
  </si>
  <si>
    <t>AIX7.2-174</t>
  </si>
  <si>
    <t>Establish and Maintain an Inventory of User Accounts</t>
  </si>
  <si>
    <t>Verify that there is, off system, an inventory of User (not administrative ) accounts and that the date is not more 13 weeks old.</t>
  </si>
  <si>
    <t>Inventory of User Accounts is created.</t>
  </si>
  <si>
    <t>Inventory of User Accounts is not created.</t>
  </si>
  <si>
    <t>5.1.6</t>
  </si>
  <si>
    <t>A printable report can be prepared using the following example:
cnt=0
printf "%4s%68s\n" "AIX" "User Accounts"
lsuser -R files -a admin ALL | while read usr adm; do
if [[ ${adm} = "admin=false" ]] ; then
printf "%12s" ${usr}
let cnt=cnt+1
[[ $(expr ${cnt} % 6) == 0 ]] &amp;&amp; print
fi
done
[[ $(expr ${cnt} % 6) != 0 ]] &amp;&amp; print</t>
  </si>
  <si>
    <t>Establish and Maintain an Inventory of User Accounts. One method to accomplish the recommended state is to execute the following:
A printable report can be prepared using the following example:
cnt=0
printf "%4s%68s\n" "AIX" "User Accounts"
lsuser -R files -a admin ALL | while read usr adm; do
if [[ ${adm} = "admin=false" ]] ; then
printf "%12s" ${usr}
let cnt=cnt+1
[[ $(expr ${cnt} % 6) == 0 ]] &amp;&amp; print
fi
done
[[ $(expr ${cnt} % 6) != 0 ]] &amp;&amp; print</t>
  </si>
  <si>
    <t>AIX7.2-175</t>
  </si>
  <si>
    <t>Set the period of time in weeks that a user will not be able to reuse a password to 52</t>
  </si>
  <si>
    <t>From the command prompt, execute the following command:
lssec -f /etc/security/user -s default -a histexpire
The above command should yield the following output:
default histexpire=52</t>
  </si>
  <si>
    <t>The period of time in weeks that a user will not be able is set to reuse a password to 52.</t>
  </si>
  <si>
    <t>The period of time in weeks that a user will not be able is not set to reuse a password to 52.</t>
  </si>
  <si>
    <t>5.1.1</t>
  </si>
  <si>
    <t>5.1.1.1</t>
  </si>
  <si>
    <t>In /etc/security/user, set the default user stanza histexpire attribute to be greater than or equal to 26:
chsec -f /etc/security/user -s default -a histexpire=52
This means that a user will not be able to reuse any password set in the last 52 weeks (one year).</t>
  </si>
  <si>
    <t>Set the period of time in weeks that a user will not be able to reuse a password to 52. One method to accomplish the recommended state is to execute the following command(s):
In /etc/security/user, set the default user stanza histexpire attribute to be greater than or equal to 26:
chsec -f /etc/security/user -s default -a histexpire=52
This means that a user will not be able to reuse any password set in the last 52 weeks (one year).</t>
  </si>
  <si>
    <t>To close this finding, please provide a screenshot showing default histexpire has been set to 52 with the agency's CAP.</t>
  </si>
  <si>
    <t>AIX7.2-176</t>
  </si>
  <si>
    <t>Set the number of previous passwords that a user may not reuse to 24</t>
  </si>
  <si>
    <t>From the command prompt, execute the following command:
lssec -f /etc/security/user -s default -a histsize
The above command should yield the following output:
default histsize=24</t>
  </si>
  <si>
    <t>The number of previous passwords that a user may not reuse is set to 24.</t>
  </si>
  <si>
    <t>The number of previous passwords that a user may not reuse is not set to 24.</t>
  </si>
  <si>
    <t>default histsize changed from 0 to 24</t>
  </si>
  <si>
    <t>5.1.1.2</t>
  </si>
  <si>
    <t>In /etc/security/user, set the default user stanza histsize attribute to be 24:
chsec -f /etc/security/user -s default -a histsize=24
This means that this setting is not being used for password management.</t>
  </si>
  <si>
    <t>Set the number of previous passwords that a user may not reuse to 24. One method to accomplish the recommended state is to execute the following command(s):
In /etc/security/user, set the default user stanza histsize attribute to be 24:
chsec -f /etc/security/user -s default -a histsize=24
This means that this setting is not being used for password management.</t>
  </si>
  <si>
    <t>AIX7.2-177</t>
  </si>
  <si>
    <t>Set the minimum number of weeks before a password to 1</t>
  </si>
  <si>
    <t>From the command prompt, execute the following command:
lssec -f /etc/security/user -s default -a minage
The above command should yield the following output:
default minage=1</t>
  </si>
  <si>
    <t>The minimum number of weeks before a password is set to 1.</t>
  </si>
  <si>
    <t>The minimum number of weeks before a password is not set to 1.</t>
  </si>
  <si>
    <t>5.1.1.3</t>
  </si>
  <si>
    <t>The minage attribute prohibits users changing their password until a set number of weeks have passed.</t>
  </si>
  <si>
    <t>In/etc/security/user, set the default user stanza minage attribute to 1:
chsec -f /etc/security/user -s default -a minage=1
This means that a user can only change their password after one week.</t>
  </si>
  <si>
    <t>Set the minimum number of weeks before a password to 1. One method to accomplish the recommended state is to execute the following command(s):
In/etc/security/user, set the default user stanza minage attribute to 1:
chsec -f /etc/security/user -s default -a minage=1
This means that a user can only change their password after one week.</t>
  </si>
  <si>
    <t>To close this finding, please provide a screenshot showing minage has been set to 1 with the agency's CAP.</t>
  </si>
  <si>
    <t>AIX7.2-178</t>
  </si>
  <si>
    <t>Ensure new passwords are controlled by password attributes (disable NOCHECK)</t>
  </si>
  <si>
    <t>Ensure new passwords are _required_ to pass password attribute controls.</t>
  </si>
  <si>
    <t>Execute the following command:
grep NOCHECK /etc/security/passwd
The exit status should be 1 and there should not be any output.</t>
  </si>
  <si>
    <t>New passwords are controlled by password attributes (disable NOCHECK).</t>
  </si>
  <si>
    <t>New passwords are not controlled by password attributes (disable NOCHECK).</t>
  </si>
  <si>
    <t>5.2</t>
  </si>
  <si>
    <t>5.2.1</t>
  </si>
  <si>
    <t>When exceptions to the defaults are required - rather than disable all password checking - an account needs to have the attribute redefined _per account_.
SHA512 password encryption is recommended as the most secure.</t>
  </si>
  <si>
    <t xml:space="preserve">In the file /etc/security/passwd clear the NOCHECK attribute from all users:
#!/usr/bin/ksh -e
# Copyright AIXTools, 2022
/usr/bin/grep -p NOCHECK /etc/security/passwd | /usr/bin/egrep ":$" | sed -e s/:// | while read USER; do
/usr/bin/pwdadm -c $USER
done
</t>
  </si>
  <si>
    <t>Ensure new passwords are controlled by password attributes (disable NOCHECK). One method to accomplish the recommended state is to execute the following command(s):
In the file /etc/security/passwd clear the NOCHECK attribute from all users:
#!/usr/bin/ksh -e
# Copyright AIXTools, 2022
/usr/bin/grep -p NOCHECK /etc/security/passwd | /usr/bin/egrep ":$" | sed -e s/:// | while read USER; do
/usr/bin/pwdadm -c $USER
done</t>
  </si>
  <si>
    <t>To close this finding, please provide a screenshot showing new passwords are _required_ to pass password attribute controls with the agency's CAP.</t>
  </si>
  <si>
    <t>AIX7.2-179</t>
  </si>
  <si>
    <t>Set the password algorithm to ssha512</t>
  </si>
  <si>
    <t>Execute the following command:
#!/usr/bin/ksh -e
# chk_algorithm:5.2.1
# Provided to CIS by AIXTools
# Copyright AIXTools, 2022
EXPECT="usw pwd_algorithm=ssha512"
CMD="lssec -f /etc/security/login.cfg -s usw -a pwd_algorithm"
TST=$(${CMD})
[[ ${TST} == ${EXPECT} ]] &amp;&amp; exit 0
print "%0: password hash algorithm is not ssha512"
exit 1</t>
  </si>
  <si>
    <t>The password algorithm is set to ssha512.</t>
  </si>
  <si>
    <t>The password algorithm is not set to ssha512.</t>
  </si>
  <si>
    <t>5.2.2</t>
  </si>
  <si>
    <t>A development since AIX 5.1 was the ability to use different password algorithms as defined in /etc/security/pwdalg.cfg. The traditional UNIX password algorithm is crypt, which is a one-way hash function supporting only 8 character passwords. The use of brute force password guessing attacks means that crypt no longer provides an appropriate level of security and so other encryption mechanisms are recommended.
The recommendation of this benchmark is to set the password algorithm to ssha512. This algorithm supports long passwords, up to 255 characters in length and allows passphrases including the use of the extended ASCII table and the space character. Any passwords already set using crypt will be recognized. When the password is reset the new password hash algorithm will be used to encrypt the password.</t>
  </si>
  <si>
    <t>In the file /etc/security/login.cfg set the usw stanza attribute pwd_algorithm to ssha512:
#!/usr/bin/ksh -e
# chk_algorithm:5.2.1
# Provided to CIS by AIXTools
# Copyright AIXTools, 2022
EXPECT="usw pwd_algorithm=ssha512"
CMD="lssec -f /etc/security/login.cfg -s usw -a pwd_algorithm"
TST=$(${CMD})
[[ ${TST} == ${EXPECT} ]] &amp;&amp; exit 0
chsec -f /etc/security/login.cfg -s usw -a pwd_algorithm=ssha512
exit $?</t>
  </si>
  <si>
    <t>Set the password algorithm to ssha512. One method to accomplish the recommended state is to execute the following command(s):
In the file /etc/security/login.cfg set the usw stanza attribute pwd_algorithm to ssha512:
#!/usr/bin/ksh -e
# chk_algorithm:5.2.1
# Provided to CIS by AIXTools
# Copyright AIXTools, 2022
EXPECT="usw pwd_algorithm=ssha512"
CMD="lssec -f /etc/security/login.cfg -s usw -a pwd_algorithm"
TST=$(${CMD})
[[ ${TST} == ${EXPECT} ]] &amp;&amp; exit 0
chsec -f /etc/security/login.cfg -s usw -a pwd_algorithm=ssha512
exit $?</t>
  </si>
  <si>
    <t>To close this finding, please provide a screenshot showing password algorithm is set to ssha512 with the agency's CAP.</t>
  </si>
  <si>
    <t>AIX7.2-180</t>
  </si>
  <si>
    <t>Change the default password hash algorithm to ssha512</t>
  </si>
  <si>
    <t>The recommendation is to change the default password hash algorithm to ssha512 (see paragraph 5.2.1). However, changing the default algorithm away from crypt is not enough. The user must supply a new password before a new hashed version of the password is stored in the _shadow_ password file /etc/security/password.</t>
  </si>
  <si>
    <t>Use the following to find passwords using crypt hash method:
#!/usr/bin/ksh -e
# hash:5.2.2
# Provided to CIS by AIXTools
# Copyright AIXTools, 2022
grep 'password[[:blank:]]= .............$' /etc/security/passwd | \
while read pass equals cryptedhash; do
user=$(grep -p $cryptedhash /etc/security/passwd | egrep '[a-zA-z0-9]+:$' | sed -e s/:$//)
print ${user}: needs to update passwd
done</t>
  </si>
  <si>
    <t>The default password hash algorithm is changed to ssha512.</t>
  </si>
  <si>
    <t>The default password hash algorithm is not changed to ssha512.</t>
  </si>
  <si>
    <t>5.2.3</t>
  </si>
  <si>
    <t>The hash algorithm crypt is known by all *nix versions - so it has provided portability. And in the '70's processor power was weak enough that the mere 56 bits protection against brute-force attacks was reasonable to sufficient. Fifty (50) years later - this is not the case.</t>
  </si>
  <si>
    <t>Execute the following command to enable an administrative  requirement to update password on next login - when current password is still _hashed_ using the crypt algorithm.
#!/usr/bin/ksh -e
# hash_chk:5.2.12
# Provided to CIS by AIXTools
# Copyright AIXTools, 2022
#SystemAccounts are skipped, root is treated a regular account
#pconsole is no longer a system account - being deprecated/removed
SACTS1="(adm|bin|daemon|invscout|ipsec|lp|lpd|nobody|nuucp|sshd|sys|uucp)"
SACTS2="(esa|srvproxy|imnadm|anonymou|ftp)"
grep password[[:blank:]]= .............$ /etc/security/passwd | \
while read pass equals cryptedhash; do
user=$(/usr/bin/grep -p $cryptedhash /etc/security/passwd |\
/usr/bin/egrep -vp "${SACTS1}:$" |\
/usr/bin/egrep -vp "${SACTS2}:$" |\
/usr/bin/egrep [a-zA-z0-9]+:$ | sed -e s/:$//)
print ${user}: needs to update passwd
set -x
/usr/bin/pwdadm -c ${user}
/usr/bin/pwdadm -f ADMCHG ${user}
set +x
done</t>
  </si>
  <si>
    <t>Change the default password hash algorithm to ssha512. One method to accomplish the recommended state is to execute the following command(s):
Execute the following command to enable an administrative  requirement to update password on next login - when current password is still _hashed_ using the crypt algorithm.
#!/usr/bin/ksh -e
# hash_chk:5.2.12
# Provided to CIS by AIXTools
# Copyright AIXTools, 2022
#SystemAccounts are skipped, root is treated a regular account
#pconsole is no longer a system account - being deprecated/removed
SACTS1="(adm|bin|daemon|invscout|ipsec|lp|lpd|nobody|nuucp|sshd|sys|uucp)"
SACTS2="(esa|srvproxy|imnadm|anonymou|ftp)"
grep password[[:blank:]]= .............$ /etc/security/passwd | \
while read pass equals cryptedhash; do
user=$(/usr/bin/grep -p $cryptedhash /etc/security/passwd |\
/usr/bin/egrep -vp "${SACTS1}:$" |\
/usr/bin/egrep -vp "${SACTS2}:$" |\
/usr/bin/egrep [a-zA-z0-9]+:$ | sed -e s/:$//)
print ${user}: needs to update passwd
set -x
/usr/bin/pwdadm -c ${user}
/usr/bin/pwdadm -f ADMCHG ${user}
set +x
done</t>
  </si>
  <si>
    <t>To close this finding, please provide a screenshot showing the default password hash algorithm is changed to ssha512 with the agency's CAP.</t>
  </si>
  <si>
    <t>AIX7.2-181</t>
  </si>
  <si>
    <t>Ensure password policy is enforced for all users</t>
  </si>
  <si>
    <t>If the NOCHECK flag is set on a user account if bypasses the password restrictions for that user.</t>
  </si>
  <si>
    <t>Execute the following command:
grep -p NOCHECK /etc/security/passwd
It should return no output</t>
  </si>
  <si>
    <t>Password policy is enforced for all users.</t>
  </si>
  <si>
    <t>Password policy is not enforced for all users.</t>
  </si>
  <si>
    <t>5.2.4</t>
  </si>
  <si>
    <t>If password restrictions are not enforced for some accounts, those accounts represent a much greater risk of being compromised by an attacker as they may have weaker passwords vulnerable to brute force attack or provide an indefinite window of opportunity for the use of already compromised credentials if the same password has been used on multiple systems.</t>
  </si>
  <si>
    <t>Obtain a list of any affected users:
grep -p NOCHECK /etc/security/passwd
Clear the NOCHECK flag from any account returned by executing the following command
pwdadm -c &lt;USERNAME&gt;
Set the ADMCHG flag from any account returned to force the user to change their password on next login
pwdadm -f ADMCHG &lt;USERNAME&gt;</t>
  </si>
  <si>
    <t>Ensure password policy is enforced for all users. One method to accomplish the recommended state is to execute the following command(s):
Obtain a list of any affected users:
grep -p NOCHECK /etc/security/passwd
Clear the NOCHECK flag from any account returned by executing the following command
pwdadm -c &lt;USERNAME&gt;
Set the ADMCHG flag from any account returned to force the user to change their password on next login
pwdadm -f ADMCHG &lt;USERNAME&gt;</t>
  </si>
  <si>
    <t>To close this finding, please provide a screenshot showing password policy is enforced for all users with the agency's CAP.</t>
  </si>
  <si>
    <t>AIX7.2-182</t>
  </si>
  <si>
    <t>Set the minimum length of a password to 14</t>
  </si>
  <si>
    <t>From the command prompt, execute the following command:
lssec -f /etc/security/user -s default -a minlen
The above command should yield the following output:
default minlen=14</t>
  </si>
  <si>
    <t>The minimum length of a password is set to 14.</t>
  </si>
  <si>
    <t>The minimum length of a password is not set to 14.</t>
  </si>
  <si>
    <t>5.2.5</t>
  </si>
  <si>
    <t>In /etc/security/user, set the default user stanza minlen attribute to be greater than or equal to 14:
chsec -f /etc/security/user -s default -a minlen=14
This means that all user passwords must be at least 14 characters in length.</t>
  </si>
  <si>
    <t>Set the minimum length of a password to 14. One method to accomplish the recommended state is to execute the following command(s):
In /etc/security/user, set the default user stanza minlen attribute to be greater than or equal to 14:
chsec -f /etc/security/user -s default -a minlen=14
This means that all user passwords must be at least 14 characters in length.</t>
  </si>
  <si>
    <t>To close this finding, please provide a screenshot showing minimum length of a password is set to 14 with the agency's CAP.</t>
  </si>
  <si>
    <t>AIX7.2-183</t>
  </si>
  <si>
    <t>Set the minimum number of characters that are required in a new password to 4</t>
  </si>
  <si>
    <t>From the command prompt, execute the following command:
lssec -f /etc/security/user -s default -a mindiff 
The above command should yield the following output:
default mindiff=4</t>
  </si>
  <si>
    <t>The minimum number of characters that are required in a new password is set to 4.</t>
  </si>
  <si>
    <t>The minimum number of characters that are required in a new password is not set to 4.</t>
  </si>
  <si>
    <t>5.2.6</t>
  </si>
  <si>
    <t>The mindiff attribute ensures that users are not able to reuse the same or similar passwords.</t>
  </si>
  <si>
    <t>In /etc/security/user, set the default user stanza mindiff attribute to be greater than or equal to 4:
chsec -f /etc/security/user -s default -a mindiff=4
This means that when a user password is set it needs to comprise of at least 4 characters not present in the previous password.</t>
  </si>
  <si>
    <t>Set the minimum number of characters that are required in a new password to 4. One method to accomplish the recommended state is to execute the following command(s):
In /etc/security/user, set the default user stanza mindiff attribute to be greater than or equal to 4:
chsec -f /etc/security/user -s default -a mindiff=4
This means that when a user password is set it needs to comprise of at least 4 characters not present in the previous password.</t>
  </si>
  <si>
    <t>AIX7.2-184</t>
  </si>
  <si>
    <r>
      <t xml:space="preserve">Set the </t>
    </r>
    <r>
      <rPr>
        <b/>
        <sz val="10"/>
        <rFont val="Arial"/>
        <family val="2"/>
      </rPr>
      <t>minimum number of alphabetic characters in a password to 3</t>
    </r>
  </si>
  <si>
    <t>From the command prompt, execute the following command:
lssec -f /etc/security/user -s default -a minalpha
The above command should yield the following output:
default minalpha=3</t>
  </si>
  <si>
    <t>The minimum number of alphabetic characters in a password is set to 3.</t>
  </si>
  <si>
    <t>The minimum number of alphabetic characters in a password is not set to 3.</t>
  </si>
  <si>
    <t>5.2.7</t>
  </si>
  <si>
    <t>In /etc/security/user, set the default user stanza minalpha attribute to be greater than or equal to 3:
chsec -f /etc/security/user -s default -a minalpha=3
This means that there must be at least 3 alphabetic characters (upper or lowercase) within a password.</t>
  </si>
  <si>
    <t>Set the minimum number of alphabetic characters in a password to 3. One method to accomplish the recommended state is to execute the following command(s):
In /etc/security/user, set the default user stanza minalpha attribute to be greater than or equal to 3:
chsec -f /etc/security/user -s default -a minalpha=3
This means that there must be at least 3 alphabetic characters (upper or lowercase) within a password.</t>
  </si>
  <si>
    <t>AIX7.2-185</t>
  </si>
  <si>
    <t>Set the characters within a password which must be non-alphabetic to 3</t>
  </si>
  <si>
    <t>From the command prompt, execute the following command:
lssec -f /etc/security/user -s default -a minother
The above command should yield the following output:
default minother=3</t>
  </si>
  <si>
    <t>The characters within a password which must be non-alphabetic to is set to 3.</t>
  </si>
  <si>
    <t>The characters within a password which must be non-alphabetic to is not set to 3.</t>
  </si>
  <si>
    <t>5.2.8</t>
  </si>
  <si>
    <t>In /etc/security/user, set the default user stanza minother attribute to be greater than or equal to 3:
chsec -f /etc/security/user -s default -a minother=3
This means that there must be at least 3 non-alphabetic characters within a password.</t>
  </si>
  <si>
    <t>Set the characters within a password which must be non-alphabetic to 3. One method to accomplish the recommended state is to execute the following command(s):
In /etc/security/user, set the default user stanza minother attribute to be greater than or equal to 3:
chsec -f /etc/security/user -s default -a minother=3
This means that there must be at least 3 non-alphabetic characters within a password.</t>
  </si>
  <si>
    <t>AIX7.2-186</t>
  </si>
  <si>
    <t>Set the maximum number of times a character to 4</t>
  </si>
  <si>
    <t>From the command prompt, execute the following command:
lssec -f /etc/security/user -s default -a maxrepeats
The above command should yield the following output:
default maxrepeats=4</t>
  </si>
  <si>
    <t>The maximum number of times a character is set to 4.</t>
  </si>
  <si>
    <t>The maximum number of times a character is not set to 4.</t>
  </si>
  <si>
    <t>5.2.9</t>
  </si>
  <si>
    <t>In/etc/security/user, set the default user stanza maxrepeats attribute to 2:
chsec -f /etc/security/user -s default -a maxrepeats=4
This means that a user may not use the same character more than four (4) times in a password.
This value has been increased from two (2) - in parallel with the increase in minlen from eight (8) to fourteen (14).</t>
  </si>
  <si>
    <t>Set the maximum number of times a character to 4. One method to accomplish the recommended state is to execute the following command(s):
In/etc/security/user, set the default user stanza maxrepeats attribute to 2:
chsec -f /etc/security/user -s default -a maxrepeats=4
This means that a user may not use the same character more than four (4) times in a password.</t>
  </si>
  <si>
    <t>AIX7.2-187</t>
  </si>
  <si>
    <t>Set the minimum number of digits in a password to 1</t>
  </si>
  <si>
    <t>From the command prompt, execute the following command:
lssec -f /etc/security/user -s default -a mindigit
The above command should yield the following output:
default mindigit=1</t>
  </si>
  <si>
    <t>The minimum number of digits in a password is set to 1.</t>
  </si>
  <si>
    <t>The minimum number of digits in a password is not set to 1.</t>
  </si>
  <si>
    <t>5.2.10</t>
  </si>
  <si>
    <t>In /etc/security/user, set the default user stanza mindigit attribute to 1:
chsec -f /etc/security/user -s default -a mindigit=1
This means that there must be at least 1 digit within a password.</t>
  </si>
  <si>
    <t>Set the minimum number of digits in a password to 1. One method to accomplish the recommended state is to execute the following command(s):
In /etc/security/user, set the default user stanza mindigit attribute to 1:
chsec -f /etc/security/user -s default -a mindigit=1
This means that there must be at least 1 digit within a password.</t>
  </si>
  <si>
    <t>AIX7.2-188</t>
  </si>
  <si>
    <t>Set the minimum number of lower-case alphabetic characters in a password to 1</t>
  </si>
  <si>
    <t>Defines the minimum number of lower-case alphabetic characters in a password.</t>
  </si>
  <si>
    <t>From the command prompt, execute the following command:
lssec -f /etc/security/user -s default -a minloweralpha
The above command should yield the following output:
default minloweralpha=1</t>
  </si>
  <si>
    <t>The minimum number of lower-case alphabetic characters in a password is set to 1.</t>
  </si>
  <si>
    <t>The minimum number of lower-case alphabetic characters in a password is not set to 1.</t>
  </si>
  <si>
    <t>5.2.11</t>
  </si>
  <si>
    <t>In setting the minloweralpha attribute, the password must contain a lower-case alphabetic character when it is changed by the user.</t>
  </si>
  <si>
    <t>In /etc/security/user, set the default user stanza minloweralpha attribute to 1:
chsec -f /etc/security/user -s default -a minloweralpha=1
This means that there must be at least 1 lower-case alphabetic character within a password.</t>
  </si>
  <si>
    <t>Set the minimum number of lower-case alphabetic characters in a password to 1. One method to accomplish the recommended state is to execute the following command(s):
In /etc/security/user, set the default user stanza minloweralpha attribute to 1:
chsec -f /etc/security/user -s default -a minloweralpha=1
This means that there must be at least 1 lower-case alphabetic character within a password.</t>
  </si>
  <si>
    <t>AIX7.2-189</t>
  </si>
  <si>
    <t>Set the minupperalpha to 1</t>
  </si>
  <si>
    <t>Defines the minimum number of upper-case alphabetic characters in a password.</t>
  </si>
  <si>
    <t>From the command prompt, execute the following command:
lssec -f /etc/security/user -s default -a minupperalpha
The above command should yield the following output:
default minupperalpha=1</t>
  </si>
  <si>
    <t>The number of upper-case alphabetic characters is set to 1.</t>
  </si>
  <si>
    <t>The number of upper-case alphabetic characters is not set to 1.</t>
  </si>
  <si>
    <t>5.2.12</t>
  </si>
  <si>
    <t>In setting the minupperalpha attribute, the password must contain an upper-case alphabetic character when it is changed by the user.</t>
  </si>
  <si>
    <t>In /etc/security/user, set the default user stanza minupperalpha attribute to 1:
chsec -f /etc/security/user -s default -a minupperalpha=1
This means that there must be at least 1 upper-case alphabetic character within a password.</t>
  </si>
  <si>
    <t>Set the minupperalpha to 1. One method to accomplish the recommended state is to execute the following command(s):
In /etc/security/user, set the default user stanza minupperalpha attribute to 1:
chsec -f /etc/security/user -s default -a minupperalpha=1
This means that there must be at least 1 upper-case alphabetic character within a password.</t>
  </si>
  <si>
    <t>AIX7.2-190</t>
  </si>
  <si>
    <t>Set the minimum number of special characters  to 1</t>
  </si>
  <si>
    <t>From the command prompt, execute the following command:
lssec -f /etc/security/user -s default -a minspecialchar
The above command should yield the following output:
default minspecialchar=1</t>
  </si>
  <si>
    <t>The number of special characters is set to 1.</t>
  </si>
  <si>
    <t>The minimum number of special characters is not set to 1.</t>
  </si>
  <si>
    <t>5.2.13</t>
  </si>
  <si>
    <t>In /etc/security/user, set the default user stanza minspecialchar attribute to 1:
chsec -f /etc/security/user -s default -a minspecialchar=1
This means that there must be at least 1 special character within a password.</t>
  </si>
  <si>
    <t>Set the minimum number of special characters  to 1. One method to accomplish the recommended state is to execute the following command(s):
In /etc/security/user, set the default user stanza minspecialchar attribute to 1:
chsec -f /etc/security/user -s default -a minspecialchar=1
This means that there must be at least 1 special character within a password.</t>
  </si>
  <si>
    <t>AIX7.2-191</t>
  </si>
  <si>
    <t>Disable and lock login access for the adm user account</t>
  </si>
  <si>
    <t>This change locks and disables login access for the adm user account.</t>
  </si>
  <si>
    <t>Ensure remote access has been disabled for the adm user:
lsuser -a account_locked login rlogin adm
The above command should yield the following output:
adm account_locked=true login=false rlogin=false</t>
  </si>
  <si>
    <t>The login access for the adm account is locked and disabled.</t>
  </si>
  <si>
    <t>The login access for the adm account is not locked and disabled.</t>
  </si>
  <si>
    <t>5.3</t>
  </si>
  <si>
    <t>5.3.1</t>
  </si>
  <si>
    <t>This change disables direct local and remote login to the adm user account. Do not set a password on this account to ensure that the only access is via su from the root account.
There should not be a requirement to log in as the adm user directly. All users should be given unique logon ids to ensure traceability and accountability.</t>
  </si>
  <si>
    <t>Change the following user attributes to adm user:
chuser account_locked=true login=false rlogin=false adm</t>
  </si>
  <si>
    <t>Disable and lock login access for the adm user account. One method to accomplish the recommended state is to execute the following command(s):
Change the following user attributes to adm user:
chuser account_locked=true login=false rlogin=false adm</t>
  </si>
  <si>
    <t>To close this finding, please provide a screenshot showing access for the adm account is locked and disabled. with the agency's CAP.</t>
  </si>
  <si>
    <t>AIX7.2-192</t>
  </si>
  <si>
    <t>Disable and lock login access for the bin user account</t>
  </si>
  <si>
    <t>This change locks and disables login access for the bin user account.</t>
  </si>
  <si>
    <t>Ensure access has been disabled for the bin user:
lsuser -a account_locked login rlogin bin
The above command should yield the following output:
bin account_locked=true login=false rlogin=false</t>
  </si>
  <si>
    <t>The login access for the bin account is locked and disabled.</t>
  </si>
  <si>
    <t>The login access for the bin account is not locked and disabled.</t>
  </si>
  <si>
    <t>5.3.2</t>
  </si>
  <si>
    <t>This change disables direct local and remote login to the bin user account. Do not set a password on this account to ensure that the only access is via su from the root account.
There should not be a requirement to log in as the bin user directly. All users should be given unique logon ids to ensure traceability and accountability.</t>
  </si>
  <si>
    <t>Change the login and remote login user flags to disable bin user access:
chuser account_locked=true login=false rlogin=false bin</t>
  </si>
  <si>
    <t>Disable and lock login access for the bin user account. One method to accomplish the recommended state is to execute the following command(s):
Change the login and remote login user flags to disable bin user access:
chuser account_locked=true login=false rlogin=false bin</t>
  </si>
  <si>
    <t>To close this finding, please provide a screenshot showing access for the bin account is locked and disabled with the agency's CAP.</t>
  </si>
  <si>
    <t>AIX7.2-193</t>
  </si>
  <si>
    <t>Disable and lock login access for the daemon user account</t>
  </si>
  <si>
    <t>This change locks and disables login access for the daemon user account.</t>
  </si>
  <si>
    <t>Ensure remote access has been disabled for the daemon user:
lsuser -a account_locked login rlogin daemon
The above command should yield the following output:
daemon account_locked=true login=false rlogin=false</t>
  </si>
  <si>
    <t>The login access for the daemon account is locked and disabled.</t>
  </si>
  <si>
    <t>The login access for the daemon account is not locked and disabled.</t>
  </si>
  <si>
    <t>5.3.3</t>
  </si>
  <si>
    <t>This change disables direct local and remote login to the daemon user account. Do not set a password on this account to ensure that the only access is via su from the root account.
There should not be a requirement to log in as the daemon user directly. All users should be given unique logon ids to ensure traceability and accountability.</t>
  </si>
  <si>
    <t>Change the login and remote login user flags to disable daemon user access:
chuser account_locked=true login=false rlogin=false daemon</t>
  </si>
  <si>
    <t>Disable and lock login access for the daemon user account. One method to accomplish the recommended state is to execute the following command(s):
Change the login and remote login user flags to disable daemon user access:
chuser account_locked=true login=false rlogin=false daemon</t>
  </si>
  <si>
    <t>To close this finding, please provide a screenshot showing access for the daemon account is locked and disabled with the agency's CAP.</t>
  </si>
  <si>
    <t>AIX7.2-194</t>
  </si>
  <si>
    <t>Disable and lock login access for the guest user account</t>
  </si>
  <si>
    <t>This change locks and disables login access for the guest user account.</t>
  </si>
  <si>
    <t>Ensure access has been disabled for the guest user:
lsuser -a account_locked login rlogin guest
The above command should yield the following output:
guest account_locked=true login=false rlogin=false</t>
  </si>
  <si>
    <t>The login access for the guest user account is locked and disabled.</t>
  </si>
  <si>
    <t>The login access for the guest user account is not locked and disabled.</t>
  </si>
  <si>
    <t>5.3.4</t>
  </si>
  <si>
    <t>This change disables direct local and remote login to the guest user account. Do not set a password on this account to ensure that the only access is via su from the root account.
There should not be a requirement to log in as the guest user directly. All users should be given unique logon ids to ensure traceability and accountability.</t>
  </si>
  <si>
    <t>Change the following user attributes to guest user:
chuser account_locked=true login=false rlogin=false adm</t>
  </si>
  <si>
    <t>Disable and lock login access for the guest user account. One method to accomplish the recommended state is to execute the following command(s):
Change the following user attributes to guest user:
chuser account_locked=true login=false rlogin=false adm</t>
  </si>
  <si>
    <t>To close this finding, please provide a screenshot showing access for the guest user account is locked and disabled with the agency's CAP.</t>
  </si>
  <si>
    <t>AIX7.2-195</t>
  </si>
  <si>
    <t>Disable and lock login access for the ipd user account</t>
  </si>
  <si>
    <t>This change locks and disables login access for the lpd user account.</t>
  </si>
  <si>
    <t>Ensure remote access has been disabled for the lpd user:
lsuser -a account_locked login rlogin lpd
The above command should yield the following output:
lpd account_locked=true login=false rlogin=false</t>
  </si>
  <si>
    <t>The login access for the ipd user account is locked and disabled.</t>
  </si>
  <si>
    <t>The login access for the ipd user account is not locked and disabled.</t>
  </si>
  <si>
    <t>5.3.5</t>
  </si>
  <si>
    <t>This change disables direct local and remote login to the lpd user account. Do not set a password on this account to ensure that the only access is via su from the root account.
There should not be a requirement to log in as the lpd user directly. All users should be given unique logon ids to ensure traceability and accountability.</t>
  </si>
  <si>
    <t>Change the following user attributes to lpd user:
chuser account_locked=true login=false rlogin=false lpd</t>
  </si>
  <si>
    <t>Disable and lock login access for the ipd user account. One method to accomplish the recommended state is to execute the following command(s):
Change the following user attributes to lpd user:
chuser account_locked=true login=false rlogin=false lpd</t>
  </si>
  <si>
    <t>To close this finding, please provide a screenshot showing access for the ipd user account is locked and disabled with the agency's CAP.</t>
  </si>
  <si>
    <t>AIX7.2-196</t>
  </si>
  <si>
    <t>Disable and lock login access for the nobody user account</t>
  </si>
  <si>
    <t>This change locks and disables login access for the nobody user account.</t>
  </si>
  <si>
    <t>Ensure access has been disabled for the nobody user:
lsuser -a account_locked login rlogin nobody
The above command should yield the following output:
nobody account_locked=true login=false rlogin=false</t>
  </si>
  <si>
    <t>The login access for the nobody user account is locked and disabled.</t>
  </si>
  <si>
    <t>The login access for the nobody user account is not locked and disabled.</t>
  </si>
  <si>
    <t>5.3.6</t>
  </si>
  <si>
    <t>This change disables direct local and remote login to the nobody user account. Do not set a password on this account to ensure that the only access is via su from the root account.
There should not be a requirement to log in as the nobody user directly. All users should be given unique logon ids to ensure traceability and accountability.</t>
  </si>
  <si>
    <t>Change the login and remote login user flags to disable nobody user access:
chuser account_locked=true login=false rlogin=false nobody</t>
  </si>
  <si>
    <t>Disable and lock login access for the nobody user account. One method to accomplish the recommended state is to execute the following command(s):
Change the login and remote login user flags to disable nobody user access:
chuser account_locked=true login=false rlogin=false nobody</t>
  </si>
  <si>
    <t>To close this finding, please provide a screenshot showing access for the nobody user account is locked and disabled with the agency's CAP.</t>
  </si>
  <si>
    <t>AIX7.2-197</t>
  </si>
  <si>
    <t>Disable and lock login access for the nuucp user account</t>
  </si>
  <si>
    <t>This change locks and disables login access for the nuucp user account.</t>
  </si>
  <si>
    <t>Ensure access has been disabled for the nuucp user:
lsuser -a account_locked login rlogin nuucp
The above command should yield the following output:
nuucp account_locked=true login=false rlogin=false</t>
  </si>
  <si>
    <t>The login access for the nuucp user account is locked and disabled.</t>
  </si>
  <si>
    <t>The login access for the nuucp user account is not locked and disabled.</t>
  </si>
  <si>
    <t>5.3.7</t>
  </si>
  <si>
    <t>This change disables direct local and remote login to the nuucp user account. Do not set a password on this account to ensure that the only access is via su from the root account.
There should not be a requirement to log in as the nuucp user directly. All users should be given unique logon ids to ensure traceability and accountability.</t>
  </si>
  <si>
    <t>Change the following user attributes to nuucp user::
chuser account_locked=true login=false rlogin=false nuucp</t>
  </si>
  <si>
    <t>Disable and lock login access for the nuucp user account. One method to accomplish the recommended state is to execute the following command(s):
Change the following user attributes to nuucp user:
chuser account_locked=true login=false rlogin=false nuucp</t>
  </si>
  <si>
    <t>To close this finding, please provide a screenshot showing login access for the nuucp user account is locked and disabled with the agency's CAP.</t>
  </si>
  <si>
    <t>AIX7.2-198</t>
  </si>
  <si>
    <t>Disable and lock login access for the sys user account</t>
  </si>
  <si>
    <t>This change locks and disables login access for the sys user account.</t>
  </si>
  <si>
    <t>Ensure access has been disabled for the sys user:
lsuser -a account_locked login rlogin sys
The above command should yield the following output:
sys account_locked=true login=false rlogin=false</t>
  </si>
  <si>
    <t>The login access for the sys user accounts locked and disabled.</t>
  </si>
  <si>
    <t>The login access for the sys user account is not locked and disabled.</t>
  </si>
  <si>
    <t>5.3.8</t>
  </si>
  <si>
    <t>This change disables direct local and remote login to the sys user account. Do not set a password on this account to ensure that the only access is via su from the root account.
There should not be a requirement to log in as the sys user directly. All users should be given unique logon ids to ensure traceability and accountability.</t>
  </si>
  <si>
    <t>Change the following user attributes to sys user:
chuser account_locked=true login=false rlogin=false sys</t>
  </si>
  <si>
    <t>Disable and lock login access for the sys user account. One method to accomplish the recommended state is to execute the following command(s):
Change the following user attributes to sys user:
chuser account_locked=true login=false rlogin=false sys</t>
  </si>
  <si>
    <t>To close this finding, please provide a screenshot showing login access for the sys user accounts locked and disabled with the agency's CAP.</t>
  </si>
  <si>
    <t>AIX7.2-199</t>
  </si>
  <si>
    <t>Disable and lock login access for the uucp user</t>
  </si>
  <si>
    <t>This change locks and disables login access for the uucp user account.</t>
  </si>
  <si>
    <t>Ensure access has been disabled for the uucp user:
lsuser -a account_locked login rlogin uucp
The above command should yield the following output:
uucp account_locked=true login=false rlogin=false</t>
  </si>
  <si>
    <t>The login access for the uucp user account is locked and disabled.</t>
  </si>
  <si>
    <t>The login access for the uucp user account is not locked and disabled.</t>
  </si>
  <si>
    <t>5.3.9</t>
  </si>
  <si>
    <t>This change disables direct local and remote login to the uucp user account. Do not set a password on this account to ensure that the only access is via su from the root account.
There should not be a requirement to log in as the uucp user directly. All users should be given unique logon ids to ensure traceability and accountability.</t>
  </si>
  <si>
    <t>Change the following user attributes to uucp user:
chuser account_locked=true login=false rlogin=false uucp</t>
  </si>
  <si>
    <t>Disable and lock login access for the uucp user. One method to accomplish the recommended state is to execute the following command(s):
Change the following user attributes to uucp user:
chuser account_locked=true login=false rlogin=false uucp</t>
  </si>
  <si>
    <t>To close this finding, please provide a screenshot showing access for the uucp user account is locked and disabled with the agency's CAP.</t>
  </si>
  <si>
    <t>AIX7.2-200</t>
  </si>
  <si>
    <t>Ensure System Accounts cannot access system using ftp</t>
  </si>
  <si>
    <t>If ftp is active on the system, the file /etc/ftpusers is a deny list used by ftp daemon containing a list of users who are not allowed to access the system via ftp.</t>
  </si>
  <si>
    <t>If ftp is active on the system, review the content of /etc/ftpusers and ensure there are no duplicate entries:
cat /etc/ftpusers</t>
  </si>
  <si>
    <t>System Accounts cannot access system using ftp.</t>
  </si>
  <si>
    <t>System Accounts can access system using ftp.</t>
  </si>
  <si>
    <t>5.3.10</t>
  </si>
  <si>
    <t>The /etc/ftpusers file contains a list of users who are not allowed to access the system via ftp. All users with a UID less than 200 should typically be added into the file.</t>
  </si>
  <si>
    <t>List all users with a UID less than 200 to the /etc/ftpusers file:
lsuser -c ALL | grep -v ^#name |grep -v root | cut -f1 -d: | while read NAME; do
if [ lsuser -f $NAME | grep id | cut -f2 -d= -lt 200 ] &gt; /dev/null 2&gt; then 
echo "Would add $NAME to /etc/ftpusers"
fi
done
NOTE: Review the list of users
Add all relevant users with a UID of less that 200 to the /etc/ftpusers file:
lsuser -c ALL | grep -v ^#name |grep -v root | cut -f1 -d: | while read NAME; do
if [ lsuser -f $NAME | grep id | cut -f2 -d= -lt 200 ] &gt; /dev/null 2&gt; then 
echo $NAME &gt;&gt; /etc/ftpusers
fi
done</t>
  </si>
  <si>
    <t>Ensure System Accounts cannot access system using ftp. One method to accomplish the recommended state is to execute the following command(s):
List all users with a UID less than 200 to the /etc/ftpusers file:
lsuser -c ALL | grep -v ^#name |grep -v root | cut -f1 -d: | while read NAME; do
if [ lsuser -f $NAME | grep id | cut -f2 -d= -lt 200 ] &gt; /dev/null 2&gt; then 
echo "Would add $NAME to /etc/ftpusers"
fi
done
NOTE: Review the list of users
Add all relevant users with a UID of less that 200 to the /etc/ftpusers file:
lsuser -c ALL | grep -v ^#name |grep -v root | cut -f1 -d: | while read NAME; do
if [ lsuser -f $NAME | grep id | cut -f2 -d= -lt 200 ] &gt; /dev/null 2&gt; then 
echo $NAME &gt;&gt; /etc/ftpusers
fi
done</t>
  </si>
  <si>
    <t>To close this finding, please provide a screenshot showing system accounts cannot access system using ftp with the agency's CAP.</t>
  </si>
  <si>
    <t>AIX7.2-201</t>
  </si>
  <si>
    <t>Add authorized users to at.allow</t>
  </si>
  <si>
    <t>The /var/adm/cron/at.allow file defines which users on the system can schedule jobs via at.</t>
  </si>
  <si>
    <t>Review the content /var/adm/cron/at.allow, ensure that the content reflects the changes made:
cat /var/adm/cron/at.allow</t>
  </si>
  <si>
    <t>The authorized users are added to the /var/adm/cron/at.allow file.</t>
  </si>
  <si>
    <t>The authorized users are not added to the /var/adm/cron/at.allow file.</t>
  </si>
  <si>
    <t>6</t>
  </si>
  <si>
    <t>6.4</t>
  </si>
  <si>
    <t>Review the current at files:
ls -l /var/spool/cron/atjobs
cat /var/spool/cron/atjobs/*
NOTE: Review the list of at schedules and remove any files which should not be there, or have no content
Add the recommended system users to the at.allow list:
echo "adm" &gt;&gt; /var/adm/cron/at.allow
echo "sys" &gt;&gt; /var/adm/cron/at.allow
Add any other users who require permissions to use the at scheduler:
echo &lt;user&gt; &gt;&gt; /var/adm/cron/at.allow
NOTE: Where &lt;user&gt; is the username.</t>
  </si>
  <si>
    <t>Add authorized users to at.allow. One method to accomplish the recommended state is to execute the following command(s):
Review the current at files:
ls -l /var/spool/cron/atjobs
cat /var/spool/cron/atjobs/*
NOTE: Review the list of at schedules and remove any files which should not be there, or have no content
Add the recommended system users to the at.allow list:
echo "adm" &gt;&gt; /var/adm/cron/at.allow
echo "sys" &gt;&gt; /var/adm/cron/at.allow
Add any other users who require permissions to use the at scheduler:
echo &lt;user&gt; &gt;&gt; /var/adm/cron/at.allow
NOTE: Where &lt;user&gt; is the username.</t>
  </si>
  <si>
    <t>To close this finding, please provide a screenshot showing authorized users are added to the /var/adm/cron/at.allow file with the agency's CAP.</t>
  </si>
  <si>
    <t>AIX7.2-202</t>
  </si>
  <si>
    <t xml:space="preserve">Add authorized users to /var/adm/cron/cron.allow file </t>
  </si>
  <si>
    <t>The /var/adm/cron/cron.allow file defines which users on the system can schedule jobs via cron.</t>
  </si>
  <si>
    <t>Review the content /var/adm/cron/cron.allow, ensure that the content reflects the changes made:
cat /var/adm/cron/cron.allow</t>
  </si>
  <si>
    <t>The authorized users are added to the /var/adm/cron/cron.allow file.</t>
  </si>
  <si>
    <t>The authorized users are not added to the /var/adm/cron/cron.allow file.</t>
  </si>
  <si>
    <t>6.6</t>
  </si>
  <si>
    <t>Review the current cron files:
ls -l /var/spool/cron/crontabs/
cat /var/spool/cron/crontabs/*
NOTE: Review the list of cron schedules and remove any files which should not be there, or have no content.
Add the recommended system users to the cron.allow list:
echo "sys" &gt;&gt; /var/adm/cron/cron.allow 
echo "adm" &gt;&gt; /var/adm/cron/cron.allow
Add any other users who require permissions to use the cron scheduler:
echo &lt;user&gt; &gt;&gt; /var/adm/cron/cron.allow
NOTE: Where &lt;user&gt; is the username.</t>
  </si>
  <si>
    <t>Add authorized users to /var/adm/cron/cron.allow file. One method to accomplish the recommended state is to execute the following command(s):
Review the current cron files:
ls -l /var/spool/cron/crontabs/
cat /var/spool/cron/crontabs/*
NOTE: Review the list of cron schedules and remove any files which should not be there, or have no content.
Add the recommended system users to the cron.allow list:
echo "sys" &gt;&gt; /var/adm/cron/cron.allow 
echo "adm" &gt;&gt; /var/adm/cron/cron.allow
Add any other users who require permissions to use the cron scheduler:
echo &lt;user&gt; &gt;&gt; /var/adm/cron/cron.allow
NOTE: Where &lt;user&gt; is the username.</t>
  </si>
  <si>
    <t>To close this finding, please provide a screenshot showing authorized users are added to the /var/adm/cron/cron.allow file with the agency's CAP.</t>
  </si>
  <si>
    <t>AIX7.2-203</t>
  </si>
  <si>
    <t xml:space="preserve">RA-5 </t>
  </si>
  <si>
    <t>Vulnerability Monitoring and Scanning</t>
  </si>
  <si>
    <t>Use FLRTVC regularly</t>
  </si>
  <si>
    <t>The Fix Level Recommendation Tool Vulnerability Checker Script (FLRTVC) provides security and HIPER (High Impact PERvasive) reports based on the inventory of your system.</t>
  </si>
  <si>
    <t>Check to see if FLRTVC is downloaded and used regularly.</t>
  </si>
  <si>
    <t>FLRTVC is used regularly.</t>
  </si>
  <si>
    <t>FLRTVC is not used regularly.</t>
  </si>
  <si>
    <t>HSI12</t>
  </si>
  <si>
    <t>HSI12: No antivirus is configured on the system</t>
  </si>
  <si>
    <t>7</t>
  </si>
  <si>
    <t>7.2</t>
  </si>
  <si>
    <t>To download, click the download link below and save to a folder. It is packaged as a ZIP file with the FLRTVC.ksh script and LICENSE.txt file.
Download: FLRTVC (v0.8.1)
Note: The script requires ksh93 to use. If you are receiving errors when running the script, you may execute the script using "ksh93 flrtvc.ksh". As of v0.7, only non-fixed vulnerabilities will be shown by default. Use -a to show all.</t>
  </si>
  <si>
    <t>Use FLRTVC regularly. One method to accomplish the recommended state is to execute the following command(s):
To download, click the download link below and save to a folder. It is packaged as a ZIP file with the FLRTVC.ksh script and LICENSE.txt file.
Download: FLRTVC (v0.8.1)
Note: The script requires ksh93 to use. If you are receiving errors when running the script, you may execute the script using "ksh93 flrtvc.ksh". As of v0.7, only non-fixed vulnerabilities will be shown by default. Use -a to show all.</t>
  </si>
  <si>
    <t>To close this finding, please provide a screenshot showing FLRTVC is used regularly with the agency's CAP.</t>
  </si>
  <si>
    <t>AIX7.2-204</t>
  </si>
  <si>
    <t xml:space="preserve">Protection of Audit Information </t>
  </si>
  <si>
    <t>Implements a local syslog configuration</t>
  </si>
  <si>
    <t>This recommendation implements a local syslog configuration.</t>
  </si>
  <si>
    <t>Ensure that the log entries have been added successfully:
/usr/bin/egrep -v "(^$)|(^#)" /etc/syslog.conf
The above command should yield the output similar to:
aso.notice /var/log/aso/aso.log rotate size 1m files 8 compress
aso.info /var/log/aso/aso_process.log rotate size 1m files 8 compress
aso.debug /var/log/aso/aso_debug.log rotate size 32m files 8 compress
*.info;local4.none /var/log/syslog/info.log files 52 rotate time 1w compress archive /var/log/syslog/archive
auth.info /var/log/syslog/auth.log files 52 rotate time 1w compress archive /var/log/syslog/archive
Check that the auth.logand info.log files and syslog archive directory exist:
ls -ld /var/log/syslog/auth.log /var/log/syslog/info.log /var/log/syslog/archive
The output of the command above should list both files and the directory</t>
  </si>
  <si>
    <t>A local syslog configuration is implemented.</t>
  </si>
  <si>
    <t>A local syslog configuration is not implemented.</t>
  </si>
  <si>
    <t>HAU2</t>
  </si>
  <si>
    <t>HAU2: No auditing is being performed on the system</t>
  </si>
  <si>
    <t>8.1</t>
  </si>
  <si>
    <t>8.1.1</t>
  </si>
  <si>
    <t>Establishing a logging process via syslog provides system and security administrators with pertinent information relating to: login, mail, daemon, user and kernel activity. The recommendation is to enable local syslog logging, with a weekly rotation policy in a four weekly cycle. The log rotation isolates historical data which can be reviewed retrospectively if an issue is uncovered at a later date.</t>
  </si>
  <si>
    <t>Explicitly define a log file for the auth.info output in /etc/syslog.conf:
printf "auth.info\t\t/var/adm/authlog rotate time 1w files 4\n" &gt;&gt; /etc/syslog.conf
NOTE: This ensures that remote login, sudo or su attempts are logged separately
Create the authlog file and make it readable by root only:
touch /var/adm/authlog
chown root:system /var/adm/authlog
chmod u=rw,go= /var/adm/authlog
Create an entry in /etc/syslog.conf to capture all other output of level info or higher, excluding authentication information, as this is to be captured within /var/adm/authlog:
printf "*.info;auth.none\t/var/adm/syslog rotate time 1w files 4\n" &gt;&gt; /etc/syslog.conf
Create the syslog file:
touch /var/adm/syslog
chmod u=rw,g=r,o= /var/adm/syslog
Refresh syslogd to force the daemon to read the edited /etc/syslog.conf:
refresh -s syslogd</t>
  </si>
  <si>
    <t>Implements a local syslog configuration. One method to accomplish the recommended state is to execute the following command(s):
Explicitly define a log file for the auth.info output in /etc/syslog.conf:
printf "auth.info\t\t/var/adm/authlog rotate time 1w files 4\n" &gt;&gt; /etc/syslog.conf
NOTE: This ensures that remote login, sudo or su attempts are logged separately
Create the authlog file and make it readable by root only:
touch /var/adm/authlog
chown root:system /var/adm/authlog
chmod u=rw,go= /var/adm/authlog
Create an entry in /etc/syslog.conf to capture all other output of level info or higher, excluding authentication information, as this is to be captured within /var/adm/authlog:
printf "*.info;auth.none\t/var/adm/syslog rotate time 1w files 4\n" &gt;&gt; /etc/syslog.conf
Create the syslog file:
touch /var/adm/syslog
chmod u=rw,g=r,o= /var/adm/syslog
Refresh syslogd to force the daemon to read the edited /etc/syslog.conf:
refresh -s syslogd</t>
  </si>
  <si>
    <t>To close this finding, please provide a screenshot showing a local syslog configuration is implemented with the agency's CAP.</t>
  </si>
  <si>
    <t>Appendix</t>
  </si>
  <si>
    <t>SCSEM Sources:</t>
  </si>
  <si>
    <t>This SCSEM was created for the IRS Office of Safeguards based on the following resources.</t>
  </si>
  <si>
    <t xml:space="preserve">▪ IRS Publication 1075, Tax Information Security Guidelines for Federal, State and Local Agencies (Rev. 11-2021) </t>
  </si>
  <si>
    <t>▪ NIST SP 800-53 Rev. 5, Recommended Security Controls for Federal Information Systems and Organizations</t>
  </si>
  <si>
    <t>▪ CIS IBM AIX 7.1 Benchmark v1.1.0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</si>
  <si>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</si>
  <si>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</si>
  <si>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</si>
  <si>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</si>
  <si>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</si>
  <si>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</si>
  <si>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</si>
  <si>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</si>
  <si>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</si>
  <si>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</si>
  <si>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</si>
  <si>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</si>
  <si>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</si>
  <si>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</si>
  <si>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</si>
  <si>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</si>
  <si>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</si>
  <si>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</si>
  <si>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</si>
  <si>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</si>
  <si>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First Release</t>
  </si>
  <si>
    <t xml:space="preserve">Internal Revenue Service </t>
  </si>
  <si>
    <t>Added baseline Criticality Score and Issue Codes, weighted test cases based on criticality, and updated Results Tab</t>
  </si>
  <si>
    <t>Minor fixes to font and column length.  Updated AIX6-38 and AIX7-60.</t>
  </si>
  <si>
    <t>9/30/2016</t>
  </si>
  <si>
    <t>Minor updates</t>
  </si>
  <si>
    <t>Updated Issue Codes and Addressed Pub 1075 Release, Removed AIX 6.1 as it is end of life. Updated issue code table.</t>
  </si>
  <si>
    <t>Minor content updates. Removed need to disable port on unsuccessful logins.</t>
  </si>
  <si>
    <t>Internal Updates</t>
  </si>
  <si>
    <t>Updated Issue Codes</t>
  </si>
  <si>
    <t>Internal Updates, Changed AIX7-25  issue code, Added SSR language</t>
  </si>
  <si>
    <t>Updated based on IRS Publication 1075 (November 2021) Internal updates and Issue Code Table updates</t>
  </si>
  <si>
    <t>Internal Updates and Updated Issue Codes</t>
  </si>
  <si>
    <t>Added CIS IBM AIX 7.2 Benchmark v1.0.0</t>
  </si>
  <si>
    <t>Updated Issue Code Table</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</si>
  <si>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</si>
  <si>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</si>
  <si>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</si>
  <si>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AIX7.2 Test Cases</t>
  </si>
  <si>
    <t>Issue Code</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</si>
  <si>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</si>
  <si>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</si>
  <si>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</si>
  <si>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</si>
  <si>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</si>
  <si>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</si>
  <si>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</si>
  <si>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</si>
  <si>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</si>
  <si>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</si>
  <si>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</si>
  <si>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</si>
  <si>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</si>
  <si>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</si>
  <si>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</si>
  <si>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</si>
  <si>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</si>
  <si>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</si>
  <si>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</si>
  <si>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</si>
  <si>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</si>
  <si>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</si>
  <si>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</si>
  <si>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Operating system configuration files have incorrect permissions</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</si>
  <si>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</si>
  <si>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</si>
  <si>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</si>
  <si>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</si>
  <si>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</si>
  <si>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</si>
  <si>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</si>
  <si>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</si>
  <si>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</si>
  <si>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</si>
  <si>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</si>
  <si>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</si>
  <si>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</si>
  <si>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</si>
  <si>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</si>
  <si>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</si>
  <si>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</si>
  <si>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</si>
  <si>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</si>
  <si>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</si>
  <si>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</si>
  <si>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</si>
  <si>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</si>
  <si>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</si>
  <si>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</si>
  <si>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</si>
  <si>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</si>
  <si>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</si>
  <si>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</si>
  <si>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</si>
  <si>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</si>
  <si>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</si>
  <si>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</si>
  <si>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</si>
  <si>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</si>
  <si>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</si>
  <si>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</si>
  <si>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</si>
  <si>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</si>
  <si>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</si>
  <si>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</si>
  <si>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</si>
  <si>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</si>
  <si>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</si>
  <si>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</si>
  <si>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</si>
  <si>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</si>
  <si>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</si>
  <si>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</si>
  <si>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</si>
  <si>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</si>
  <si>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</si>
  <si>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</si>
  <si>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</si>
  <si>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</si>
  <si>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</si>
  <si>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</si>
  <si>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</si>
  <si>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</si>
  <si>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</si>
  <si>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</si>
  <si>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</si>
  <si>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</si>
  <si>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</si>
  <si>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</si>
  <si>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</si>
  <si>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</si>
  <si>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</si>
  <si>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</si>
  <si>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</si>
  <si>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</si>
  <si>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</si>
  <si>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</si>
  <si>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</si>
  <si>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</si>
  <si>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</si>
  <si>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</si>
  <si>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</si>
  <si>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</si>
  <si>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</si>
  <si>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</si>
  <si>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</si>
  <si>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</si>
  <si>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</si>
  <si>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</si>
  <si>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</si>
  <si>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</si>
  <si>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</si>
  <si>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</si>
  <si>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</si>
  <si>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</si>
  <si>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</si>
  <si>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</si>
  <si>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</si>
  <si>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</si>
  <si>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</si>
  <si>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</si>
  <si>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</si>
  <si>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</si>
  <si>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</si>
  <si>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</si>
  <si>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</si>
  <si>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</si>
  <si>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</si>
  <si>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</si>
  <si>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</si>
  <si>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</si>
  <si>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</si>
  <si>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</si>
  <si>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</si>
  <si>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</si>
  <si>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</si>
  <si>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</si>
  <si>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</si>
  <si>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</si>
  <si>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</si>
  <si>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</si>
  <si>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</si>
  <si>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</si>
  <si>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</si>
  <si>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</si>
  <si>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</si>
  <si>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</si>
  <si>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</si>
  <si>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</si>
  <si>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</si>
  <si>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</si>
  <si>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</si>
  <si>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</si>
  <si>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</si>
  <si>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</si>
  <si>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</si>
  <si>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</si>
  <si>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</si>
  <si>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</si>
  <si>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</si>
  <si>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</si>
  <si>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</si>
  <si>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</si>
  <si>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</si>
  <si>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</si>
  <si>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</si>
  <si>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</si>
  <si>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</si>
  <si>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</si>
  <si>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</si>
  <si>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</si>
  <si>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</si>
  <si>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</si>
  <si>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</si>
  <si>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</si>
  <si>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</si>
  <si>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</si>
  <si>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</si>
  <si>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</si>
  <si>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</si>
  <si>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</si>
  <si>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</si>
  <si>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</si>
  <si>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</si>
  <si>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</si>
  <si>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</si>
  <si>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</si>
  <si>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</si>
  <si>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</si>
  <si>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</si>
  <si>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</si>
  <si>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</si>
  <si>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</si>
  <si>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</si>
  <si>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</si>
  <si>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</si>
  <si>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</si>
  <si>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</si>
  <si>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</si>
  <si>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</si>
  <si>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</si>
  <si>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</si>
  <si>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</si>
  <si>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</si>
  <si>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</si>
  <si>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</si>
  <si>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</si>
  <si>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</si>
  <si>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</si>
  <si>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</si>
  <si>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</si>
  <si>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</si>
  <si>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</si>
  <si>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</si>
  <si>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</si>
  <si>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</si>
  <si>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</si>
  <si>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</si>
  <si>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</si>
  <si>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</si>
  <si>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</si>
  <si>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</si>
  <si>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</si>
  <si>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</si>
  <si>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</si>
  <si>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</si>
  <si>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</si>
  <si>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</si>
  <si>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</si>
  <si>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</si>
  <si>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</si>
  <si>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</si>
  <si>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</si>
  <si>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</si>
  <si>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</si>
  <si>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</si>
  <si>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</si>
  <si>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</si>
  <si>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Information system baseline is insufficient</t>
  </si>
  <si>
    <t>System has unneeded functionality installed</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</si>
  <si>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</si>
  <si>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</si>
  <si>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</si>
  <si>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</si>
  <si>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</si>
  <si>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</si>
  <si>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</si>
  <si>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</si>
  <si>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</si>
  <si>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</si>
  <si>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</si>
  <si>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</si>
  <si>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</si>
  <si>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</si>
  <si>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</si>
  <si>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</si>
  <si>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</si>
  <si>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</si>
  <si>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</si>
  <si>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</si>
  <si>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</si>
  <si>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</si>
  <si>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</si>
  <si>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</si>
  <si>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</si>
  <si>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</si>
  <si>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</si>
  <si>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</si>
  <si>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</si>
  <si>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</si>
  <si>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</si>
  <si>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</si>
  <si>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</si>
  <si>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</si>
  <si>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</si>
  <si>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</si>
  <si>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</si>
  <si>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</si>
  <si>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</si>
  <si>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</si>
  <si>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</si>
  <si>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</si>
  <si>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</si>
  <si>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</si>
  <si>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</si>
  <si>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</si>
  <si>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</si>
  <si>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</si>
  <si>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</si>
  <si>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</si>
  <si>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</si>
  <si>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</si>
  <si>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</si>
  <si>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</si>
  <si>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</si>
  <si>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</si>
  <si>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 xml:space="preserve">Configuration settings and benchmarks have not been defined </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</si>
  <si>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</si>
  <si>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</si>
  <si>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</si>
  <si>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</si>
  <si>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</si>
  <si>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</si>
  <si>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</si>
  <si>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</si>
  <si>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</si>
  <si>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</si>
  <si>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</si>
  <si>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</si>
  <si>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</si>
  <si>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</si>
  <si>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</si>
  <si>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</si>
  <si>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</si>
  <si>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</si>
  <si>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</si>
  <si>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</si>
  <si>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</si>
  <si>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</si>
  <si>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</si>
  <si>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</si>
  <si>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</si>
  <si>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</si>
  <si>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</si>
  <si>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</si>
  <si>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</si>
  <si>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</si>
  <si>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</si>
  <si>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</si>
  <si>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</si>
  <si>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</si>
  <si>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</si>
  <si>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</si>
  <si>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</si>
  <si>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</si>
  <si>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</si>
  <si>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</si>
  <si>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</si>
  <si>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</si>
  <si>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</si>
  <si>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</si>
  <si>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</si>
  <si>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</si>
  <si>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</si>
  <si>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</si>
  <si>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</si>
  <si>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</si>
  <si>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</si>
  <si>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</si>
  <si>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</si>
  <si>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</si>
  <si>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</si>
  <si>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</si>
  <si>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</si>
  <si>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</si>
  <si>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</si>
  <si>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</si>
  <si>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</si>
  <si>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</si>
  <si>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</si>
  <si>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</si>
  <si>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</si>
  <si>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</si>
  <si>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</si>
  <si>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</si>
  <si>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</si>
  <si>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</si>
  <si>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</si>
  <si>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</si>
  <si>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</si>
  <si>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</si>
  <si>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</si>
  <si>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</si>
  <si>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</si>
  <si>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</si>
  <si>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</si>
  <si>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</si>
  <si>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</si>
  <si>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</si>
  <si>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</si>
  <si>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</si>
  <si>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</si>
  <si>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</si>
  <si>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</si>
  <si>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</si>
  <si>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</si>
  <si>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</si>
  <si>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</si>
  <si>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</si>
  <si>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</si>
  <si>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</si>
  <si>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</si>
  <si>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</si>
  <si>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</si>
  <si>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</si>
  <si>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</si>
  <si>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</si>
  <si>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</si>
  <si>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</si>
  <si>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</si>
  <si>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</si>
  <si>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</si>
  <si>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</si>
  <si>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</si>
  <si>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</si>
  <si>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</si>
  <si>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</si>
  <si>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</si>
  <si>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</si>
  <si>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</si>
  <si>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</si>
  <si>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</si>
  <si>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</si>
  <si>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</si>
  <si>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</si>
  <si>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</si>
  <si>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</si>
  <si>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</si>
  <si>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</si>
  <si>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</si>
  <si>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</si>
  <si>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</si>
  <si>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</si>
  <si>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</si>
  <si>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</si>
  <si>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</si>
  <si>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</si>
  <si>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</si>
  <si>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</si>
  <si>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</si>
  <si>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Passwords do not meet complexity requirements</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</si>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</sst>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2" x14ac:knownFonts="1">
    <font>
      <sz val="11"/>
      <color indexed="8"/>
      <name val="Calibri"/>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i/>
      <sz val="9"/>
      <name val="Arial"/>
      <family val="2"/>
    </font>
    <font>
      <sz val="10"/>
      <color indexed="8"/>
      <name val="Arial"/>
      <family val="2"/>
    </font>
    <font>
      <sz val="11"/>
      <color indexed="8"/>
      <name val="Arial"/>
      <family val="2"/>
    </font>
    <font>
      <b/>
      <i/>
      <sz val="10"/>
      <name val="Arial"/>
      <family val="2"/>
    </font>
    <font>
      <u/>
      <sz val="10"/>
      <name val="Arial"/>
      <family val="2"/>
    </font>
    <font>
      <sz val="8"/>
      <name val="Calibri"/>
      <family val="2"/>
    </font>
    <font>
      <sz val="12"/>
      <color theme="1"/>
      <name val="Calibri"/>
      <family val="2"/>
      <scheme val="minor"/>
    </font>
    <font>
      <sz val="11"/>
      <color theme="1"/>
      <name val="Calibri"/>
      <family val="2"/>
      <scheme val="minor"/>
    </font>
    <font>
      <sz val="10"/>
      <color theme="1"/>
      <name val="Arial"/>
      <family val="2"/>
    </font>
    <font>
      <b/>
      <sz val="10"/>
      <color theme="1"/>
      <name val="Arial"/>
      <family val="2"/>
    </font>
    <font>
      <sz val="10"/>
      <color theme="0"/>
      <name val="Arial"/>
      <family val="2"/>
    </font>
    <font>
      <b/>
      <sz val="10"/>
      <color rgb="FFFF0000"/>
      <name val="Arial"/>
      <family val="2"/>
    </font>
    <font>
      <b/>
      <sz val="11"/>
      <color theme="1"/>
      <name val="Calibri"/>
      <family val="2"/>
      <scheme val="minor"/>
    </font>
    <font>
      <sz val="8"/>
      <name val="Calibri"/>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8"/>
      </patternFill>
    </fill>
  </fills>
  <borders count="47">
    <border>
      <left/>
      <right/>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right style="thin">
        <color indexed="63"/>
      </right>
      <top/>
      <bottom style="thin">
        <color indexed="63"/>
      </bottom>
      <diagonal/>
    </border>
    <border>
      <left/>
      <right style="thin">
        <color indexed="63"/>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3"/>
      </left>
      <right/>
      <top style="thin">
        <color indexed="64"/>
      </top>
      <bottom style="thin">
        <color indexed="64"/>
      </bottom>
      <diagonal/>
    </border>
    <border>
      <left style="thin">
        <color theme="1" tint="0.24994659260841701"/>
      </left>
      <right/>
      <top style="thin">
        <color theme="1" tint="0.24994659260841701"/>
      </top>
      <bottom style="thin">
        <color theme="1" tint="0.24994659260841701"/>
      </bottom>
      <diagonal/>
    </border>
    <border>
      <left style="thin">
        <color auto="1"/>
      </left>
      <right style="thin">
        <color auto="1"/>
      </right>
      <top style="thin">
        <color auto="1"/>
      </top>
      <bottom style="thin">
        <color auto="1"/>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right style="thin">
        <color indexed="63"/>
      </right>
      <top style="thin">
        <color indexed="63"/>
      </top>
      <bottom/>
      <diagonal/>
    </border>
    <border>
      <left/>
      <right style="thin">
        <color indexed="63"/>
      </right>
      <top style="thin">
        <color indexed="64"/>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s>
  <cellStyleXfs count="9">
    <xf numFmtId="0" fontId="0" fillId="0" borderId="0" applyFill="0" applyProtection="0"/>
    <xf numFmtId="0" fontId="3" fillId="0" borderId="0"/>
    <xf numFmtId="0" fontId="3" fillId="0" borderId="0"/>
    <xf numFmtId="0" fontId="15" fillId="0" borderId="0"/>
    <xf numFmtId="0" fontId="3" fillId="0" borderId="0"/>
    <xf numFmtId="0" fontId="3" fillId="0" borderId="0"/>
    <xf numFmtId="0" fontId="1" fillId="0" borderId="0" applyFill="0" applyProtection="0"/>
    <xf numFmtId="0" fontId="5" fillId="0" borderId="0"/>
    <xf numFmtId="0" fontId="3" fillId="0" borderId="0"/>
  </cellStyleXfs>
  <cellXfs count="290">
    <xf numFmtId="0" fontId="0" fillId="0" borderId="0" xfId="0" applyFill="1" applyProtection="1"/>
    <xf numFmtId="0" fontId="0" fillId="0" borderId="0" xfId="0" applyProtection="1"/>
    <xf numFmtId="0" fontId="2" fillId="2" borderId="1" xfId="0" applyFont="1" applyFill="1" applyBorder="1" applyProtection="1"/>
    <xf numFmtId="0" fontId="4" fillId="2" borderId="0" xfId="0" applyFont="1" applyFill="1" applyProtection="1"/>
    <xf numFmtId="0" fontId="4" fillId="2" borderId="2" xfId="0" applyFont="1" applyFill="1" applyBorder="1" applyProtection="1"/>
    <xf numFmtId="0" fontId="16" fillId="2" borderId="1" xfId="0" applyFont="1" applyFill="1" applyBorder="1" applyProtection="1"/>
    <xf numFmtId="0" fontId="3" fillId="2" borderId="0" xfId="0" applyFont="1" applyFill="1" applyProtection="1"/>
    <xf numFmtId="0" fontId="3" fillId="2" borderId="2" xfId="0" applyFont="1" applyFill="1" applyBorder="1" applyProtection="1"/>
    <xf numFmtId="0" fontId="0" fillId="2" borderId="3" xfId="0" applyFill="1" applyBorder="1" applyProtection="1"/>
    <xf numFmtId="0" fontId="3" fillId="2" borderId="4" xfId="0" applyFont="1" applyFill="1" applyBorder="1" applyProtection="1"/>
    <xf numFmtId="0" fontId="3" fillId="2" borderId="5" xfId="0" applyFont="1" applyFill="1" applyBorder="1" applyProtection="1"/>
    <xf numFmtId="0" fontId="3" fillId="3" borderId="1" xfId="0" applyFont="1" applyFill="1" applyBorder="1" applyAlignment="1" applyProtection="1">
      <alignment vertical="top"/>
    </xf>
    <xf numFmtId="0" fontId="0" fillId="3" borderId="0" xfId="0" applyFill="1" applyAlignment="1" applyProtection="1">
      <alignment vertical="top"/>
    </xf>
    <xf numFmtId="0" fontId="0" fillId="3" borderId="2" xfId="0" applyFill="1" applyBorder="1" applyAlignment="1" applyProtection="1">
      <alignment vertical="top"/>
    </xf>
    <xf numFmtId="0" fontId="0" fillId="3" borderId="3" xfId="0" applyFill="1" applyBorder="1" applyAlignment="1" applyProtection="1">
      <alignment vertical="top"/>
    </xf>
    <xf numFmtId="0" fontId="0" fillId="3" borderId="4" xfId="0" applyFill="1" applyBorder="1" applyAlignment="1" applyProtection="1">
      <alignment vertical="top"/>
    </xf>
    <xf numFmtId="0" fontId="0" fillId="3" borderId="5" xfId="0" applyFill="1" applyBorder="1" applyAlignment="1" applyProtection="1">
      <alignment vertical="top"/>
    </xf>
    <xf numFmtId="0" fontId="0" fillId="0" borderId="0" xfId="0"/>
    <xf numFmtId="0" fontId="0" fillId="0" borderId="0" xfId="0" applyFill="1"/>
    <xf numFmtId="0" fontId="3" fillId="0" borderId="0" xfId="0" applyFont="1" applyFill="1" applyProtection="1"/>
    <xf numFmtId="0" fontId="6" fillId="6" borderId="3" xfId="0" applyFont="1" applyFill="1" applyBorder="1" applyAlignment="1" applyProtection="1">
      <alignment vertical="top"/>
    </xf>
    <xf numFmtId="0" fontId="6" fillId="6" borderId="4" xfId="0" applyFont="1" applyFill="1" applyBorder="1" applyAlignment="1" applyProtection="1">
      <alignment vertical="top"/>
    </xf>
    <xf numFmtId="0" fontId="6" fillId="6" borderId="6" xfId="0" applyFont="1" applyFill="1" applyBorder="1" applyAlignment="1" applyProtection="1">
      <alignment vertical="top"/>
    </xf>
    <xf numFmtId="0" fontId="6" fillId="6" borderId="1" xfId="0" applyFont="1" applyFill="1" applyBorder="1" applyAlignment="1" applyProtection="1">
      <alignment vertical="top"/>
    </xf>
    <xf numFmtId="0" fontId="6" fillId="6" borderId="0" xfId="0" applyFont="1" applyFill="1" applyAlignment="1" applyProtection="1">
      <alignment vertical="top"/>
    </xf>
    <xf numFmtId="0" fontId="6" fillId="6" borderId="7" xfId="0" applyFont="1" applyFill="1" applyBorder="1" applyAlignment="1" applyProtection="1">
      <alignment vertical="top"/>
    </xf>
    <xf numFmtId="49" fontId="0" fillId="0" borderId="0" xfId="0" applyNumberFormat="1"/>
    <xf numFmtId="0" fontId="3" fillId="5" borderId="3" xfId="0" applyFont="1" applyFill="1" applyBorder="1" applyAlignment="1">
      <alignment vertical="center"/>
    </xf>
    <xf numFmtId="0" fontId="3" fillId="5" borderId="4" xfId="0" applyFont="1" applyFill="1" applyBorder="1" applyAlignment="1">
      <alignment vertical="center"/>
    </xf>
    <xf numFmtId="0" fontId="3" fillId="5" borderId="6" xfId="0" applyFont="1" applyFill="1" applyBorder="1" applyAlignment="1">
      <alignment vertical="center"/>
    </xf>
    <xf numFmtId="0" fontId="9" fillId="0" borderId="0" xfId="0" applyFont="1" applyFill="1" applyProtection="1"/>
    <xf numFmtId="0" fontId="3" fillId="0" borderId="8" xfId="0" applyFont="1" applyFill="1" applyBorder="1" applyAlignment="1">
      <alignment horizontal="left" vertical="top" wrapText="1"/>
    </xf>
    <xf numFmtId="0" fontId="3" fillId="0" borderId="8" xfId="0" quotePrefix="1" applyFont="1" applyFill="1" applyBorder="1" applyAlignment="1">
      <alignment horizontal="left" vertical="top" wrapText="1"/>
    </xf>
    <xf numFmtId="0" fontId="3" fillId="0" borderId="8" xfId="1" applyBorder="1" applyAlignment="1">
      <alignment horizontal="left" vertical="top" wrapText="1"/>
    </xf>
    <xf numFmtId="0" fontId="5" fillId="0" borderId="8" xfId="0" applyFont="1" applyFill="1" applyBorder="1" applyAlignment="1" applyProtection="1">
      <alignment horizontal="left" vertical="top" wrapText="1"/>
    </xf>
    <xf numFmtId="0" fontId="5" fillId="0" borderId="8" xfId="0" applyFont="1" applyFill="1" applyBorder="1" applyAlignment="1" applyProtection="1">
      <alignment vertical="top" wrapText="1"/>
    </xf>
    <xf numFmtId="10" fontId="9" fillId="0" borderId="0" xfId="0" applyNumberFormat="1" applyFont="1" applyFill="1" applyAlignment="1" applyProtection="1">
      <alignment wrapText="1"/>
    </xf>
    <xf numFmtId="0" fontId="5" fillId="0" borderId="0" xfId="0" applyFont="1" applyProtection="1"/>
    <xf numFmtId="0" fontId="16" fillId="0" borderId="8" xfId="0" applyFont="1" applyFill="1" applyBorder="1" applyAlignment="1" applyProtection="1">
      <alignment horizontal="left" vertical="top" wrapText="1"/>
    </xf>
    <xf numFmtId="0" fontId="16" fillId="8" borderId="8" xfId="0" applyFont="1" applyFill="1" applyBorder="1" applyAlignment="1" applyProtection="1">
      <alignment horizontal="left" vertical="top" wrapText="1"/>
    </xf>
    <xf numFmtId="0" fontId="16" fillId="0" borderId="8" xfId="4" applyFont="1" applyBorder="1" applyAlignment="1">
      <alignment horizontal="left" vertical="top" wrapText="1"/>
    </xf>
    <xf numFmtId="0" fontId="5" fillId="0" borderId="0" xfId="0" applyFont="1" applyFill="1" applyProtection="1"/>
    <xf numFmtId="0" fontId="3" fillId="0" borderId="8" xfId="4" applyBorder="1" applyAlignment="1">
      <alignment horizontal="left" vertical="top" wrapText="1"/>
    </xf>
    <xf numFmtId="0" fontId="6" fillId="3" borderId="9" xfId="0" applyFont="1" applyFill="1" applyBorder="1"/>
    <xf numFmtId="0" fontId="0" fillId="0" borderId="0" xfId="0" applyFill="1" applyAlignment="1" applyProtection="1">
      <alignment wrapText="1"/>
    </xf>
    <xf numFmtId="0" fontId="9" fillId="0" borderId="0" xfId="0" applyFont="1" applyFill="1" applyAlignment="1" applyProtection="1">
      <alignment wrapText="1"/>
    </xf>
    <xf numFmtId="0" fontId="0" fillId="8" borderId="0" xfId="0" applyFill="1"/>
    <xf numFmtId="0" fontId="0" fillId="8" borderId="0" xfId="0" applyFill="1" applyProtection="1"/>
    <xf numFmtId="0" fontId="8" fillId="8" borderId="0" xfId="0" applyFont="1" applyFill="1" applyAlignment="1">
      <alignment vertical="center"/>
    </xf>
    <xf numFmtId="0" fontId="3" fillId="8" borderId="1" xfId="0" applyFont="1" applyFill="1" applyBorder="1" applyAlignment="1">
      <alignment vertical="top"/>
    </xf>
    <xf numFmtId="0" fontId="3" fillId="8" borderId="0" xfId="0" applyFont="1" applyFill="1" applyAlignment="1">
      <alignment vertical="top"/>
    </xf>
    <xf numFmtId="0" fontId="3" fillId="8" borderId="7" xfId="0" applyFont="1" applyFill="1" applyBorder="1" applyAlignment="1">
      <alignment vertical="top"/>
    </xf>
    <xf numFmtId="166" fontId="0" fillId="8" borderId="0" xfId="0" applyNumberFormat="1" applyFill="1"/>
    <xf numFmtId="0" fontId="3" fillId="8" borderId="3" xfId="0" applyFont="1" applyFill="1" applyBorder="1" applyAlignment="1">
      <alignment vertical="top"/>
    </xf>
    <xf numFmtId="0" fontId="3" fillId="8" borderId="4" xfId="0" applyFont="1" applyFill="1" applyBorder="1" applyAlignment="1">
      <alignment vertical="top"/>
    </xf>
    <xf numFmtId="0" fontId="3" fillId="8" borderId="6" xfId="0" applyFont="1" applyFill="1" applyBorder="1" applyAlignment="1">
      <alignment vertical="top"/>
    </xf>
    <xf numFmtId="0" fontId="6" fillId="8" borderId="1" xfId="0" applyFont="1" applyFill="1" applyBorder="1" applyAlignment="1">
      <alignment vertical="center"/>
    </xf>
    <xf numFmtId="0" fontId="6" fillId="8" borderId="0" xfId="0" applyFont="1" applyFill="1" applyAlignment="1">
      <alignment vertical="center"/>
    </xf>
    <xf numFmtId="0" fontId="6" fillId="8" borderId="7" xfId="0" applyFont="1" applyFill="1" applyBorder="1" applyAlignment="1">
      <alignment vertical="center"/>
    </xf>
    <xf numFmtId="0" fontId="10" fillId="8" borderId="0" xfId="0" applyFont="1" applyFill="1"/>
    <xf numFmtId="0" fontId="6" fillId="8" borderId="10" xfId="0" applyFont="1" applyFill="1" applyBorder="1"/>
    <xf numFmtId="0" fontId="0" fillId="8" borderId="2" xfId="0" applyFill="1" applyBorder="1"/>
    <xf numFmtId="0" fontId="7" fillId="5" borderId="11" xfId="0" applyFont="1" applyFill="1" applyBorder="1"/>
    <xf numFmtId="0" fontId="6" fillId="5" borderId="12" xfId="0" applyFont="1" applyFill="1" applyBorder="1"/>
    <xf numFmtId="0" fontId="6" fillId="5" borderId="13" xfId="0" applyFont="1" applyFill="1" applyBorder="1"/>
    <xf numFmtId="0" fontId="7" fillId="8" borderId="10" xfId="0" applyFont="1" applyFill="1" applyBorder="1" applyAlignment="1">
      <alignment vertical="top"/>
    </xf>
    <xf numFmtId="0" fontId="6" fillId="3" borderId="11" xfId="0" applyFont="1" applyFill="1" applyBorder="1"/>
    <xf numFmtId="0" fontId="0" fillId="9" borderId="12" xfId="0" applyFill="1" applyBorder="1"/>
    <xf numFmtId="0" fontId="6" fillId="3" borderId="12" xfId="0" applyFont="1" applyFill="1" applyBorder="1"/>
    <xf numFmtId="0" fontId="0" fillId="9" borderId="13" xfId="0" applyFill="1" applyBorder="1"/>
    <xf numFmtId="0" fontId="7" fillId="8" borderId="10" xfId="0" applyFont="1" applyFill="1" applyBorder="1" applyAlignment="1">
      <alignment horizontal="left" vertical="top"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7" fillId="0" borderId="8" xfId="0" applyFont="1" applyBorder="1" applyAlignment="1">
      <alignment horizontal="center" vertical="center"/>
    </xf>
    <xf numFmtId="0" fontId="6" fillId="8" borderId="0" xfId="0" applyFont="1" applyFill="1"/>
    <xf numFmtId="0" fontId="7" fillId="8" borderId="0" xfId="0" applyFont="1" applyFill="1" applyAlignment="1">
      <alignment vertical="top"/>
    </xf>
    <xf numFmtId="0" fontId="0" fillId="8" borderId="10" xfId="0" applyFill="1" applyBorder="1"/>
    <xf numFmtId="0" fontId="8" fillId="5" borderId="17" xfId="0" applyFont="1" applyFill="1" applyBorder="1" applyAlignment="1">
      <alignment horizontal="center" vertical="center"/>
    </xf>
    <xf numFmtId="0" fontId="8" fillId="8" borderId="0" xfId="0" applyFont="1" applyFill="1" applyAlignment="1">
      <alignment horizontal="center" vertical="center"/>
    </xf>
    <xf numFmtId="0" fontId="7" fillId="8" borderId="0" xfId="0" applyFont="1" applyFill="1" applyAlignment="1">
      <alignment vertical="top" wrapText="1"/>
    </xf>
    <xf numFmtId="0" fontId="3" fillId="0" borderId="8" xfId="0" applyFont="1" applyBorder="1" applyAlignment="1">
      <alignment horizontal="center" vertical="center"/>
    </xf>
    <xf numFmtId="0" fontId="0" fillId="8" borderId="11" xfId="0" applyFill="1" applyBorder="1"/>
    <xf numFmtId="0" fontId="0" fillId="8" borderId="12" xfId="0" applyFill="1" applyBorder="1"/>
    <xf numFmtId="0" fontId="7" fillId="8" borderId="12" xfId="0" applyFont="1" applyFill="1" applyBorder="1" applyAlignment="1">
      <alignment vertical="top" wrapText="1"/>
    </xf>
    <xf numFmtId="0" fontId="0" fillId="8" borderId="13" xfId="0" applyFill="1" applyBorder="1"/>
    <xf numFmtId="0" fontId="6" fillId="5" borderId="8" xfId="0" applyFont="1" applyFill="1" applyBorder="1" applyAlignment="1" applyProtection="1">
      <alignment vertical="top" wrapText="1"/>
      <protection locked="0"/>
    </xf>
    <xf numFmtId="0" fontId="5" fillId="3" borderId="0" xfId="0" applyFont="1" applyFill="1" applyProtection="1">
      <protection locked="0"/>
    </xf>
    <xf numFmtId="0" fontId="0" fillId="0" borderId="0" xfId="0" applyProtection="1">
      <protection locked="0"/>
    </xf>
    <xf numFmtId="0" fontId="5" fillId="9" borderId="0" xfId="0" applyFont="1" applyFill="1" applyAlignment="1" applyProtection="1">
      <alignment vertical="top" wrapText="1"/>
    </xf>
    <xf numFmtId="0" fontId="6" fillId="6" borderId="10" xfId="0" applyFont="1" applyFill="1" applyBorder="1" applyAlignment="1" applyProtection="1">
      <alignment vertical="top"/>
    </xf>
    <xf numFmtId="0" fontId="6" fillId="6" borderId="2" xfId="0" applyFont="1" applyFill="1" applyBorder="1" applyAlignment="1" applyProtection="1">
      <alignment vertical="top"/>
    </xf>
    <xf numFmtId="0" fontId="3" fillId="8" borderId="9" xfId="0" applyFont="1" applyFill="1" applyBorder="1"/>
    <xf numFmtId="0" fontId="7" fillId="0" borderId="8" xfId="0" applyFont="1" applyFill="1" applyBorder="1" applyAlignment="1">
      <alignment horizontal="center" vertical="center" wrapText="1"/>
    </xf>
    <xf numFmtId="0" fontId="0" fillId="8" borderId="2" xfId="0" applyFill="1" applyBorder="1" applyProtection="1"/>
    <xf numFmtId="0" fontId="3" fillId="8" borderId="0" xfId="0" applyFont="1" applyFill="1" applyAlignment="1">
      <alignment vertical="center"/>
    </xf>
    <xf numFmtId="0" fontId="3" fillId="8" borderId="3" xfId="0" applyFont="1" applyFill="1" applyBorder="1" applyAlignment="1" applyProtection="1">
      <alignment vertical="top"/>
    </xf>
    <xf numFmtId="0" fontId="3" fillId="8" borderId="4" xfId="0" applyFont="1" applyFill="1" applyBorder="1" applyAlignment="1" applyProtection="1">
      <alignment vertical="top"/>
    </xf>
    <xf numFmtId="0" fontId="3" fillId="8" borderId="6" xfId="0" applyFont="1" applyFill="1" applyBorder="1" applyAlignment="1" applyProtection="1">
      <alignment vertical="top"/>
    </xf>
    <xf numFmtId="0" fontId="3" fillId="8" borderId="1" xfId="0" applyFont="1" applyFill="1" applyBorder="1" applyAlignment="1" applyProtection="1">
      <alignment vertical="top"/>
    </xf>
    <xf numFmtId="0" fontId="3" fillId="8" borderId="0" xfId="0" applyFont="1" applyFill="1" applyAlignment="1" applyProtection="1">
      <alignment vertical="top"/>
    </xf>
    <xf numFmtId="0" fontId="3" fillId="8" borderId="7" xfId="0" applyFont="1" applyFill="1" applyBorder="1" applyAlignment="1" applyProtection="1">
      <alignment vertical="top"/>
    </xf>
    <xf numFmtId="49" fontId="0" fillId="8" borderId="0" xfId="0" applyNumberFormat="1" applyFill="1"/>
    <xf numFmtId="0" fontId="3" fillId="0" borderId="8" xfId="0" applyFont="1" applyFill="1" applyBorder="1" applyAlignment="1" applyProtection="1">
      <alignment horizontal="left" vertical="top" wrapText="1"/>
      <protection locked="0"/>
    </xf>
    <xf numFmtId="0" fontId="5" fillId="9" borderId="0" xfId="0" applyFont="1" applyFill="1" applyAlignment="1" applyProtection="1">
      <alignment vertical="top"/>
    </xf>
    <xf numFmtId="0" fontId="3" fillId="0" borderId="8" xfId="1" applyBorder="1" applyAlignment="1">
      <alignment horizontal="center" vertical="top"/>
    </xf>
    <xf numFmtId="0" fontId="6" fillId="6" borderId="9" xfId="0" applyFont="1" applyFill="1" applyBorder="1" applyAlignment="1" applyProtection="1">
      <alignment vertical="top"/>
    </xf>
    <xf numFmtId="0" fontId="3" fillId="8" borderId="18" xfId="0" applyFont="1" applyFill="1" applyBorder="1" applyAlignment="1" applyProtection="1">
      <alignment horizontal="left" vertical="top"/>
    </xf>
    <xf numFmtId="0" fontId="17" fillId="6" borderId="9" xfId="0" applyFont="1" applyFill="1" applyBorder="1" applyAlignment="1" applyProtection="1">
      <alignment vertical="top"/>
    </xf>
    <xf numFmtId="0" fontId="1" fillId="8" borderId="0" xfId="0" applyFont="1" applyFill="1" applyProtection="1"/>
    <xf numFmtId="0" fontId="3" fillId="0" borderId="8" xfId="0" applyFont="1" applyBorder="1" applyAlignment="1">
      <alignment horizontal="center" vertical="center" wrapText="1"/>
    </xf>
    <xf numFmtId="0" fontId="11" fillId="0" borderId="8" xfId="0" applyFont="1" applyBorder="1" applyAlignment="1">
      <alignment horizontal="center"/>
    </xf>
    <xf numFmtId="0" fontId="11" fillId="0" borderId="8" xfId="0" applyFont="1" applyBorder="1" applyAlignment="1">
      <alignment horizontal="center" vertical="center"/>
    </xf>
    <xf numFmtId="0" fontId="11" fillId="0" borderId="8" xfId="0" applyFont="1" applyBorder="1" applyAlignment="1">
      <alignment horizontal="center" vertical="center" wrapText="1"/>
    </xf>
    <xf numFmtId="0" fontId="18" fillId="8" borderId="0" xfId="0" applyFont="1" applyFill="1"/>
    <xf numFmtId="0" fontId="19" fillId="8" borderId="0" xfId="0" applyFont="1" applyFill="1"/>
    <xf numFmtId="0" fontId="6" fillId="6" borderId="11" xfId="0" applyFont="1" applyFill="1" applyBorder="1" applyAlignment="1" applyProtection="1">
      <alignment vertical="top"/>
    </xf>
    <xf numFmtId="0" fontId="6" fillId="6" borderId="12" xfId="0" applyFont="1" applyFill="1" applyBorder="1" applyAlignment="1" applyProtection="1">
      <alignment vertical="top"/>
    </xf>
    <xf numFmtId="0" fontId="6" fillId="6" borderId="13" xfId="0" applyFont="1" applyFill="1" applyBorder="1" applyAlignment="1" applyProtection="1">
      <alignment vertical="top"/>
    </xf>
    <xf numFmtId="0" fontId="3" fillId="8" borderId="0" xfId="0" applyFont="1" applyFill="1" applyProtection="1"/>
    <xf numFmtId="9" fontId="11" fillId="0" borderId="8" xfId="0" applyNumberFormat="1" applyFont="1" applyFill="1" applyBorder="1" applyAlignment="1">
      <alignment horizontal="center" vertical="center"/>
    </xf>
    <xf numFmtId="0" fontId="6" fillId="4" borderId="0" xfId="0" applyFont="1" applyFill="1" applyProtection="1">
      <protection locked="0"/>
    </xf>
    <xf numFmtId="0" fontId="6" fillId="0" borderId="0" xfId="0" applyFont="1" applyFill="1" applyProtection="1">
      <protection locked="0"/>
    </xf>
    <xf numFmtId="0" fontId="6" fillId="5" borderId="0" xfId="0" applyFont="1" applyFill="1" applyAlignment="1" applyProtection="1">
      <alignment vertical="top" wrapText="1"/>
      <protection locked="0"/>
    </xf>
    <xf numFmtId="0" fontId="3" fillId="0" borderId="8" xfId="0" applyFont="1" applyBorder="1" applyAlignment="1" applyProtection="1">
      <alignment horizontal="left" vertical="top" wrapText="1"/>
      <protection locked="0"/>
    </xf>
    <xf numFmtId="0" fontId="3" fillId="0" borderId="8" xfId="3" applyFont="1" applyBorder="1" applyAlignment="1">
      <alignment vertical="top" wrapText="1"/>
    </xf>
    <xf numFmtId="0" fontId="10" fillId="8" borderId="12" xfId="0" applyFont="1" applyFill="1" applyBorder="1"/>
    <xf numFmtId="0" fontId="3" fillId="0" borderId="8" xfId="0" applyFont="1" applyFill="1" applyBorder="1" applyAlignment="1" applyProtection="1">
      <alignment horizontal="left" vertical="top" wrapText="1"/>
    </xf>
    <xf numFmtId="10" fontId="3" fillId="0" borderId="8" xfId="0" applyNumberFormat="1" applyFont="1" applyFill="1" applyBorder="1" applyAlignment="1" applyProtection="1">
      <alignment horizontal="left" vertical="top" wrapText="1"/>
    </xf>
    <xf numFmtId="10" fontId="3" fillId="0" borderId="8" xfId="6" applyNumberFormat="1" applyFont="1" applyFill="1" applyBorder="1" applyAlignment="1" applyProtection="1">
      <alignment horizontal="left" vertical="top" wrapText="1"/>
    </xf>
    <xf numFmtId="10" fontId="3" fillId="0" borderId="8" xfId="7" applyNumberFormat="1" applyFont="1" applyBorder="1" applyAlignment="1">
      <alignment horizontal="left" vertical="top" wrapText="1"/>
    </xf>
    <xf numFmtId="0" fontId="3" fillId="0" borderId="8" xfId="4" applyBorder="1" applyAlignment="1" applyProtection="1">
      <alignment horizontal="left" vertical="top" wrapText="1"/>
      <protection locked="0"/>
    </xf>
    <xf numFmtId="0" fontId="3" fillId="0" borderId="8" xfId="1" applyBorder="1" applyAlignment="1" applyProtection="1">
      <alignment horizontal="left" vertical="top" wrapText="1"/>
      <protection locked="0"/>
    </xf>
    <xf numFmtId="0" fontId="20" fillId="10" borderId="8" xfId="0" applyFont="1" applyFill="1" applyBorder="1" applyAlignment="1">
      <alignment wrapText="1"/>
    </xf>
    <xf numFmtId="14" fontId="0" fillId="0" borderId="0" xfId="0" applyNumberFormat="1"/>
    <xf numFmtId="0" fontId="14" fillId="8" borderId="8" xfId="0" applyFont="1" applyFill="1" applyBorder="1" applyAlignment="1">
      <alignment horizontal="left" vertical="center" wrapText="1"/>
    </xf>
    <xf numFmtId="0" fontId="14" fillId="8" borderId="8" xfId="0" applyFont="1" applyFill="1" applyBorder="1" applyAlignment="1">
      <alignment horizontal="center" wrapText="1"/>
    </xf>
    <xf numFmtId="0" fontId="6" fillId="7" borderId="8" xfId="0" applyFont="1" applyFill="1" applyBorder="1" applyAlignment="1" applyProtection="1">
      <alignment horizontal="left" vertical="top" wrapText="1"/>
    </xf>
    <xf numFmtId="0" fontId="3" fillId="8" borderId="8" xfId="0" applyFont="1" applyFill="1" applyBorder="1" applyAlignment="1" applyProtection="1">
      <alignment vertical="top" wrapText="1"/>
    </xf>
    <xf numFmtId="0" fontId="3" fillId="0" borderId="8" xfId="0" applyFont="1" applyBorder="1" applyAlignment="1">
      <alignment horizontal="left" vertical="top"/>
    </xf>
    <xf numFmtId="0" fontId="3" fillId="0" borderId="19" xfId="3" applyFont="1" applyBorder="1" applyAlignment="1">
      <alignment vertical="top" wrapText="1"/>
    </xf>
    <xf numFmtId="0" fontId="3" fillId="0" borderId="8" xfId="0" applyFont="1" applyBorder="1" applyAlignment="1">
      <alignment horizontal="left" vertical="top" wrapText="1"/>
    </xf>
    <xf numFmtId="0" fontId="5" fillId="9" borderId="0" xfId="0" applyFont="1" applyFill="1" applyProtection="1"/>
    <xf numFmtId="10" fontId="5" fillId="0" borderId="0" xfId="0" applyNumberFormat="1" applyFont="1" applyFill="1" applyAlignment="1" applyProtection="1">
      <alignment wrapText="1"/>
    </xf>
    <xf numFmtId="0" fontId="5" fillId="0" borderId="0" xfId="0" applyFont="1" applyFill="1" applyAlignment="1" applyProtection="1">
      <alignment wrapText="1"/>
    </xf>
    <xf numFmtId="0" fontId="3" fillId="0" borderId="8" xfId="6" applyFont="1" applyFill="1" applyBorder="1" applyAlignment="1" applyProtection="1">
      <alignment horizontal="left" vertical="top" wrapText="1"/>
    </xf>
    <xf numFmtId="0" fontId="3" fillId="0" borderId="8" xfId="3" applyFont="1" applyBorder="1" applyAlignment="1">
      <alignment horizontal="left" vertical="top" wrapText="1"/>
    </xf>
    <xf numFmtId="0" fontId="5" fillId="0" borderId="8" xfId="0" applyFont="1" applyFill="1" applyBorder="1" applyAlignment="1" applyProtection="1">
      <alignment vertical="top" wrapText="1"/>
      <protection locked="0"/>
    </xf>
    <xf numFmtId="0" fontId="3" fillId="0" borderId="0" xfId="8"/>
    <xf numFmtId="0" fontId="5" fillId="11" borderId="20" xfId="8" applyFont="1" applyFill="1" applyBorder="1" applyAlignment="1">
      <alignment horizontal="left" vertical="top" wrapText="1"/>
    </xf>
    <xf numFmtId="0" fontId="2" fillId="2" borderId="21" xfId="0" applyFont="1" applyFill="1" applyBorder="1" applyProtection="1"/>
    <xf numFmtId="0" fontId="3" fillId="2" borderId="22" xfId="0" applyFont="1" applyFill="1" applyBorder="1" applyProtection="1"/>
    <xf numFmtId="0" fontId="3" fillId="2" borderId="23" xfId="0" applyFont="1" applyFill="1" applyBorder="1" applyProtection="1"/>
    <xf numFmtId="0" fontId="6" fillId="3" borderId="21" xfId="0" applyFont="1" applyFill="1" applyBorder="1" applyAlignment="1" applyProtection="1">
      <alignment vertical="center"/>
    </xf>
    <xf numFmtId="0" fontId="6" fillId="3" borderId="22" xfId="0" applyFont="1" applyFill="1" applyBorder="1" applyAlignment="1" applyProtection="1">
      <alignment vertical="center"/>
    </xf>
    <xf numFmtId="0" fontId="6" fillId="3" borderId="23" xfId="0" applyFont="1" applyFill="1" applyBorder="1" applyAlignment="1" applyProtection="1">
      <alignment vertical="center"/>
    </xf>
    <xf numFmtId="0" fontId="6" fillId="4" borderId="24" xfId="0" applyFont="1" applyFill="1" applyBorder="1" applyAlignment="1" applyProtection="1">
      <alignment vertical="center"/>
    </xf>
    <xf numFmtId="0" fontId="6" fillId="4" borderId="25" xfId="0" applyFont="1" applyFill="1" applyBorder="1" applyAlignment="1" applyProtection="1">
      <alignment vertical="center"/>
    </xf>
    <xf numFmtId="0" fontId="6" fillId="4" borderId="26" xfId="0" applyFont="1" applyFill="1" applyBorder="1" applyAlignment="1" applyProtection="1">
      <alignment vertical="center"/>
    </xf>
    <xf numFmtId="0" fontId="6" fillId="8" borderId="24" xfId="0" applyFont="1" applyFill="1" applyBorder="1" applyAlignment="1" applyProtection="1">
      <alignment vertical="center"/>
    </xf>
    <xf numFmtId="0" fontId="6" fillId="8" borderId="27" xfId="0" applyFont="1" applyFill="1" applyBorder="1" applyAlignment="1" applyProtection="1">
      <alignment vertical="center"/>
    </xf>
    <xf numFmtId="0" fontId="3" fillId="0" borderId="28" xfId="0" applyFont="1" applyBorder="1" applyAlignment="1" applyProtection="1">
      <alignment horizontal="left" vertical="top" wrapText="1"/>
      <protection locked="0"/>
    </xf>
    <xf numFmtId="14" fontId="3" fillId="0" borderId="28" xfId="0" quotePrefix="1" applyNumberFormat="1" applyFont="1" applyBorder="1" applyAlignment="1" applyProtection="1">
      <alignment horizontal="left" vertical="top" wrapText="1"/>
      <protection locked="0"/>
    </xf>
    <xf numFmtId="164" fontId="3" fillId="0" borderId="28" xfId="0" applyNumberFormat="1" applyFont="1" applyBorder="1" applyAlignment="1" applyProtection="1">
      <alignment horizontal="left" vertical="top" wrapText="1"/>
      <protection locked="0"/>
    </xf>
    <xf numFmtId="0" fontId="6" fillId="0" borderId="24" xfId="0" applyFont="1" applyBorder="1" applyAlignment="1" applyProtection="1">
      <alignment vertical="center"/>
    </xf>
    <xf numFmtId="0" fontId="0" fillId="5" borderId="24" xfId="0" applyFill="1" applyBorder="1" applyAlignment="1" applyProtection="1">
      <alignment vertical="center"/>
    </xf>
    <xf numFmtId="0" fontId="0" fillId="5" borderId="25" xfId="0" applyFill="1" applyBorder="1" applyAlignment="1" applyProtection="1">
      <alignment vertical="center"/>
    </xf>
    <xf numFmtId="0" fontId="0" fillId="5" borderId="26" xfId="0" applyFill="1" applyBorder="1" applyAlignment="1" applyProtection="1">
      <alignment vertical="center"/>
    </xf>
    <xf numFmtId="0" fontId="16" fillId="8" borderId="26" xfId="0" applyFont="1" applyFill="1" applyBorder="1" applyAlignment="1" applyProtection="1">
      <alignment vertical="center" wrapText="1"/>
    </xf>
    <xf numFmtId="0" fontId="16" fillId="0" borderId="26" xfId="0" applyFont="1" applyBorder="1" applyAlignment="1" applyProtection="1">
      <alignment horizontal="left" vertical="top" wrapText="1"/>
      <protection locked="0"/>
    </xf>
    <xf numFmtId="165" fontId="16" fillId="8" borderId="26" xfId="0" applyNumberFormat="1" applyFont="1" applyFill="1" applyBorder="1" applyAlignment="1" applyProtection="1">
      <alignment vertical="center" wrapText="1"/>
    </xf>
    <xf numFmtId="165" fontId="16" fillId="0" borderId="26" xfId="0" applyNumberFormat="1" applyFont="1" applyBorder="1" applyAlignment="1" applyProtection="1">
      <alignment horizontal="left" vertical="top" wrapText="1"/>
      <protection locked="0"/>
    </xf>
    <xf numFmtId="0" fontId="6" fillId="4" borderId="29" xfId="0" applyFont="1" applyFill="1" applyBorder="1"/>
    <xf numFmtId="0" fontId="6" fillId="4" borderId="30" xfId="0" applyFont="1" applyFill="1" applyBorder="1"/>
    <xf numFmtId="0" fontId="0" fillId="8" borderId="31" xfId="0" applyFill="1" applyBorder="1"/>
    <xf numFmtId="0" fontId="0" fillId="8" borderId="32" xfId="0" applyFill="1" applyBorder="1"/>
    <xf numFmtId="0" fontId="10" fillId="8" borderId="32" xfId="0" applyFont="1" applyFill="1" applyBorder="1"/>
    <xf numFmtId="0" fontId="0" fillId="8" borderId="33" xfId="0" applyFill="1" applyBorder="1"/>
    <xf numFmtId="0" fontId="6" fillId="5" borderId="31" xfId="0" applyFont="1" applyFill="1" applyBorder="1"/>
    <xf numFmtId="0" fontId="6" fillId="5" borderId="32" xfId="0" applyFont="1" applyFill="1" applyBorder="1"/>
    <xf numFmtId="0" fontId="6" fillId="5" borderId="33" xfId="0" applyFont="1" applyFill="1" applyBorder="1"/>
    <xf numFmtId="0" fontId="6" fillId="3" borderId="34" xfId="0" applyFont="1" applyFill="1" applyBorder="1"/>
    <xf numFmtId="0" fontId="6" fillId="3" borderId="35" xfId="0" applyFont="1" applyFill="1" applyBorder="1"/>
    <xf numFmtId="0" fontId="6" fillId="3" borderId="36" xfId="0" applyFont="1" applyFill="1" applyBorder="1"/>
    <xf numFmtId="0" fontId="3" fillId="5" borderId="37" xfId="0" applyFont="1" applyFill="1" applyBorder="1" applyAlignment="1">
      <alignment vertical="center"/>
    </xf>
    <xf numFmtId="0" fontId="0" fillId="5" borderId="27" xfId="0" applyFill="1" applyBorder="1" applyAlignment="1">
      <alignment vertical="center"/>
    </xf>
    <xf numFmtId="0" fontId="8" fillId="5" borderId="38" xfId="0" applyFont="1" applyFill="1" applyBorder="1" applyAlignment="1">
      <alignment horizontal="center" vertical="center"/>
    </xf>
    <xf numFmtId="0" fontId="8" fillId="5" borderId="28" xfId="0" applyFont="1" applyFill="1" applyBorder="1" applyAlignment="1">
      <alignment horizontal="center" vertical="center"/>
    </xf>
    <xf numFmtId="0" fontId="6" fillId="8" borderId="39" xfId="0" applyFont="1" applyFill="1" applyBorder="1" applyAlignment="1">
      <alignment vertical="center"/>
    </xf>
    <xf numFmtId="0" fontId="6" fillId="8" borderId="40" xfId="0" applyFont="1" applyFill="1" applyBorder="1" applyAlignment="1">
      <alignment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6" fillId="3" borderId="29" xfId="0" applyFont="1" applyFill="1" applyBorder="1"/>
    <xf numFmtId="0" fontId="6" fillId="3" borderId="30" xfId="0" applyFont="1" applyFill="1" applyBorder="1"/>
    <xf numFmtId="0" fontId="3" fillId="8" borderId="29" xfId="0" applyFont="1" applyFill="1" applyBorder="1"/>
    <xf numFmtId="2" fontId="6" fillId="0" borderId="30" xfId="0" applyNumberFormat="1" applyFont="1" applyBorder="1" applyAlignment="1">
      <alignment horizontal="center"/>
    </xf>
    <xf numFmtId="0" fontId="6" fillId="4" borderId="24" xfId="0" applyFont="1" applyFill="1" applyBorder="1" applyProtection="1"/>
    <xf numFmtId="0" fontId="6" fillId="4" borderId="25" xfId="0" applyFont="1" applyFill="1" applyBorder="1" applyProtection="1"/>
    <xf numFmtId="0" fontId="6" fillId="4" borderId="27" xfId="0" applyFont="1" applyFill="1" applyBorder="1" applyProtection="1"/>
    <xf numFmtId="0" fontId="6" fillId="5" borderId="21" xfId="0" applyFont="1" applyFill="1" applyBorder="1" applyAlignment="1" applyProtection="1">
      <alignment vertical="center"/>
    </xf>
    <xf numFmtId="0" fontId="6" fillId="5" borderId="22" xfId="0" applyFont="1" applyFill="1" applyBorder="1" applyAlignment="1" applyProtection="1">
      <alignment vertical="center"/>
    </xf>
    <xf numFmtId="0" fontId="6" fillId="5" borderId="43" xfId="0" applyFont="1" applyFill="1" applyBorder="1" applyAlignment="1" applyProtection="1">
      <alignment vertical="center"/>
    </xf>
    <xf numFmtId="0" fontId="6" fillId="5" borderId="24" xfId="0" applyFont="1" applyFill="1" applyBorder="1" applyAlignment="1" applyProtection="1">
      <alignment vertical="center"/>
    </xf>
    <xf numFmtId="0" fontId="6" fillId="5" borderId="25" xfId="0" applyFont="1" applyFill="1" applyBorder="1" applyAlignment="1" applyProtection="1">
      <alignment vertical="center"/>
    </xf>
    <xf numFmtId="0" fontId="6" fillId="5" borderId="27" xfId="0" applyFont="1" applyFill="1" applyBorder="1" applyAlignment="1" applyProtection="1">
      <alignment vertical="center"/>
    </xf>
    <xf numFmtId="0" fontId="6" fillId="6" borderId="21" xfId="0" applyFont="1" applyFill="1" applyBorder="1" applyAlignment="1" applyProtection="1">
      <alignment vertical="top"/>
    </xf>
    <xf numFmtId="0" fontId="6" fillId="6" borderId="22" xfId="0" applyFont="1" applyFill="1" applyBorder="1" applyAlignment="1" applyProtection="1">
      <alignment vertical="top"/>
    </xf>
    <xf numFmtId="0" fontId="6" fillId="6" borderId="43" xfId="0" applyFont="1" applyFill="1" applyBorder="1" applyAlignment="1" applyProtection="1">
      <alignment vertical="top"/>
    </xf>
    <xf numFmtId="0" fontId="3" fillId="8" borderId="21" xfId="0" applyFont="1" applyFill="1" applyBorder="1" applyAlignment="1" applyProtection="1">
      <alignment vertical="top"/>
    </xf>
    <xf numFmtId="0" fontId="3" fillId="8" borderId="22" xfId="0" applyFont="1" applyFill="1" applyBorder="1" applyAlignment="1" applyProtection="1">
      <alignment vertical="top"/>
    </xf>
    <xf numFmtId="0" fontId="3" fillId="8" borderId="43" xfId="0" applyFont="1" applyFill="1" applyBorder="1" applyAlignment="1" applyProtection="1">
      <alignment vertical="top"/>
    </xf>
    <xf numFmtId="0" fontId="6" fillId="6" borderId="24" xfId="0" applyFont="1" applyFill="1" applyBorder="1" applyAlignment="1" applyProtection="1">
      <alignment vertical="top"/>
    </xf>
    <xf numFmtId="0" fontId="6" fillId="6" borderId="25" xfId="0" applyFont="1" applyFill="1" applyBorder="1" applyAlignment="1" applyProtection="1">
      <alignment vertical="top"/>
    </xf>
    <xf numFmtId="0" fontId="6" fillId="6" borderId="27" xfId="0" applyFont="1" applyFill="1" applyBorder="1" applyAlignment="1" applyProtection="1">
      <alignment vertical="top"/>
    </xf>
    <xf numFmtId="0" fontId="3" fillId="8" borderId="24" xfId="0" applyFont="1" applyFill="1" applyBorder="1" applyAlignment="1" applyProtection="1">
      <alignment vertical="top"/>
    </xf>
    <xf numFmtId="0" fontId="3" fillId="8" borderId="25" xfId="0" applyFont="1" applyFill="1" applyBorder="1" applyAlignment="1" applyProtection="1">
      <alignment vertical="top"/>
    </xf>
    <xf numFmtId="0" fontId="3" fillId="8" borderId="27" xfId="0" applyFont="1" applyFill="1" applyBorder="1" applyAlignment="1" applyProtection="1">
      <alignment vertical="top"/>
    </xf>
    <xf numFmtId="0" fontId="6" fillId="6" borderId="29" xfId="0" applyFont="1" applyFill="1" applyBorder="1" applyAlignment="1" applyProtection="1">
      <alignment vertical="top"/>
    </xf>
    <xf numFmtId="0" fontId="6" fillId="6" borderId="44" xfId="0" applyFont="1" applyFill="1" applyBorder="1" applyAlignment="1" applyProtection="1">
      <alignment vertical="top"/>
    </xf>
    <xf numFmtId="0" fontId="3" fillId="8" borderId="29" xfId="0" applyFont="1" applyFill="1" applyBorder="1" applyAlignment="1" applyProtection="1">
      <alignment horizontal="left" vertical="top"/>
    </xf>
    <xf numFmtId="0" fontId="3" fillId="8" borderId="30" xfId="0" applyFont="1" applyFill="1" applyBorder="1" applyAlignment="1" applyProtection="1">
      <alignment horizontal="left" vertical="top"/>
    </xf>
    <xf numFmtId="0" fontId="17" fillId="6" borderId="31" xfId="0" applyFont="1" applyFill="1" applyBorder="1" applyAlignment="1" applyProtection="1">
      <alignment vertical="top"/>
    </xf>
    <xf numFmtId="0" fontId="6" fillId="6" borderId="32" xfId="0" applyFont="1" applyFill="1" applyBorder="1" applyAlignment="1" applyProtection="1">
      <alignment vertical="top"/>
    </xf>
    <xf numFmtId="0" fontId="6" fillId="6" borderId="33" xfId="0" applyFont="1" applyFill="1" applyBorder="1" applyAlignment="1" applyProtection="1">
      <alignment vertical="top"/>
    </xf>
    <xf numFmtId="0" fontId="6" fillId="6" borderId="30" xfId="0" applyFont="1" applyFill="1" applyBorder="1" applyAlignment="1" applyProtection="1">
      <alignment vertical="top"/>
    </xf>
    <xf numFmtId="0" fontId="6" fillId="4" borderId="30" xfId="0" applyFont="1" applyFill="1" applyBorder="1" applyProtection="1">
      <protection locked="0"/>
    </xf>
    <xf numFmtId="0" fontId="6" fillId="5" borderId="45" xfId="0" applyFont="1" applyFill="1" applyBorder="1" applyAlignment="1" applyProtection="1">
      <alignment vertical="top" wrapText="1"/>
    </xf>
    <xf numFmtId="0" fontId="6" fillId="5" borderId="38" xfId="0" applyFont="1" applyFill="1" applyBorder="1" applyAlignment="1" applyProtection="1">
      <alignment vertical="top" wrapText="1"/>
    </xf>
    <xf numFmtId="0" fontId="6" fillId="5" borderId="33" xfId="0" applyFont="1" applyFill="1" applyBorder="1" applyAlignment="1" applyProtection="1">
      <alignment vertical="top" wrapText="1"/>
      <protection locked="0"/>
    </xf>
    <xf numFmtId="0" fontId="3" fillId="0" borderId="38" xfId="0" applyFont="1" applyFill="1" applyBorder="1" applyAlignment="1" applyProtection="1">
      <alignment vertical="top" wrapText="1"/>
      <protection locked="0"/>
    </xf>
    <xf numFmtId="0" fontId="3" fillId="0" borderId="27" xfId="0" applyFont="1" applyFill="1" applyBorder="1" applyAlignment="1" applyProtection="1">
      <alignment horizontal="left" vertical="top" wrapText="1"/>
      <protection locked="0"/>
    </xf>
    <xf numFmtId="0" fontId="5" fillId="3" borderId="43" xfId="0" applyFont="1" applyFill="1" applyBorder="1" applyAlignment="1" applyProtection="1">
      <alignment vertical="center"/>
    </xf>
    <xf numFmtId="0" fontId="6" fillId="7" borderId="45" xfId="0" applyFont="1" applyFill="1" applyBorder="1" applyAlignment="1" applyProtection="1">
      <alignment vertical="top" wrapText="1"/>
    </xf>
    <xf numFmtId="0" fontId="6" fillId="5" borderId="46" xfId="0" applyFont="1" applyFill="1" applyBorder="1" applyAlignment="1" applyProtection="1">
      <alignment vertical="top" wrapText="1"/>
      <protection locked="0"/>
    </xf>
    <xf numFmtId="0" fontId="6" fillId="9" borderId="45" xfId="0" applyFont="1" applyFill="1" applyBorder="1" applyAlignment="1" applyProtection="1">
      <alignment vertical="top" wrapText="1"/>
    </xf>
    <xf numFmtId="0" fontId="6" fillId="4" borderId="24" xfId="0" applyFont="1" applyFill="1" applyBorder="1"/>
    <xf numFmtId="0" fontId="6" fillId="4" borderId="25" xfId="0" applyFont="1" applyFill="1" applyBorder="1"/>
    <xf numFmtId="0" fontId="6" fillId="4" borderId="27" xfId="0" applyFont="1" applyFill="1" applyBorder="1"/>
    <xf numFmtId="0" fontId="6" fillId="5" borderId="24" xfId="0" applyFont="1" applyFill="1" applyBorder="1" applyAlignment="1">
      <alignment vertical="center"/>
    </xf>
    <xf numFmtId="0" fontId="6" fillId="5" borderId="25" xfId="0" applyFont="1" applyFill="1" applyBorder="1" applyAlignment="1">
      <alignment vertical="center"/>
    </xf>
    <xf numFmtId="0" fontId="6" fillId="5" borderId="27" xfId="0" applyFont="1" applyFill="1" applyBorder="1" applyAlignment="1">
      <alignment vertical="center"/>
    </xf>
    <xf numFmtId="0" fontId="3" fillId="8" borderId="21" xfId="0" applyFont="1" applyFill="1" applyBorder="1" applyAlignment="1">
      <alignment vertical="top"/>
    </xf>
    <xf numFmtId="0" fontId="3" fillId="8" borderId="22" xfId="0" applyFont="1" applyFill="1" applyBorder="1" applyAlignment="1">
      <alignment vertical="top"/>
    </xf>
    <xf numFmtId="0" fontId="3" fillId="8" borderId="43" xfId="0" applyFont="1" applyFill="1" applyBorder="1" applyAlignment="1">
      <alignment vertical="top"/>
    </xf>
    <xf numFmtId="0" fontId="6" fillId="5" borderId="21" xfId="0" applyFont="1" applyFill="1" applyBorder="1" applyAlignment="1">
      <alignment vertical="center"/>
    </xf>
    <xf numFmtId="0" fontId="6" fillId="5" borderId="22" xfId="0" applyFont="1" applyFill="1" applyBorder="1" applyAlignment="1">
      <alignment vertical="center"/>
    </xf>
    <xf numFmtId="0" fontId="6" fillId="5" borderId="43" xfId="0" applyFont="1" applyFill="1" applyBorder="1" applyAlignment="1">
      <alignment vertical="center"/>
    </xf>
    <xf numFmtId="49" fontId="6" fillId="4" borderId="25" xfId="0" applyNumberFormat="1" applyFont="1" applyFill="1" applyBorder="1"/>
    <xf numFmtId="0" fontId="6" fillId="5" borderId="38" xfId="0" applyFont="1" applyFill="1" applyBorder="1" applyAlignment="1">
      <alignment horizontal="left" vertical="center" wrapText="1"/>
    </xf>
    <xf numFmtId="49" fontId="6" fillId="5" borderId="38" xfId="0" applyNumberFormat="1" applyFont="1" applyFill="1" applyBorder="1" applyAlignment="1">
      <alignment horizontal="left" vertical="center" wrapText="1"/>
    </xf>
    <xf numFmtId="166" fontId="3" fillId="0" borderId="38" xfId="1" applyNumberFormat="1" applyBorder="1" applyAlignment="1">
      <alignment horizontal="left" vertical="top" wrapText="1"/>
    </xf>
    <xf numFmtId="14" fontId="3" fillId="0" borderId="24" xfId="1" applyNumberFormat="1" applyBorder="1" applyAlignment="1">
      <alignment horizontal="left" vertical="top" wrapText="1"/>
    </xf>
    <xf numFmtId="49" fontId="3" fillId="0" borderId="38" xfId="1" applyNumberFormat="1" applyBorder="1" applyAlignment="1">
      <alignment horizontal="left" vertical="top" wrapText="1"/>
    </xf>
    <xf numFmtId="0" fontId="3" fillId="0" borderId="38" xfId="0" applyFont="1" applyBorder="1" applyAlignment="1">
      <alignment horizontal="left" vertical="top"/>
    </xf>
    <xf numFmtId="0" fontId="6" fillId="4" borderId="24" xfId="8" applyFont="1" applyFill="1" applyBorder="1"/>
    <xf numFmtId="0" fontId="6" fillId="4" borderId="25" xfId="8" applyFont="1" applyFill="1" applyBorder="1"/>
    <xf numFmtId="0" fontId="6" fillId="5" borderId="38" xfId="8" applyFont="1" applyFill="1" applyBorder="1" applyAlignment="1">
      <alignment horizontal="left" vertical="center" wrapText="1"/>
    </xf>
    <xf numFmtId="166" fontId="3" fillId="0" borderId="38" xfId="8" applyNumberFormat="1" applyBorder="1" applyAlignment="1">
      <alignment horizontal="left" vertical="top"/>
    </xf>
    <xf numFmtId="14" fontId="3" fillId="0" borderId="24" xfId="8" applyNumberFormat="1" applyBorder="1" applyAlignment="1">
      <alignment horizontal="left" vertical="top"/>
    </xf>
    <xf numFmtId="14" fontId="3" fillId="0" borderId="38" xfId="8" applyNumberFormat="1" applyBorder="1" applyAlignment="1">
      <alignment horizontal="left" vertical="top"/>
    </xf>
    <xf numFmtId="0" fontId="3" fillId="0" borderId="31" xfId="0" applyFont="1" applyFill="1" applyBorder="1" applyAlignment="1" applyProtection="1">
      <alignment horizontal="left" vertical="top" wrapText="1"/>
    </xf>
    <xf numFmtId="0" fontId="3" fillId="0" borderId="32" xfId="0" applyFont="1" applyFill="1" applyBorder="1" applyAlignment="1" applyProtection="1">
      <alignment horizontal="left" vertical="top" wrapText="1"/>
    </xf>
    <xf numFmtId="0" fontId="3" fillId="0" borderId="33"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3" fillId="8" borderId="21" xfId="0" applyFont="1" applyFill="1" applyBorder="1" applyAlignment="1" applyProtection="1">
      <alignment horizontal="left" vertical="top" wrapText="1"/>
    </xf>
    <xf numFmtId="0" fontId="3" fillId="8" borderId="22" xfId="0" applyFont="1" applyFill="1" applyBorder="1" applyAlignment="1" applyProtection="1">
      <alignment horizontal="left" vertical="top"/>
    </xf>
    <xf numFmtId="0" fontId="3" fillId="8" borderId="43" xfId="0" applyFont="1" applyFill="1" applyBorder="1" applyAlignment="1" applyProtection="1">
      <alignment horizontal="left" vertical="top"/>
    </xf>
    <xf numFmtId="0" fontId="3" fillId="8" borderId="1" xfId="0" applyFont="1" applyFill="1" applyBorder="1" applyAlignment="1" applyProtection="1">
      <alignment horizontal="left" vertical="top"/>
    </xf>
    <xf numFmtId="0" fontId="3" fillId="8" borderId="0" xfId="0" applyFont="1" applyFill="1" applyAlignment="1" applyProtection="1">
      <alignment horizontal="left" vertical="top"/>
    </xf>
    <xf numFmtId="0" fontId="3" fillId="8" borderId="7" xfId="0" applyFont="1" applyFill="1" applyBorder="1" applyAlignment="1" applyProtection="1">
      <alignment horizontal="left" vertical="top"/>
    </xf>
    <xf numFmtId="0" fontId="3" fillId="8" borderId="31" xfId="0" applyFont="1" applyFill="1" applyBorder="1" applyAlignment="1" applyProtection="1">
      <alignment horizontal="left" vertical="top" wrapText="1"/>
    </xf>
    <xf numFmtId="0" fontId="3" fillId="8" borderId="32" xfId="0" applyFont="1" applyFill="1" applyBorder="1" applyAlignment="1" applyProtection="1">
      <alignment horizontal="left" vertical="top" wrapText="1"/>
    </xf>
    <xf numFmtId="0" fontId="3" fillId="8" borderId="33" xfId="0" applyFont="1" applyFill="1" applyBorder="1" applyAlignment="1" applyProtection="1">
      <alignment horizontal="left" vertical="top" wrapText="1"/>
    </xf>
    <xf numFmtId="0" fontId="3" fillId="8" borderId="10" xfId="0" applyFont="1" applyFill="1" applyBorder="1" applyAlignment="1" applyProtection="1">
      <alignment horizontal="left" vertical="top" wrapText="1"/>
    </xf>
    <xf numFmtId="0" fontId="3" fillId="8" borderId="0" xfId="0" applyFont="1" applyFill="1" applyAlignment="1" applyProtection="1">
      <alignment horizontal="left" vertical="top" wrapText="1"/>
    </xf>
    <xf numFmtId="0" fontId="3" fillId="8" borderId="2" xfId="0" applyFont="1" applyFill="1" applyBorder="1" applyAlignment="1" applyProtection="1">
      <alignment horizontal="left" vertical="top" wrapText="1"/>
    </xf>
    <xf numFmtId="0" fontId="6" fillId="6" borderId="31" xfId="0" applyFont="1" applyFill="1" applyBorder="1" applyAlignment="1" applyProtection="1">
      <alignment horizontal="left" vertical="top"/>
    </xf>
    <xf numFmtId="0" fontId="6" fillId="6" borderId="32" xfId="0" applyFont="1" applyFill="1" applyBorder="1" applyAlignment="1" applyProtection="1">
      <alignment horizontal="left" vertical="top"/>
    </xf>
    <xf numFmtId="0" fontId="6" fillId="6" borderId="33" xfId="0" applyFont="1" applyFill="1" applyBorder="1" applyAlignment="1" applyProtection="1">
      <alignment horizontal="left" vertical="top"/>
    </xf>
    <xf numFmtId="0" fontId="6" fillId="6" borderId="11" xfId="0" applyFont="1" applyFill="1" applyBorder="1" applyAlignment="1" applyProtection="1">
      <alignment horizontal="left" vertical="top"/>
    </xf>
    <xf numFmtId="0" fontId="6" fillId="6" borderId="12" xfId="0" applyFont="1" applyFill="1" applyBorder="1" applyAlignment="1" applyProtection="1">
      <alignment horizontal="left" vertical="top"/>
    </xf>
    <xf numFmtId="0" fontId="6" fillId="6" borderId="13" xfId="0" applyFont="1" applyFill="1" applyBorder="1" applyAlignment="1" applyProtection="1">
      <alignment horizontal="left" vertical="top"/>
    </xf>
    <xf numFmtId="0" fontId="3" fillId="8" borderId="11" xfId="0" applyFont="1" applyFill="1" applyBorder="1" applyAlignment="1" applyProtection="1">
      <alignment horizontal="left" vertical="top" wrapText="1"/>
    </xf>
    <xf numFmtId="0" fontId="3" fillId="8" borderId="12" xfId="0" applyFont="1" applyFill="1" applyBorder="1" applyAlignment="1" applyProtection="1">
      <alignment horizontal="left" vertical="top" wrapText="1"/>
    </xf>
    <xf numFmtId="0" fontId="3" fillId="8" borderId="13" xfId="0" applyFont="1" applyFill="1" applyBorder="1" applyAlignment="1" applyProtection="1">
      <alignment horizontal="left" vertical="top" wrapText="1"/>
    </xf>
  </cellXfs>
  <cellStyles count="9">
    <cellStyle name="Normal" xfId="0" builtinId="0"/>
    <cellStyle name="Normal 2" xfId="1" xr:uid="{00000000-0005-0000-0000-000001000000}"/>
    <cellStyle name="Normal 2 2" xfId="2" xr:uid="{00000000-0005-0000-0000-000002000000}"/>
    <cellStyle name="Normal 257" xfId="3" xr:uid="{00000000-0005-0000-0000-000003000000}"/>
    <cellStyle name="Normal 3" xfId="4" xr:uid="{00000000-0005-0000-0000-000004000000}"/>
    <cellStyle name="Normal 4" xfId="5" xr:uid="{00000000-0005-0000-0000-000005000000}"/>
    <cellStyle name="Normal 5" xfId="6" xr:uid="{00000000-0005-0000-0000-000006000000}"/>
    <cellStyle name="Normal 6" xfId="8" xr:uid="{4314931E-5FDB-41DF-B35E-F65169B86A75}"/>
    <cellStyle name="Normal_Sheet1" xfId="7" xr:uid="{00000000-0005-0000-0000-000007000000}"/>
  </cellStyles>
  <dxfs count="207">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b/>
        <i val="0"/>
        <color rgb="FFFF0000"/>
      </font>
      <fill>
        <patternFill>
          <bgColor rgb="FFFFFF00"/>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127272</xdr:colOff>
      <xdr:row>0</xdr:row>
      <xdr:rowOff>193675</xdr:rowOff>
    </xdr:from>
    <xdr:to>
      <xdr:col>3</xdr:col>
      <xdr:colOff>130447</xdr:colOff>
      <xdr:row>7</xdr:row>
      <xdr:rowOff>10199</xdr:rowOff>
    </xdr:to>
    <xdr:pic>
      <xdr:nvPicPr>
        <xdr:cNvPr id="2" name="Picture 1" descr="The official logo of the IRS" title="IRS Logo">
          <a:extLst>
            <a:ext uri="{FF2B5EF4-FFF2-40B4-BE49-F238E27FC236}">
              <a16:creationId xmlns:a16="http://schemas.microsoft.com/office/drawing/2014/main" id="{7B07F3EC-3743-41EE-AC57-370E2146FD54}"/>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190625" cy="1152525"/>
        </a:xfrm>
        <a:prstGeom prst="rect">
          <a:avLst/>
        </a:prstGeom>
        <a:noFill/>
        <a:ln>
          <a:noFill/>
        </a:ln>
      </xdr:spPr>
    </xdr:pic>
    <xdr:clientData/>
  </xdr:twoCellAnchor>
  <xdr:twoCellAnchor editAs="oneCell">
    <xdr:from>
      <xdr:col>3</xdr:col>
      <xdr:colOff>1588</xdr:colOff>
      <xdr:row>0</xdr:row>
      <xdr:rowOff>197644</xdr:rowOff>
    </xdr:from>
    <xdr:to>
      <xdr:col>3</xdr:col>
      <xdr:colOff>1588</xdr:colOff>
      <xdr:row>7</xdr:row>
      <xdr:rowOff>473</xdr:rowOff>
    </xdr:to>
    <xdr:pic>
      <xdr:nvPicPr>
        <xdr:cNvPr id="3" name="Picture 2" descr="The official logo of the IRS" title="IRS Logo">
          <a:extLst>
            <a:ext uri="{FF2B5EF4-FFF2-40B4-BE49-F238E27FC236}">
              <a16:creationId xmlns:a16="http://schemas.microsoft.com/office/drawing/2014/main" id="{23069998-F5A4-43F0-953C-0024AFF24C96}"/>
            </a:ext>
          </a:extLst>
        </xdr:cNvPr>
        <xdr:cNvPicPr/>
      </xdr:nvPicPr>
      <xdr:blipFill>
        <a:blip xmlns:r="http://schemas.openxmlformats.org/officeDocument/2006/relationships" r:embed="rId1"/>
        <a:srcRect/>
        <a:stretch>
          <a:fillRect/>
        </a:stretch>
      </xdr:blipFill>
      <xdr:spPr bwMode="auto">
        <a:xfrm>
          <a:off x="7060406" y="83344"/>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R454"/>
  <sheetViews>
    <sheetView tabSelected="1" zoomScale="80" zoomScaleNormal="80" workbookViewId="0">
      <selection activeCell="L21" sqref="L21"/>
    </sheetView>
  </sheetViews>
  <sheetFormatPr defaultColWidth="9.1796875" defaultRowHeight="14.5" x14ac:dyDescent="0.35"/>
  <cols>
    <col min="1" max="1" width="9.1796875" style="1"/>
    <col min="2" max="2" width="10.453125" style="1" customWidth="1"/>
    <col min="3" max="3" width="108.1796875" style="1" customWidth="1"/>
    <col min="4" max="70" width="9.1796875" style="47"/>
    <col min="71" max="16384" width="9.1796875" style="1"/>
  </cols>
  <sheetData>
    <row r="1" spans="1:3" ht="15.5" x14ac:dyDescent="0.35">
      <c r="A1" s="150" t="s">
        <v>0</v>
      </c>
      <c r="B1" s="151"/>
      <c r="C1" s="152"/>
    </row>
    <row r="2" spans="1:3" ht="15.5" x14ac:dyDescent="0.35">
      <c r="A2" s="2" t="s">
        <v>1</v>
      </c>
      <c r="B2" s="3"/>
      <c r="C2" s="4"/>
    </row>
    <row r="3" spans="1:3" x14ac:dyDescent="0.35">
      <c r="A3" s="5"/>
      <c r="B3" s="6"/>
      <c r="C3" s="7"/>
    </row>
    <row r="4" spans="1:3" x14ac:dyDescent="0.35">
      <c r="A4" s="5" t="s">
        <v>2</v>
      </c>
      <c r="B4" s="6"/>
      <c r="C4" s="7"/>
    </row>
    <row r="5" spans="1:3" x14ac:dyDescent="0.35">
      <c r="A5" s="5" t="s">
        <v>3</v>
      </c>
      <c r="B5" s="6"/>
      <c r="C5" s="7"/>
    </row>
    <row r="6" spans="1:3" x14ac:dyDescent="0.35">
      <c r="A6" s="5" t="s">
        <v>4</v>
      </c>
      <c r="B6" s="6"/>
      <c r="C6" s="7"/>
    </row>
    <row r="7" spans="1:3" x14ac:dyDescent="0.35">
      <c r="A7" s="8"/>
      <c r="B7" s="9"/>
      <c r="C7" s="10"/>
    </row>
    <row r="8" spans="1:3" ht="18" customHeight="1" x14ac:dyDescent="0.35">
      <c r="A8" s="153" t="s">
        <v>5</v>
      </c>
      <c r="B8" s="154"/>
      <c r="C8" s="155"/>
    </row>
    <row r="9" spans="1:3" ht="12.75" customHeight="1" x14ac:dyDescent="0.35">
      <c r="A9" s="11" t="s">
        <v>6</v>
      </c>
      <c r="B9" s="12"/>
      <c r="C9" s="13"/>
    </row>
    <row r="10" spans="1:3" x14ac:dyDescent="0.35">
      <c r="A10" s="11" t="s">
        <v>7</v>
      </c>
      <c r="B10" s="12"/>
      <c r="C10" s="13"/>
    </row>
    <row r="11" spans="1:3" x14ac:dyDescent="0.35">
      <c r="A11" s="11" t="s">
        <v>8</v>
      </c>
      <c r="B11" s="12"/>
      <c r="C11" s="13"/>
    </row>
    <row r="12" spans="1:3" x14ac:dyDescent="0.35">
      <c r="A12" s="11" t="s">
        <v>9</v>
      </c>
      <c r="B12" s="12"/>
      <c r="C12" s="13"/>
    </row>
    <row r="13" spans="1:3" x14ac:dyDescent="0.35">
      <c r="A13" s="11" t="s">
        <v>10</v>
      </c>
      <c r="B13" s="12"/>
      <c r="C13" s="13"/>
    </row>
    <row r="14" spans="1:3" ht="4.5" customHeight="1" x14ac:dyDescent="0.35">
      <c r="A14" s="14"/>
      <c r="B14" s="15"/>
      <c r="C14" s="16"/>
    </row>
    <row r="15" spans="1:3" s="47" customFormat="1" x14ac:dyDescent="0.35">
      <c r="C15" s="94"/>
    </row>
    <row r="16" spans="1:3" x14ac:dyDescent="0.35">
      <c r="A16" s="156" t="s">
        <v>11</v>
      </c>
      <c r="B16" s="157"/>
      <c r="C16" s="158"/>
    </row>
    <row r="17" spans="1:3" x14ac:dyDescent="0.35">
      <c r="A17" s="159" t="s">
        <v>12</v>
      </c>
      <c r="B17" s="160"/>
      <c r="C17" s="161"/>
    </row>
    <row r="18" spans="1:3" x14ac:dyDescent="0.35">
      <c r="A18" s="159" t="s">
        <v>13</v>
      </c>
      <c r="B18" s="160"/>
      <c r="C18" s="161"/>
    </row>
    <row r="19" spans="1:3" x14ac:dyDescent="0.35">
      <c r="A19" s="159" t="s">
        <v>14</v>
      </c>
      <c r="B19" s="160"/>
      <c r="C19" s="161"/>
    </row>
    <row r="20" spans="1:3" x14ac:dyDescent="0.35">
      <c r="A20" s="159" t="s">
        <v>15</v>
      </c>
      <c r="B20" s="160"/>
      <c r="C20" s="162"/>
    </row>
    <row r="21" spans="1:3" x14ac:dyDescent="0.35">
      <c r="A21" s="159" t="s">
        <v>16</v>
      </c>
      <c r="B21" s="160"/>
      <c r="C21" s="163"/>
    </row>
    <row r="22" spans="1:3" x14ac:dyDescent="0.35">
      <c r="A22" s="159" t="s">
        <v>17</v>
      </c>
      <c r="B22" s="160"/>
      <c r="C22" s="161"/>
    </row>
    <row r="23" spans="1:3" x14ac:dyDescent="0.35">
      <c r="A23" s="159" t="s">
        <v>18</v>
      </c>
      <c r="B23" s="160"/>
      <c r="C23" s="161"/>
    </row>
    <row r="24" spans="1:3" x14ac:dyDescent="0.35">
      <c r="A24" s="159" t="s">
        <v>19</v>
      </c>
      <c r="B24" s="160"/>
      <c r="C24" s="161"/>
    </row>
    <row r="25" spans="1:3" x14ac:dyDescent="0.35">
      <c r="A25" s="159" t="s">
        <v>20</v>
      </c>
      <c r="B25" s="160"/>
      <c r="C25" s="161"/>
    </row>
    <row r="26" spans="1:3" x14ac:dyDescent="0.35">
      <c r="A26" s="164" t="s">
        <v>21</v>
      </c>
      <c r="B26" s="160"/>
      <c r="C26" s="161"/>
    </row>
    <row r="27" spans="1:3" x14ac:dyDescent="0.35">
      <c r="A27" s="164" t="s">
        <v>22</v>
      </c>
      <c r="B27" s="160"/>
      <c r="C27" s="161"/>
    </row>
    <row r="28" spans="1:3" s="47" customFormat="1" x14ac:dyDescent="0.35">
      <c r="C28" s="94"/>
    </row>
    <row r="29" spans="1:3" x14ac:dyDescent="0.35">
      <c r="A29" s="156" t="s">
        <v>23</v>
      </c>
      <c r="B29" s="157"/>
      <c r="C29" s="158"/>
    </row>
    <row r="30" spans="1:3" x14ac:dyDescent="0.35">
      <c r="A30" s="165"/>
      <c r="B30" s="166"/>
      <c r="C30" s="167"/>
    </row>
    <row r="31" spans="1:3" x14ac:dyDescent="0.35">
      <c r="A31" s="159" t="s">
        <v>24</v>
      </c>
      <c r="B31" s="168"/>
      <c r="C31" s="169"/>
    </row>
    <row r="32" spans="1:3" x14ac:dyDescent="0.35">
      <c r="A32" s="159" t="s">
        <v>25</v>
      </c>
      <c r="B32" s="168"/>
      <c r="C32" s="169"/>
    </row>
    <row r="33" spans="1:3" ht="12.75" customHeight="1" x14ac:dyDescent="0.35">
      <c r="A33" s="159" t="s">
        <v>26</v>
      </c>
      <c r="B33" s="168"/>
      <c r="C33" s="169"/>
    </row>
    <row r="34" spans="1:3" ht="12.75" customHeight="1" x14ac:dyDescent="0.35">
      <c r="A34" s="159" t="s">
        <v>27</v>
      </c>
      <c r="B34" s="170"/>
      <c r="C34" s="171"/>
    </row>
    <row r="35" spans="1:3" x14ac:dyDescent="0.35">
      <c r="A35" s="159" t="s">
        <v>28</v>
      </c>
      <c r="B35" s="168"/>
      <c r="C35" s="169"/>
    </row>
    <row r="36" spans="1:3" x14ac:dyDescent="0.35">
      <c r="A36" s="165"/>
      <c r="B36" s="166"/>
      <c r="C36" s="167"/>
    </row>
    <row r="37" spans="1:3" x14ac:dyDescent="0.35">
      <c r="A37" s="159" t="s">
        <v>24</v>
      </c>
      <c r="B37" s="168"/>
      <c r="C37" s="169"/>
    </row>
    <row r="38" spans="1:3" x14ac:dyDescent="0.35">
      <c r="A38" s="159" t="s">
        <v>25</v>
      </c>
      <c r="B38" s="168"/>
      <c r="C38" s="169"/>
    </row>
    <row r="39" spans="1:3" x14ac:dyDescent="0.35">
      <c r="A39" s="159" t="s">
        <v>26</v>
      </c>
      <c r="B39" s="168"/>
      <c r="C39" s="169"/>
    </row>
    <row r="40" spans="1:3" x14ac:dyDescent="0.35">
      <c r="A40" s="159" t="s">
        <v>27</v>
      </c>
      <c r="B40" s="170"/>
      <c r="C40" s="171"/>
    </row>
    <row r="41" spans="1:3" x14ac:dyDescent="0.35">
      <c r="A41" s="159" t="s">
        <v>28</v>
      </c>
      <c r="B41" s="168"/>
      <c r="C41" s="169"/>
    </row>
    <row r="42" spans="1:3" s="47" customFormat="1" x14ac:dyDescent="0.35"/>
    <row r="43" spans="1:3" s="47" customFormat="1" x14ac:dyDescent="0.35">
      <c r="A43" s="95" t="s">
        <v>29</v>
      </c>
    </row>
    <row r="44" spans="1:3" s="47" customFormat="1" x14ac:dyDescent="0.35">
      <c r="A44" s="95" t="s">
        <v>30</v>
      </c>
    </row>
    <row r="45" spans="1:3" s="47" customFormat="1" x14ac:dyDescent="0.35">
      <c r="A45" s="95" t="s">
        <v>31</v>
      </c>
    </row>
    <row r="46" spans="1:3" s="47" customFormat="1" x14ac:dyDescent="0.35"/>
    <row r="47" spans="1:3" s="47" customFormat="1" ht="12.75" hidden="1" customHeight="1" x14ac:dyDescent="0.35">
      <c r="A47" s="109" t="s">
        <v>32</v>
      </c>
    </row>
    <row r="48" spans="1:3" s="47" customFormat="1" ht="12.75" hidden="1" customHeight="1" x14ac:dyDescent="0.35">
      <c r="A48" s="109" t="s">
        <v>33</v>
      </c>
    </row>
    <row r="49" spans="1:1" s="47" customFormat="1" ht="12.75" hidden="1" customHeight="1" x14ac:dyDescent="0.35">
      <c r="A49" s="109" t="s">
        <v>34</v>
      </c>
    </row>
    <row r="50" spans="1:1" s="47" customFormat="1" x14ac:dyDescent="0.35"/>
    <row r="51" spans="1:1" s="47" customFormat="1" x14ac:dyDescent="0.35"/>
    <row r="52" spans="1:1" s="47" customFormat="1" x14ac:dyDescent="0.35"/>
    <row r="53" spans="1:1" s="47" customFormat="1" x14ac:dyDescent="0.35"/>
    <row r="54" spans="1:1" s="47" customFormat="1" x14ac:dyDescent="0.35"/>
    <row r="55" spans="1:1" s="47" customFormat="1" x14ac:dyDescent="0.35"/>
    <row r="56" spans="1:1" s="47" customFormat="1" x14ac:dyDescent="0.35"/>
    <row r="57" spans="1:1" s="47" customFormat="1" x14ac:dyDescent="0.35"/>
    <row r="58" spans="1:1" s="47" customFormat="1" x14ac:dyDescent="0.35"/>
    <row r="59" spans="1:1" s="47" customFormat="1" x14ac:dyDescent="0.35"/>
    <row r="60" spans="1:1" s="47" customFormat="1" x14ac:dyDescent="0.35"/>
    <row r="61" spans="1:1" s="47" customFormat="1" x14ac:dyDescent="0.35"/>
    <row r="62" spans="1:1" s="47" customFormat="1" x14ac:dyDescent="0.35"/>
    <row r="63" spans="1:1" s="47" customFormat="1" x14ac:dyDescent="0.35"/>
    <row r="64" spans="1:1"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row r="132" s="47" customFormat="1" x14ac:dyDescent="0.35"/>
    <row r="133" s="47" customFormat="1" x14ac:dyDescent="0.35"/>
    <row r="134" s="47" customFormat="1" x14ac:dyDescent="0.35"/>
    <row r="135" s="47" customFormat="1" x14ac:dyDescent="0.35"/>
    <row r="136" s="47" customFormat="1" x14ac:dyDescent="0.35"/>
    <row r="137" s="47" customFormat="1" x14ac:dyDescent="0.35"/>
    <row r="138" s="47" customFormat="1" x14ac:dyDescent="0.35"/>
    <row r="139" s="47" customFormat="1" x14ac:dyDescent="0.35"/>
    <row r="140" s="47" customFormat="1" x14ac:dyDescent="0.35"/>
    <row r="141" s="47" customFormat="1" x14ac:dyDescent="0.35"/>
    <row r="142" s="47" customFormat="1" x14ac:dyDescent="0.35"/>
    <row r="143" s="47" customFormat="1" x14ac:dyDescent="0.35"/>
    <row r="144" s="47" customFormat="1" x14ac:dyDescent="0.35"/>
    <row r="145" s="47" customFormat="1" x14ac:dyDescent="0.35"/>
    <row r="146" s="47" customFormat="1" x14ac:dyDescent="0.35"/>
    <row r="147" s="47" customFormat="1" x14ac:dyDescent="0.35"/>
    <row r="148" s="47" customFormat="1" x14ac:dyDescent="0.35"/>
    <row r="149" s="47" customFormat="1" x14ac:dyDescent="0.35"/>
    <row r="150" s="47" customFormat="1" x14ac:dyDescent="0.35"/>
    <row r="151" s="47" customFormat="1" x14ac:dyDescent="0.35"/>
    <row r="152" s="47" customFormat="1" x14ac:dyDescent="0.35"/>
    <row r="153" s="47" customFormat="1" x14ac:dyDescent="0.35"/>
    <row r="154" s="47" customFormat="1" x14ac:dyDescent="0.35"/>
    <row r="155" s="47" customFormat="1" x14ac:dyDescent="0.35"/>
    <row r="156" s="47" customFormat="1" x14ac:dyDescent="0.35"/>
    <row r="157" s="47" customFormat="1" x14ac:dyDescent="0.35"/>
    <row r="158" s="47" customFormat="1" x14ac:dyDescent="0.35"/>
    <row r="159" s="47" customFormat="1" x14ac:dyDescent="0.35"/>
    <row r="160" s="47" customFormat="1" x14ac:dyDescent="0.35"/>
    <row r="161" s="47" customFormat="1" x14ac:dyDescent="0.35"/>
    <row r="162" s="47" customFormat="1" x14ac:dyDescent="0.35"/>
    <row r="163" s="47" customFormat="1" x14ac:dyDescent="0.35"/>
    <row r="164" s="47" customFormat="1" x14ac:dyDescent="0.35"/>
    <row r="165" s="47" customFormat="1" x14ac:dyDescent="0.35"/>
    <row r="166" s="47" customFormat="1" x14ac:dyDescent="0.35"/>
    <row r="167" s="47" customFormat="1" x14ac:dyDescent="0.35"/>
    <row r="168" s="47" customFormat="1" x14ac:dyDescent="0.35"/>
    <row r="169" s="47" customFormat="1" x14ac:dyDescent="0.35"/>
    <row r="170" s="47" customFormat="1" x14ac:dyDescent="0.35"/>
    <row r="171" s="47" customFormat="1" x14ac:dyDescent="0.35"/>
    <row r="172" s="47" customFormat="1" x14ac:dyDescent="0.35"/>
    <row r="173" s="47" customFormat="1" x14ac:dyDescent="0.35"/>
    <row r="174" s="47" customFormat="1" x14ac:dyDescent="0.35"/>
    <row r="175" s="47" customFormat="1" x14ac:dyDescent="0.35"/>
    <row r="176" s="47" customFormat="1" x14ac:dyDescent="0.35"/>
    <row r="177" s="47" customFormat="1" x14ac:dyDescent="0.35"/>
    <row r="178" s="47" customFormat="1" x14ac:dyDescent="0.35"/>
    <row r="179" s="47" customFormat="1" x14ac:dyDescent="0.35"/>
    <row r="180" s="47" customFormat="1" x14ac:dyDescent="0.35"/>
    <row r="181" s="47" customFormat="1" x14ac:dyDescent="0.35"/>
    <row r="182" s="47" customFormat="1" x14ac:dyDescent="0.35"/>
    <row r="183" s="47" customFormat="1" x14ac:dyDescent="0.35"/>
    <row r="184" s="47" customFormat="1" x14ac:dyDescent="0.35"/>
    <row r="185" s="47" customFormat="1" x14ac:dyDescent="0.35"/>
    <row r="186" s="47" customFormat="1" x14ac:dyDescent="0.35"/>
    <row r="187" s="47" customFormat="1" x14ac:dyDescent="0.35"/>
    <row r="188" s="47" customFormat="1" x14ac:dyDescent="0.35"/>
    <row r="189" s="47" customFormat="1" x14ac:dyDescent="0.35"/>
    <row r="190" s="47" customFormat="1" x14ac:dyDescent="0.35"/>
    <row r="191" s="47" customFormat="1" x14ac:dyDescent="0.35"/>
    <row r="192" s="47" customFormat="1" x14ac:dyDescent="0.35"/>
    <row r="193" s="47" customFormat="1" x14ac:dyDescent="0.35"/>
    <row r="194" s="47" customFormat="1" x14ac:dyDescent="0.35"/>
    <row r="195" s="47" customFormat="1" x14ac:dyDescent="0.35"/>
    <row r="196" s="47" customFormat="1" x14ac:dyDescent="0.35"/>
    <row r="197" s="47" customFormat="1" x14ac:dyDescent="0.35"/>
    <row r="198" s="47" customFormat="1" x14ac:dyDescent="0.35"/>
    <row r="199" s="47" customFormat="1" x14ac:dyDescent="0.35"/>
    <row r="200" s="47" customFormat="1" x14ac:dyDescent="0.35"/>
    <row r="201" s="47" customFormat="1" x14ac:dyDescent="0.35"/>
    <row r="202" s="47" customFormat="1" x14ac:dyDescent="0.35"/>
    <row r="203" s="47" customFormat="1" x14ac:dyDescent="0.35"/>
    <row r="204" s="47" customFormat="1" x14ac:dyDescent="0.35"/>
    <row r="205" s="47" customFormat="1" x14ac:dyDescent="0.35"/>
    <row r="206" s="47" customFormat="1" x14ac:dyDescent="0.35"/>
    <row r="207" s="47" customFormat="1" x14ac:dyDescent="0.35"/>
    <row r="208" s="47" customFormat="1" x14ac:dyDescent="0.35"/>
    <row r="209" s="47" customFormat="1" x14ac:dyDescent="0.35"/>
    <row r="210" s="47" customFormat="1" x14ac:dyDescent="0.35"/>
    <row r="211" s="47" customFormat="1" x14ac:dyDescent="0.35"/>
    <row r="212" s="47" customFormat="1" x14ac:dyDescent="0.35"/>
    <row r="213" s="47" customFormat="1" x14ac:dyDescent="0.35"/>
    <row r="214" s="47" customFormat="1" x14ac:dyDescent="0.35"/>
    <row r="215" s="47" customFormat="1" x14ac:dyDescent="0.35"/>
    <row r="216" s="47" customFormat="1" x14ac:dyDescent="0.35"/>
    <row r="217" s="47" customFormat="1" x14ac:dyDescent="0.35"/>
    <row r="218" s="47" customFormat="1" x14ac:dyDescent="0.35"/>
    <row r="219" s="47" customFormat="1" x14ac:dyDescent="0.35"/>
    <row r="220" s="47" customFormat="1" x14ac:dyDescent="0.35"/>
    <row r="221" s="47" customFormat="1" x14ac:dyDescent="0.35"/>
    <row r="222" s="47" customFormat="1" x14ac:dyDescent="0.35"/>
    <row r="223" s="47" customFormat="1" x14ac:dyDescent="0.35"/>
    <row r="224" s="47" customFormat="1" x14ac:dyDescent="0.35"/>
    <row r="225" s="47" customFormat="1" x14ac:dyDescent="0.35"/>
    <row r="226" s="47" customFormat="1" x14ac:dyDescent="0.35"/>
    <row r="227" s="47" customFormat="1" x14ac:dyDescent="0.35"/>
    <row r="228" s="47" customFormat="1" x14ac:dyDescent="0.35"/>
    <row r="229" s="47" customFormat="1" x14ac:dyDescent="0.35"/>
    <row r="230" s="47" customFormat="1" x14ac:dyDescent="0.35"/>
    <row r="231" s="47" customFormat="1" x14ac:dyDescent="0.35"/>
    <row r="232" s="47" customFormat="1" x14ac:dyDescent="0.35"/>
    <row r="233" s="47" customFormat="1" x14ac:dyDescent="0.35"/>
    <row r="234" s="47" customFormat="1" x14ac:dyDescent="0.35"/>
    <row r="235" s="47" customFormat="1" x14ac:dyDescent="0.35"/>
    <row r="236" s="47" customFormat="1" x14ac:dyDescent="0.35"/>
    <row r="237" s="47" customFormat="1" x14ac:dyDescent="0.35"/>
    <row r="238" s="47" customFormat="1" x14ac:dyDescent="0.35"/>
    <row r="239" s="47" customFormat="1" x14ac:dyDescent="0.35"/>
    <row r="240" s="47" customFormat="1" x14ac:dyDescent="0.35"/>
    <row r="241" s="47" customFormat="1" x14ac:dyDescent="0.35"/>
    <row r="242" s="47" customFormat="1" x14ac:dyDescent="0.35"/>
    <row r="243" s="47" customFormat="1" x14ac:dyDescent="0.35"/>
    <row r="244" s="47" customFormat="1" x14ac:dyDescent="0.35"/>
    <row r="245" s="47" customFormat="1" x14ac:dyDescent="0.35"/>
    <row r="246" s="47" customFormat="1" x14ac:dyDescent="0.35"/>
    <row r="247" s="47" customFormat="1" x14ac:dyDescent="0.35"/>
    <row r="248" s="47" customFormat="1" x14ac:dyDescent="0.35"/>
    <row r="249" s="47" customFormat="1" x14ac:dyDescent="0.35"/>
    <row r="250" s="47" customFormat="1" x14ac:dyDescent="0.35"/>
    <row r="251" s="47" customFormat="1" x14ac:dyDescent="0.35"/>
    <row r="252" s="47" customFormat="1" x14ac:dyDescent="0.35"/>
    <row r="253" s="47" customFormat="1" x14ac:dyDescent="0.35"/>
    <row r="254" s="47" customFormat="1" x14ac:dyDescent="0.35"/>
    <row r="255" s="47" customFormat="1" x14ac:dyDescent="0.35"/>
    <row r="256" s="47" customFormat="1" x14ac:dyDescent="0.35"/>
    <row r="257" s="47" customFormat="1" x14ac:dyDescent="0.35"/>
    <row r="258" s="47" customFormat="1" x14ac:dyDescent="0.35"/>
    <row r="259" s="47" customFormat="1" x14ac:dyDescent="0.35"/>
    <row r="260" s="47" customFormat="1" x14ac:dyDescent="0.35"/>
    <row r="261" s="47" customFormat="1" x14ac:dyDescent="0.35"/>
    <row r="262" s="47" customFormat="1" x14ac:dyDescent="0.35"/>
    <row r="263" s="47" customFormat="1" x14ac:dyDescent="0.35"/>
    <row r="264" s="47" customFormat="1" x14ac:dyDescent="0.35"/>
    <row r="265" s="47" customFormat="1" x14ac:dyDescent="0.35"/>
    <row r="266" s="47" customFormat="1" x14ac:dyDescent="0.35"/>
    <row r="267" s="47" customFormat="1" x14ac:dyDescent="0.35"/>
    <row r="268" s="47" customFormat="1" x14ac:dyDescent="0.35"/>
    <row r="269" s="47" customFormat="1" x14ac:dyDescent="0.35"/>
    <row r="270" s="47" customFormat="1" x14ac:dyDescent="0.35"/>
    <row r="271" s="47" customFormat="1" x14ac:dyDescent="0.35"/>
    <row r="272" s="47" customFormat="1" x14ac:dyDescent="0.35"/>
    <row r="273" s="47" customFormat="1" x14ac:dyDescent="0.35"/>
    <row r="274" s="47" customFormat="1" x14ac:dyDescent="0.35"/>
    <row r="275" s="47" customFormat="1" x14ac:dyDescent="0.35"/>
    <row r="276" s="47" customFormat="1" x14ac:dyDescent="0.35"/>
    <row r="277" s="47" customFormat="1" x14ac:dyDescent="0.35"/>
    <row r="278" s="47" customFormat="1" x14ac:dyDescent="0.35"/>
    <row r="279" s="47" customFormat="1" x14ac:dyDescent="0.35"/>
    <row r="280" s="47" customFormat="1" x14ac:dyDescent="0.35"/>
    <row r="281" s="47" customFormat="1" x14ac:dyDescent="0.35"/>
    <row r="282" s="47" customFormat="1" x14ac:dyDescent="0.35"/>
    <row r="283" s="47" customFormat="1" x14ac:dyDescent="0.35"/>
    <row r="284" s="47" customFormat="1" x14ac:dyDescent="0.35"/>
    <row r="285" s="47" customFormat="1" x14ac:dyDescent="0.35"/>
    <row r="286" s="47" customFormat="1" x14ac:dyDescent="0.35"/>
    <row r="287" s="47" customFormat="1" x14ac:dyDescent="0.35"/>
    <row r="288" s="47" customFormat="1" x14ac:dyDescent="0.35"/>
    <row r="289" s="47" customFormat="1" x14ac:dyDescent="0.35"/>
    <row r="290" s="47" customFormat="1" x14ac:dyDescent="0.35"/>
    <row r="291" s="47" customFormat="1" x14ac:dyDescent="0.35"/>
    <row r="292" s="47" customFormat="1" x14ac:dyDescent="0.35"/>
    <row r="293" s="47" customFormat="1" x14ac:dyDescent="0.35"/>
    <row r="294" s="47" customFormat="1" x14ac:dyDescent="0.35"/>
    <row r="295" s="47" customFormat="1" x14ac:dyDescent="0.35"/>
    <row r="296" s="47" customFormat="1" x14ac:dyDescent="0.35"/>
    <row r="297" s="47" customFormat="1" x14ac:dyDescent="0.35"/>
    <row r="298" s="47" customFormat="1" x14ac:dyDescent="0.35"/>
    <row r="299" s="47" customFormat="1" x14ac:dyDescent="0.35"/>
    <row r="300" s="47" customFormat="1" x14ac:dyDescent="0.35"/>
    <row r="301" s="47" customFormat="1" x14ac:dyDescent="0.35"/>
    <row r="302" s="47" customFormat="1" x14ac:dyDescent="0.35"/>
    <row r="303" s="47" customFormat="1" x14ac:dyDescent="0.35"/>
    <row r="304" s="47" customFormat="1" x14ac:dyDescent="0.35"/>
    <row r="305" s="47" customFormat="1" x14ac:dyDescent="0.35"/>
    <row r="306" s="47" customFormat="1" x14ac:dyDescent="0.35"/>
    <row r="307" s="47" customFormat="1" x14ac:dyDescent="0.35"/>
    <row r="308" s="47" customFormat="1" x14ac:dyDescent="0.35"/>
    <row r="309" s="47" customFormat="1" x14ac:dyDescent="0.35"/>
    <row r="310" s="47" customFormat="1" x14ac:dyDescent="0.35"/>
    <row r="311" s="47" customFormat="1" x14ac:dyDescent="0.35"/>
    <row r="312" s="47" customFormat="1" x14ac:dyDescent="0.35"/>
    <row r="313" s="47" customFormat="1" x14ac:dyDescent="0.35"/>
    <row r="314" s="47" customFormat="1" x14ac:dyDescent="0.35"/>
    <row r="315" s="47" customFormat="1" x14ac:dyDescent="0.35"/>
    <row r="316" s="47" customFormat="1" x14ac:dyDescent="0.35"/>
    <row r="317" s="47" customFormat="1" x14ac:dyDescent="0.35"/>
    <row r="318" s="47" customFormat="1" x14ac:dyDescent="0.35"/>
    <row r="319" s="47" customFormat="1" x14ac:dyDescent="0.35"/>
    <row r="320" s="47" customFormat="1" x14ac:dyDescent="0.35"/>
    <row r="321" s="47" customFormat="1" x14ac:dyDescent="0.35"/>
    <row r="322" s="47" customFormat="1" x14ac:dyDescent="0.35"/>
    <row r="323" s="47" customFormat="1" x14ac:dyDescent="0.35"/>
    <row r="324" s="47" customFormat="1" x14ac:dyDescent="0.35"/>
    <row r="325" s="47" customFormat="1" x14ac:dyDescent="0.35"/>
    <row r="326" s="47" customFormat="1" x14ac:dyDescent="0.35"/>
    <row r="327" s="47" customFormat="1" x14ac:dyDescent="0.35"/>
    <row r="328" s="47" customFormat="1" x14ac:dyDescent="0.35"/>
    <row r="329" s="47" customFormat="1" x14ac:dyDescent="0.35"/>
    <row r="330" s="47" customFormat="1" x14ac:dyDescent="0.35"/>
    <row r="331" s="47" customFormat="1" x14ac:dyDescent="0.35"/>
    <row r="332" s="47" customFormat="1" x14ac:dyDescent="0.35"/>
    <row r="333" s="47" customFormat="1" x14ac:dyDescent="0.35"/>
    <row r="334" s="47" customFormat="1" x14ac:dyDescent="0.35"/>
    <row r="335" s="47" customFormat="1" x14ac:dyDescent="0.35"/>
    <row r="336" s="47" customFormat="1" x14ac:dyDescent="0.35"/>
    <row r="337" s="47" customFormat="1" x14ac:dyDescent="0.35"/>
    <row r="338" s="47" customFormat="1" x14ac:dyDescent="0.35"/>
    <row r="339" s="47" customFormat="1" x14ac:dyDescent="0.35"/>
    <row r="340" s="47" customFormat="1" x14ac:dyDescent="0.35"/>
    <row r="341" s="47" customFormat="1" x14ac:dyDescent="0.35"/>
    <row r="342" s="47" customFormat="1" x14ac:dyDescent="0.35"/>
    <row r="343" s="47" customFormat="1" x14ac:dyDescent="0.35"/>
    <row r="344" s="47" customFormat="1" x14ac:dyDescent="0.35"/>
    <row r="345" s="47" customFormat="1" x14ac:dyDescent="0.35"/>
    <row r="346" s="47" customFormat="1" x14ac:dyDescent="0.35"/>
    <row r="347" s="47" customFormat="1" x14ac:dyDescent="0.35"/>
    <row r="348" s="47" customFormat="1" x14ac:dyDescent="0.35"/>
    <row r="349" s="47" customFormat="1" x14ac:dyDescent="0.35"/>
    <row r="350" s="47" customFormat="1" x14ac:dyDescent="0.35"/>
    <row r="351" s="47" customFormat="1" x14ac:dyDescent="0.35"/>
    <row r="352" s="47" customFormat="1" x14ac:dyDescent="0.35"/>
    <row r="353" s="47" customFormat="1" x14ac:dyDescent="0.35"/>
    <row r="354" s="47" customFormat="1" x14ac:dyDescent="0.35"/>
    <row r="355" s="47" customFormat="1" x14ac:dyDescent="0.35"/>
    <row r="356" s="47" customFormat="1" x14ac:dyDescent="0.35"/>
    <row r="357" s="47" customFormat="1" x14ac:dyDescent="0.35"/>
    <row r="358" s="47" customFormat="1" x14ac:dyDescent="0.35"/>
    <row r="359" s="47" customFormat="1" x14ac:dyDescent="0.35"/>
    <row r="360" s="47" customFormat="1" x14ac:dyDescent="0.35"/>
    <row r="361" s="47" customFormat="1" x14ac:dyDescent="0.35"/>
    <row r="362" s="47" customFormat="1" x14ac:dyDescent="0.35"/>
    <row r="363" s="47" customFormat="1" x14ac:dyDescent="0.35"/>
    <row r="364" s="47" customFormat="1" x14ac:dyDescent="0.35"/>
    <row r="365" s="47" customFormat="1" x14ac:dyDescent="0.35"/>
    <row r="366" s="47" customFormat="1" x14ac:dyDescent="0.35"/>
    <row r="367" s="47" customFormat="1" x14ac:dyDescent="0.35"/>
    <row r="368" s="47" customFormat="1" x14ac:dyDescent="0.35"/>
    <row r="369" s="47" customFormat="1" x14ac:dyDescent="0.35"/>
    <row r="370" s="47" customFormat="1" x14ac:dyDescent="0.35"/>
    <row r="371" s="47" customFormat="1" x14ac:dyDescent="0.35"/>
    <row r="372" s="47" customFormat="1" x14ac:dyDescent="0.35"/>
    <row r="373" s="47" customFormat="1" x14ac:dyDescent="0.35"/>
    <row r="374" s="47" customFormat="1" x14ac:dyDescent="0.35"/>
    <row r="375" s="47" customFormat="1" x14ac:dyDescent="0.35"/>
    <row r="376" s="47" customFormat="1" x14ac:dyDescent="0.35"/>
    <row r="377" s="47" customFormat="1" x14ac:dyDescent="0.35"/>
    <row r="378" s="47" customFormat="1" x14ac:dyDescent="0.35"/>
    <row r="379" s="47" customFormat="1" x14ac:dyDescent="0.35"/>
    <row r="380" s="47" customFormat="1" x14ac:dyDescent="0.35"/>
    <row r="381" s="47" customFormat="1" x14ac:dyDescent="0.35"/>
    <row r="382" s="47" customFormat="1" x14ac:dyDescent="0.35"/>
    <row r="383" s="47" customFormat="1" x14ac:dyDescent="0.35"/>
    <row r="384" s="47" customFormat="1" x14ac:dyDescent="0.35"/>
    <row r="385" s="47" customFormat="1" x14ac:dyDescent="0.35"/>
    <row r="386" s="47" customFormat="1" x14ac:dyDescent="0.35"/>
    <row r="387" s="47" customFormat="1" x14ac:dyDescent="0.35"/>
    <row r="388" s="47" customFormat="1" x14ac:dyDescent="0.35"/>
    <row r="389" s="47" customFormat="1" x14ac:dyDescent="0.35"/>
    <row r="390" s="47" customFormat="1" x14ac:dyDescent="0.35"/>
    <row r="391" s="47" customFormat="1" x14ac:dyDescent="0.35"/>
    <row r="392" s="47" customFormat="1" x14ac:dyDescent="0.35"/>
    <row r="393" s="47" customFormat="1" x14ac:dyDescent="0.35"/>
    <row r="394" s="47" customFormat="1" x14ac:dyDescent="0.35"/>
    <row r="395" s="47" customFormat="1" x14ac:dyDescent="0.35"/>
    <row r="396" s="47" customFormat="1" x14ac:dyDescent="0.35"/>
    <row r="397" s="47" customFormat="1" x14ac:dyDescent="0.35"/>
    <row r="398" s="47" customFormat="1" x14ac:dyDescent="0.35"/>
    <row r="399" s="47" customFormat="1" x14ac:dyDescent="0.35"/>
    <row r="400" s="47" customFormat="1" x14ac:dyDescent="0.35"/>
    <row r="401" s="47" customFormat="1" x14ac:dyDescent="0.35"/>
    <row r="402" s="47" customFormat="1" x14ac:dyDescent="0.35"/>
    <row r="403" s="47" customFormat="1" x14ac:dyDescent="0.35"/>
    <row r="404" s="47" customFormat="1" x14ac:dyDescent="0.35"/>
    <row r="405" s="47" customFormat="1" x14ac:dyDescent="0.35"/>
    <row r="406" s="47" customFormat="1" x14ac:dyDescent="0.35"/>
    <row r="407" s="47" customFormat="1" x14ac:dyDescent="0.35"/>
    <row r="408" s="47" customFormat="1" x14ac:dyDescent="0.35"/>
    <row r="409" s="47" customFormat="1" x14ac:dyDescent="0.35"/>
    <row r="410" s="47" customFormat="1" x14ac:dyDescent="0.35"/>
    <row r="411" s="47" customFormat="1" x14ac:dyDescent="0.35"/>
    <row r="412" s="47" customFormat="1" x14ac:dyDescent="0.35"/>
    <row r="413" s="47" customFormat="1" x14ac:dyDescent="0.35"/>
    <row r="414" s="47" customFormat="1" x14ac:dyDescent="0.35"/>
    <row r="415" s="47" customFormat="1" x14ac:dyDescent="0.35"/>
    <row r="416" s="47" customFormat="1" x14ac:dyDescent="0.35"/>
    <row r="417" s="47" customFormat="1" x14ac:dyDescent="0.35"/>
    <row r="418" s="47" customFormat="1" x14ac:dyDescent="0.35"/>
    <row r="419" s="47" customFormat="1" x14ac:dyDescent="0.35"/>
    <row r="420" s="47" customFormat="1" x14ac:dyDescent="0.35"/>
    <row r="421" s="47" customFormat="1" x14ac:dyDescent="0.35"/>
    <row r="422" s="47" customFormat="1" x14ac:dyDescent="0.35"/>
    <row r="423" s="47" customFormat="1" x14ac:dyDescent="0.35"/>
    <row r="424" s="47" customFormat="1" x14ac:dyDescent="0.35"/>
    <row r="425" s="47" customFormat="1" x14ac:dyDescent="0.35"/>
    <row r="426" s="47" customFormat="1" x14ac:dyDescent="0.35"/>
    <row r="427" s="47" customFormat="1" x14ac:dyDescent="0.35"/>
    <row r="428" s="47" customFormat="1" x14ac:dyDescent="0.35"/>
    <row r="429" s="47" customFormat="1" x14ac:dyDescent="0.35"/>
    <row r="430" s="47" customFormat="1" x14ac:dyDescent="0.35"/>
    <row r="431" s="47" customFormat="1" x14ac:dyDescent="0.35"/>
    <row r="432" s="47" customFormat="1" x14ac:dyDescent="0.35"/>
    <row r="433" s="47" customFormat="1" x14ac:dyDescent="0.35"/>
    <row r="434" s="47" customFormat="1" x14ac:dyDescent="0.35"/>
    <row r="435" s="47" customFormat="1" x14ac:dyDescent="0.35"/>
    <row r="436" s="47" customFormat="1" x14ac:dyDescent="0.35"/>
    <row r="437" s="47" customFormat="1" x14ac:dyDescent="0.35"/>
    <row r="438" s="47" customFormat="1" x14ac:dyDescent="0.35"/>
    <row r="439" s="47" customFormat="1" x14ac:dyDescent="0.35"/>
    <row r="440" s="47" customFormat="1" x14ac:dyDescent="0.35"/>
    <row r="441" s="47" customFormat="1" x14ac:dyDescent="0.35"/>
    <row r="442" s="47" customFormat="1" x14ac:dyDescent="0.35"/>
    <row r="443" s="47" customFormat="1" x14ac:dyDescent="0.35"/>
    <row r="444" s="47" customFormat="1" x14ac:dyDescent="0.35"/>
    <row r="445" s="47" customFormat="1" x14ac:dyDescent="0.35"/>
    <row r="446" s="47" customFormat="1" x14ac:dyDescent="0.35"/>
    <row r="447" s="47" customFormat="1" x14ac:dyDescent="0.35"/>
    <row r="448" s="47" customFormat="1" x14ac:dyDescent="0.35"/>
    <row r="449" s="47" customFormat="1" x14ac:dyDescent="0.35"/>
    <row r="450" s="47" customFormat="1" x14ac:dyDescent="0.35"/>
    <row r="451" s="47" customFormat="1" x14ac:dyDescent="0.35"/>
    <row r="452" s="47" customFormat="1" x14ac:dyDescent="0.35"/>
    <row r="453" s="47" customFormat="1" x14ac:dyDescent="0.35"/>
    <row r="454" s="47" customFormat="1" x14ac:dyDescent="0.35"/>
  </sheetData>
  <dataValidations count="11">
    <dataValidation allowBlank="1" showInputMessage="1" showErrorMessage="1" prompt="Insert tester name and organization" sqref="C23" xr:uid="{00000000-0002-0000-0000-000000000000}"/>
    <dataValidation allowBlank="1" showInputMessage="1" showErrorMessage="1" prompt="Insert complete agency name" sqref="C17" xr:uid="{00000000-0002-0000-0000-000001000000}"/>
    <dataValidation allowBlank="1" showInputMessage="1" showErrorMessage="1" prompt="Insert complete agency code" sqref="C18" xr:uid="{00000000-0002-0000-0000-000002000000}"/>
    <dataValidation allowBlank="1" showInputMessage="1" showErrorMessage="1" prompt="Insert city, state and address or building number" sqref="C19" xr:uid="{00000000-0002-0000-0000-000003000000}"/>
    <dataValidation allowBlank="1" showInputMessage="1" showErrorMessage="1" prompt="Insert date testing occurred" sqref="C20" xr:uid="{00000000-0002-0000-0000-000004000000}"/>
    <dataValidation allowBlank="1" showInputMessage="1" showErrorMessage="1" prompt="Insert date of closing conference" sqref="C21" xr:uid="{00000000-0002-0000-0000-000005000000}"/>
    <dataValidation allowBlank="1" showInputMessage="1" showErrorMessage="1" prompt="Insert agency code(s) for all shared agencies" sqref="C22"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548"/>
  <sheetViews>
    <sheetView zoomScale="85" zoomScaleNormal="85" workbookViewId="0">
      <selection sqref="A1:D1048576"/>
    </sheetView>
  </sheetViews>
  <sheetFormatPr defaultColWidth="9.26953125" defaultRowHeight="14.5" x14ac:dyDescent="0.35"/>
  <cols>
    <col min="1" max="1" width="10.54296875" style="17" customWidth="1"/>
    <col min="2" max="2" width="69.54296875" style="17" customWidth="1"/>
    <col min="3" max="3" width="9.26953125" style="17"/>
    <col min="4" max="4" width="38" style="17" customWidth="1"/>
    <col min="5" max="16384" width="9.26953125" style="41"/>
  </cols>
  <sheetData>
    <row r="1" spans="1:4" x14ac:dyDescent="0.35">
      <c r="A1" s="133" t="s">
        <v>3374</v>
      </c>
      <c r="B1" s="133" t="s">
        <v>121</v>
      </c>
      <c r="C1" s="133" t="s">
        <v>63</v>
      </c>
      <c r="D1" s="134">
        <v>45199</v>
      </c>
    </row>
    <row r="2" spans="1:4" ht="15.5" x14ac:dyDescent="0.35">
      <c r="A2" s="135" t="s">
        <v>3375</v>
      </c>
      <c r="B2" s="135" t="s">
        <v>3376</v>
      </c>
      <c r="C2" s="136">
        <v>6</v>
      </c>
    </row>
    <row r="3" spans="1:4" ht="15.5" x14ac:dyDescent="0.35">
      <c r="A3" s="135" t="s">
        <v>877</v>
      </c>
      <c r="B3" s="135" t="s">
        <v>3377</v>
      </c>
      <c r="C3" s="136">
        <v>4</v>
      </c>
    </row>
    <row r="4" spans="1:4" ht="15.5" x14ac:dyDescent="0.35">
      <c r="A4" s="135" t="s">
        <v>3378</v>
      </c>
      <c r="B4" s="135" t="s">
        <v>3379</v>
      </c>
      <c r="C4" s="136">
        <v>1</v>
      </c>
    </row>
    <row r="5" spans="1:4" ht="15.5" x14ac:dyDescent="0.35">
      <c r="A5" s="135" t="s">
        <v>3380</v>
      </c>
      <c r="B5" s="135" t="s">
        <v>3381</v>
      </c>
      <c r="C5" s="136">
        <v>2</v>
      </c>
    </row>
    <row r="6" spans="1:4" ht="15.5" x14ac:dyDescent="0.35">
      <c r="A6" s="135" t="s">
        <v>3382</v>
      </c>
      <c r="B6" s="135" t="s">
        <v>3383</v>
      </c>
      <c r="C6" s="136">
        <v>2</v>
      </c>
    </row>
    <row r="7" spans="1:4" ht="15.5" x14ac:dyDescent="0.35">
      <c r="A7" s="135" t="s">
        <v>3384</v>
      </c>
      <c r="B7" s="135" t="s">
        <v>3385</v>
      </c>
      <c r="C7" s="136">
        <v>4</v>
      </c>
    </row>
    <row r="8" spans="1:4" ht="15.5" x14ac:dyDescent="0.35">
      <c r="A8" s="135" t="s">
        <v>161</v>
      </c>
      <c r="B8" s="135" t="s">
        <v>3386</v>
      </c>
      <c r="C8" s="136">
        <v>2</v>
      </c>
    </row>
    <row r="9" spans="1:4" ht="15.5" x14ac:dyDescent="0.35">
      <c r="A9" s="135" t="s">
        <v>3387</v>
      </c>
      <c r="B9" s="135" t="s">
        <v>3388</v>
      </c>
      <c r="C9" s="136">
        <v>5</v>
      </c>
    </row>
    <row r="10" spans="1:4" ht="15.5" x14ac:dyDescent="0.35">
      <c r="A10" s="135" t="s">
        <v>3389</v>
      </c>
      <c r="B10" s="135" t="s">
        <v>3390</v>
      </c>
      <c r="C10" s="136">
        <v>5</v>
      </c>
    </row>
    <row r="11" spans="1:4" ht="15.5" x14ac:dyDescent="0.35">
      <c r="A11" s="135" t="s">
        <v>3391</v>
      </c>
      <c r="B11" s="135" t="s">
        <v>3392</v>
      </c>
      <c r="C11" s="136">
        <v>5</v>
      </c>
    </row>
    <row r="12" spans="1:4" ht="15.5" x14ac:dyDescent="0.35">
      <c r="A12" s="135" t="s">
        <v>3393</v>
      </c>
      <c r="B12" s="135" t="s">
        <v>3394</v>
      </c>
      <c r="C12" s="136">
        <v>2</v>
      </c>
    </row>
    <row r="13" spans="1:4" ht="15.5" x14ac:dyDescent="0.35">
      <c r="A13" s="135" t="s">
        <v>478</v>
      </c>
      <c r="B13" s="135" t="s">
        <v>3395</v>
      </c>
      <c r="C13" s="136">
        <v>5</v>
      </c>
    </row>
    <row r="14" spans="1:4" ht="15.5" x14ac:dyDescent="0.35">
      <c r="A14" s="135" t="s">
        <v>3396</v>
      </c>
      <c r="B14" s="135" t="s">
        <v>3397</v>
      </c>
      <c r="C14" s="136">
        <v>4</v>
      </c>
    </row>
    <row r="15" spans="1:4" ht="15.5" x14ac:dyDescent="0.35">
      <c r="A15" s="135" t="s">
        <v>813</v>
      </c>
      <c r="B15" s="135" t="s">
        <v>3398</v>
      </c>
      <c r="C15" s="136">
        <v>4</v>
      </c>
    </row>
    <row r="16" spans="1:4" ht="15.5" x14ac:dyDescent="0.35">
      <c r="A16" s="135" t="s">
        <v>629</v>
      </c>
      <c r="B16" s="135" t="s">
        <v>3399</v>
      </c>
      <c r="C16" s="136">
        <v>1</v>
      </c>
    </row>
    <row r="17" spans="1:3" ht="15.5" x14ac:dyDescent="0.35">
      <c r="A17" s="135" t="s">
        <v>415</v>
      </c>
      <c r="B17" s="135" t="s">
        <v>3400</v>
      </c>
      <c r="C17" s="136">
        <v>5</v>
      </c>
    </row>
    <row r="18" spans="1:3" ht="15.5" x14ac:dyDescent="0.35">
      <c r="A18" s="135" t="s">
        <v>3401</v>
      </c>
      <c r="B18" s="135" t="s">
        <v>3402</v>
      </c>
      <c r="C18" s="136">
        <v>8</v>
      </c>
    </row>
    <row r="19" spans="1:3" ht="15.5" x14ac:dyDescent="0.35">
      <c r="A19" s="135" t="s">
        <v>3403</v>
      </c>
      <c r="B19" s="135" t="s">
        <v>3404</v>
      </c>
      <c r="C19" s="136">
        <v>1</v>
      </c>
    </row>
    <row r="20" spans="1:3" ht="15.5" x14ac:dyDescent="0.35">
      <c r="A20" s="135" t="s">
        <v>3405</v>
      </c>
      <c r="B20" s="135" t="s">
        <v>3406</v>
      </c>
      <c r="C20" s="136">
        <v>8</v>
      </c>
    </row>
    <row r="21" spans="1:3" ht="15.5" x14ac:dyDescent="0.35">
      <c r="A21" s="135" t="s">
        <v>3407</v>
      </c>
      <c r="B21" s="135" t="s">
        <v>3408</v>
      </c>
      <c r="C21" s="136">
        <v>6</v>
      </c>
    </row>
    <row r="22" spans="1:3" ht="15.5" x14ac:dyDescent="0.35">
      <c r="A22" s="135" t="s">
        <v>1251</v>
      </c>
      <c r="B22" s="135" t="s">
        <v>3409</v>
      </c>
      <c r="C22" s="136">
        <v>7</v>
      </c>
    </row>
    <row r="23" spans="1:3" ht="15.5" x14ac:dyDescent="0.35">
      <c r="A23" s="135" t="s">
        <v>3410</v>
      </c>
      <c r="B23" s="135" t="s">
        <v>3411</v>
      </c>
      <c r="C23" s="136">
        <v>7</v>
      </c>
    </row>
    <row r="24" spans="1:3" ht="15.5" x14ac:dyDescent="0.35">
      <c r="A24" s="135" t="s">
        <v>1436</v>
      </c>
      <c r="B24" s="135" t="s">
        <v>3412</v>
      </c>
      <c r="C24" s="136">
        <v>7</v>
      </c>
    </row>
    <row r="25" spans="1:3" ht="15.5" x14ac:dyDescent="0.35">
      <c r="A25" s="135" t="s">
        <v>3413</v>
      </c>
      <c r="B25" s="135" t="s">
        <v>3414</v>
      </c>
      <c r="C25" s="136">
        <v>5</v>
      </c>
    </row>
    <row r="26" spans="1:3" ht="15.5" x14ac:dyDescent="0.35">
      <c r="A26" s="135" t="s">
        <v>3415</v>
      </c>
      <c r="B26" s="135" t="s">
        <v>3416</v>
      </c>
      <c r="C26" s="136">
        <v>5</v>
      </c>
    </row>
    <row r="27" spans="1:3" ht="15.5" x14ac:dyDescent="0.35">
      <c r="A27" s="135" t="s">
        <v>3417</v>
      </c>
      <c r="B27" s="135" t="s">
        <v>3418</v>
      </c>
      <c r="C27" s="136">
        <v>5</v>
      </c>
    </row>
    <row r="28" spans="1:3" ht="15.5" x14ac:dyDescent="0.35">
      <c r="A28" s="135" t="s">
        <v>3419</v>
      </c>
      <c r="B28" s="135" t="s">
        <v>3420</v>
      </c>
      <c r="C28" s="136">
        <v>6</v>
      </c>
    </row>
    <row r="29" spans="1:3" ht="15.5" x14ac:dyDescent="0.35">
      <c r="A29" s="135" t="s">
        <v>642</v>
      </c>
      <c r="B29" s="135" t="s">
        <v>3421</v>
      </c>
      <c r="C29" s="136">
        <v>6</v>
      </c>
    </row>
    <row r="30" spans="1:3" ht="15.5" x14ac:dyDescent="0.35">
      <c r="A30" s="135" t="s">
        <v>3422</v>
      </c>
      <c r="B30" s="135" t="s">
        <v>3423</v>
      </c>
      <c r="C30" s="136">
        <v>4</v>
      </c>
    </row>
    <row r="31" spans="1:3" ht="15.5" x14ac:dyDescent="0.35">
      <c r="A31" s="135" t="s">
        <v>3424</v>
      </c>
      <c r="B31" s="135" t="s">
        <v>3425</v>
      </c>
      <c r="C31" s="136">
        <v>7</v>
      </c>
    </row>
    <row r="32" spans="1:3" ht="15.5" x14ac:dyDescent="0.35">
      <c r="A32" s="135" t="s">
        <v>3426</v>
      </c>
      <c r="B32" s="135" t="s">
        <v>3427</v>
      </c>
      <c r="C32" s="136">
        <v>5</v>
      </c>
    </row>
    <row r="33" spans="1:3" ht="15.5" x14ac:dyDescent="0.35">
      <c r="A33" s="135" t="s">
        <v>3428</v>
      </c>
      <c r="B33" s="135" t="s">
        <v>3429</v>
      </c>
      <c r="C33" s="136">
        <v>5</v>
      </c>
    </row>
    <row r="34" spans="1:3" ht="15.5" x14ac:dyDescent="0.35">
      <c r="A34" s="135" t="s">
        <v>3430</v>
      </c>
      <c r="B34" s="135" t="s">
        <v>3431</v>
      </c>
      <c r="C34" s="136">
        <v>8</v>
      </c>
    </row>
    <row r="35" spans="1:3" ht="15.5" x14ac:dyDescent="0.35">
      <c r="A35" s="135" t="s">
        <v>3432</v>
      </c>
      <c r="B35" s="135" t="s">
        <v>3433</v>
      </c>
      <c r="C35" s="136">
        <v>1</v>
      </c>
    </row>
    <row r="36" spans="1:3" ht="15.5" x14ac:dyDescent="0.35">
      <c r="A36" s="135" t="s">
        <v>3434</v>
      </c>
      <c r="B36" s="135" t="s">
        <v>3435</v>
      </c>
      <c r="C36" s="136">
        <v>5</v>
      </c>
    </row>
    <row r="37" spans="1:3" ht="15.5" x14ac:dyDescent="0.35">
      <c r="A37" s="135" t="s">
        <v>3436</v>
      </c>
      <c r="B37" s="135" t="s">
        <v>3437</v>
      </c>
      <c r="C37" s="136">
        <v>8</v>
      </c>
    </row>
    <row r="38" spans="1:3" ht="15.5" x14ac:dyDescent="0.35">
      <c r="A38" s="135" t="s">
        <v>3438</v>
      </c>
      <c r="B38" s="135" t="s">
        <v>3439</v>
      </c>
      <c r="C38" s="136">
        <v>5</v>
      </c>
    </row>
    <row r="39" spans="1:3" ht="15.5" x14ac:dyDescent="0.35">
      <c r="A39" s="135" t="s">
        <v>3440</v>
      </c>
      <c r="B39" s="135" t="s">
        <v>3441</v>
      </c>
      <c r="C39" s="136">
        <v>5</v>
      </c>
    </row>
    <row r="40" spans="1:3" ht="15.5" x14ac:dyDescent="0.35">
      <c r="A40" s="135" t="s">
        <v>3442</v>
      </c>
      <c r="B40" s="135" t="s">
        <v>3443</v>
      </c>
      <c r="C40" s="136">
        <v>2</v>
      </c>
    </row>
    <row r="41" spans="1:3" ht="15.5" x14ac:dyDescent="0.35">
      <c r="A41" s="135" t="s">
        <v>3444</v>
      </c>
      <c r="B41" s="135" t="s">
        <v>3445</v>
      </c>
      <c r="C41" s="136">
        <v>4</v>
      </c>
    </row>
    <row r="42" spans="1:3" ht="15.5" x14ac:dyDescent="0.35">
      <c r="A42" s="135" t="s">
        <v>3446</v>
      </c>
      <c r="B42" s="135" t="s">
        <v>3447</v>
      </c>
      <c r="C42" s="136">
        <v>5</v>
      </c>
    </row>
    <row r="43" spans="1:3" ht="15.5" x14ac:dyDescent="0.35">
      <c r="A43" s="135" t="s">
        <v>3448</v>
      </c>
      <c r="B43" s="135" t="s">
        <v>3449</v>
      </c>
      <c r="C43" s="136">
        <v>5</v>
      </c>
    </row>
    <row r="44" spans="1:3" ht="15.5" x14ac:dyDescent="0.35">
      <c r="A44" s="135" t="s">
        <v>3450</v>
      </c>
      <c r="B44" s="135" t="s">
        <v>3451</v>
      </c>
      <c r="C44" s="136">
        <v>6</v>
      </c>
    </row>
    <row r="45" spans="1:3" ht="15.5" x14ac:dyDescent="0.35">
      <c r="A45" s="135" t="s">
        <v>3452</v>
      </c>
      <c r="B45" s="135" t="s">
        <v>3453</v>
      </c>
      <c r="C45" s="136">
        <v>5</v>
      </c>
    </row>
    <row r="46" spans="1:3" ht="15.5" x14ac:dyDescent="0.35">
      <c r="A46" s="135" t="s">
        <v>3454</v>
      </c>
      <c r="B46" s="135" t="s">
        <v>3455</v>
      </c>
      <c r="C46" s="136">
        <v>4</v>
      </c>
    </row>
    <row r="47" spans="1:3" ht="15.5" x14ac:dyDescent="0.35">
      <c r="A47" s="135" t="s">
        <v>3456</v>
      </c>
      <c r="B47" s="135" t="s">
        <v>3457</v>
      </c>
      <c r="C47" s="136">
        <v>5</v>
      </c>
    </row>
    <row r="48" spans="1:3" ht="15.5" x14ac:dyDescent="0.35">
      <c r="A48" s="135" t="s">
        <v>3458</v>
      </c>
      <c r="B48" s="135" t="s">
        <v>3459</v>
      </c>
      <c r="C48" s="136">
        <v>6</v>
      </c>
    </row>
    <row r="49" spans="1:3" ht="15.5" x14ac:dyDescent="0.35">
      <c r="A49" s="135" t="s">
        <v>3460</v>
      </c>
      <c r="B49" s="135" t="s">
        <v>3461</v>
      </c>
      <c r="C49" s="136">
        <v>7</v>
      </c>
    </row>
    <row r="50" spans="1:3" ht="15.5" x14ac:dyDescent="0.35">
      <c r="A50" s="135" t="s">
        <v>3462</v>
      </c>
      <c r="B50" s="135" t="s">
        <v>3463</v>
      </c>
      <c r="C50" s="136">
        <v>3</v>
      </c>
    </row>
    <row r="51" spans="1:3" ht="15.5" x14ac:dyDescent="0.35">
      <c r="A51" s="135" t="s">
        <v>3464</v>
      </c>
      <c r="B51" s="135" t="s">
        <v>3465</v>
      </c>
      <c r="C51" s="136">
        <v>6</v>
      </c>
    </row>
    <row r="52" spans="1:3" ht="15.5" x14ac:dyDescent="0.35">
      <c r="A52" s="135" t="s">
        <v>3466</v>
      </c>
      <c r="B52" s="135" t="s">
        <v>3467</v>
      </c>
      <c r="C52" s="136">
        <v>4</v>
      </c>
    </row>
    <row r="53" spans="1:3" ht="15.5" x14ac:dyDescent="0.35">
      <c r="A53" s="135" t="s">
        <v>3468</v>
      </c>
      <c r="B53" s="135" t="s">
        <v>3469</v>
      </c>
      <c r="C53" s="136">
        <v>5</v>
      </c>
    </row>
    <row r="54" spans="1:3" ht="15.5" x14ac:dyDescent="0.35">
      <c r="A54" s="135" t="s">
        <v>3470</v>
      </c>
      <c r="B54" s="135" t="s">
        <v>3471</v>
      </c>
      <c r="C54" s="136">
        <v>2</v>
      </c>
    </row>
    <row r="55" spans="1:3" ht="15.5" x14ac:dyDescent="0.35">
      <c r="A55" s="135" t="s">
        <v>3472</v>
      </c>
      <c r="B55" s="135" t="s">
        <v>3473</v>
      </c>
      <c r="C55" s="136">
        <v>2</v>
      </c>
    </row>
    <row r="56" spans="1:3" ht="15.5" x14ac:dyDescent="0.35">
      <c r="A56" s="135" t="s">
        <v>3474</v>
      </c>
      <c r="B56" s="135" t="s">
        <v>3475</v>
      </c>
      <c r="C56" s="136">
        <v>5</v>
      </c>
    </row>
    <row r="57" spans="1:3" ht="15.5" x14ac:dyDescent="0.35">
      <c r="A57" s="135" t="s">
        <v>3476</v>
      </c>
      <c r="B57" s="135" t="s">
        <v>3477</v>
      </c>
      <c r="C57" s="136">
        <v>5</v>
      </c>
    </row>
    <row r="58" spans="1:3" ht="31" x14ac:dyDescent="0.35">
      <c r="A58" s="135" t="s">
        <v>3478</v>
      </c>
      <c r="B58" s="135" t="s">
        <v>3479</v>
      </c>
      <c r="C58" s="136">
        <v>5</v>
      </c>
    </row>
    <row r="59" spans="1:3" ht="15.5" x14ac:dyDescent="0.35">
      <c r="A59" s="135" t="s">
        <v>3480</v>
      </c>
      <c r="B59" s="135" t="s">
        <v>3481</v>
      </c>
      <c r="C59" s="136">
        <v>5</v>
      </c>
    </row>
    <row r="60" spans="1:3" ht="15.5" x14ac:dyDescent="0.35">
      <c r="A60" s="135" t="s">
        <v>3482</v>
      </c>
      <c r="B60" s="135" t="s">
        <v>3483</v>
      </c>
      <c r="C60" s="136">
        <v>3</v>
      </c>
    </row>
    <row r="61" spans="1:3" ht="15.5" x14ac:dyDescent="0.35">
      <c r="A61" s="135" t="s">
        <v>3484</v>
      </c>
      <c r="B61" s="135" t="s">
        <v>3485</v>
      </c>
      <c r="C61" s="136">
        <v>6</v>
      </c>
    </row>
    <row r="62" spans="1:3" ht="15.5" x14ac:dyDescent="0.35">
      <c r="A62" s="135" t="s">
        <v>3486</v>
      </c>
      <c r="B62" s="135" t="s">
        <v>3487</v>
      </c>
      <c r="C62" s="136">
        <v>3</v>
      </c>
    </row>
    <row r="63" spans="1:3" ht="15.5" x14ac:dyDescent="0.35">
      <c r="A63" s="135" t="s">
        <v>1496</v>
      </c>
      <c r="B63" s="135" t="s">
        <v>3488</v>
      </c>
      <c r="C63" s="136">
        <v>4</v>
      </c>
    </row>
    <row r="64" spans="1:3" ht="31" x14ac:dyDescent="0.35">
      <c r="A64" s="135" t="s">
        <v>3489</v>
      </c>
      <c r="B64" s="135" t="s">
        <v>3490</v>
      </c>
      <c r="C64" s="136">
        <v>3</v>
      </c>
    </row>
    <row r="65" spans="1:3" ht="15.5" x14ac:dyDescent="0.35">
      <c r="A65" s="135" t="s">
        <v>3491</v>
      </c>
      <c r="B65" s="135" t="s">
        <v>3492</v>
      </c>
      <c r="C65" s="136">
        <v>3</v>
      </c>
    </row>
    <row r="66" spans="1:3" ht="31" x14ac:dyDescent="0.35">
      <c r="A66" s="135" t="s">
        <v>3493</v>
      </c>
      <c r="B66" s="135" t="s">
        <v>3494</v>
      </c>
      <c r="C66" s="136">
        <v>6</v>
      </c>
    </row>
    <row r="67" spans="1:3" ht="15.5" x14ac:dyDescent="0.35">
      <c r="A67" s="135" t="s">
        <v>3495</v>
      </c>
      <c r="B67" s="135" t="s">
        <v>3496</v>
      </c>
      <c r="C67" s="136">
        <v>6</v>
      </c>
    </row>
    <row r="68" spans="1:3" ht="31" x14ac:dyDescent="0.35">
      <c r="A68" s="135" t="s">
        <v>3497</v>
      </c>
      <c r="B68" s="135" t="s">
        <v>3498</v>
      </c>
      <c r="C68" s="136">
        <v>5</v>
      </c>
    </row>
    <row r="69" spans="1:3" ht="15.5" x14ac:dyDescent="0.35">
      <c r="A69" s="135" t="s">
        <v>3499</v>
      </c>
      <c r="B69" s="135" t="s">
        <v>3500</v>
      </c>
      <c r="C69" s="136">
        <v>3</v>
      </c>
    </row>
    <row r="70" spans="1:3" ht="15.5" x14ac:dyDescent="0.35">
      <c r="A70" s="135" t="s">
        <v>3501</v>
      </c>
      <c r="B70" s="135" t="s">
        <v>3394</v>
      </c>
      <c r="C70" s="136">
        <v>2</v>
      </c>
    </row>
    <row r="71" spans="1:3" ht="15.5" x14ac:dyDescent="0.35">
      <c r="A71" s="135" t="s">
        <v>3502</v>
      </c>
      <c r="B71" s="135" t="s">
        <v>3503</v>
      </c>
      <c r="C71" s="136">
        <v>3</v>
      </c>
    </row>
    <row r="72" spans="1:3" ht="15.5" x14ac:dyDescent="0.35">
      <c r="A72" s="135" t="s">
        <v>3504</v>
      </c>
      <c r="B72" s="135" t="s">
        <v>3505</v>
      </c>
      <c r="C72" s="136">
        <v>3</v>
      </c>
    </row>
    <row r="73" spans="1:3" ht="15.5" x14ac:dyDescent="0.35">
      <c r="A73" s="135" t="s">
        <v>3506</v>
      </c>
      <c r="B73" s="135" t="s">
        <v>3507</v>
      </c>
      <c r="C73" s="136">
        <v>3</v>
      </c>
    </row>
    <row r="74" spans="1:3" ht="15.5" x14ac:dyDescent="0.35">
      <c r="A74" s="135" t="s">
        <v>3508</v>
      </c>
      <c r="B74" s="135" t="s">
        <v>3509</v>
      </c>
      <c r="C74" s="136">
        <v>5</v>
      </c>
    </row>
    <row r="75" spans="1:3" ht="15.5" x14ac:dyDescent="0.35">
      <c r="A75" s="135" t="s">
        <v>3510</v>
      </c>
      <c r="B75" s="135" t="s">
        <v>3511</v>
      </c>
      <c r="C75" s="136">
        <v>3</v>
      </c>
    </row>
    <row r="76" spans="1:3" ht="15.5" x14ac:dyDescent="0.35">
      <c r="A76" s="135" t="s">
        <v>3512</v>
      </c>
      <c r="B76" s="135" t="s">
        <v>3513</v>
      </c>
      <c r="C76" s="136">
        <v>6</v>
      </c>
    </row>
    <row r="77" spans="1:3" ht="15.5" x14ac:dyDescent="0.35">
      <c r="A77" s="135" t="s">
        <v>3514</v>
      </c>
      <c r="B77" s="135" t="s">
        <v>3515</v>
      </c>
      <c r="C77" s="136">
        <v>5</v>
      </c>
    </row>
    <row r="78" spans="1:3" ht="15.5" x14ac:dyDescent="0.35">
      <c r="A78" s="135" t="s">
        <v>428</v>
      </c>
      <c r="B78" s="135" t="s">
        <v>3516</v>
      </c>
      <c r="C78" s="136">
        <v>4</v>
      </c>
    </row>
    <row r="79" spans="1:3" ht="15.5" x14ac:dyDescent="0.35">
      <c r="A79" s="135" t="s">
        <v>3517</v>
      </c>
      <c r="B79" s="135" t="s">
        <v>3518</v>
      </c>
      <c r="C79" s="136">
        <v>4</v>
      </c>
    </row>
    <row r="80" spans="1:3" ht="15.5" x14ac:dyDescent="0.35">
      <c r="A80" s="135" t="s">
        <v>3519</v>
      </c>
      <c r="B80" s="135" t="s">
        <v>3520</v>
      </c>
      <c r="C80" s="136">
        <v>4</v>
      </c>
    </row>
    <row r="81" spans="1:3" ht="15.5" x14ac:dyDescent="0.35">
      <c r="A81" s="135" t="s">
        <v>3521</v>
      </c>
      <c r="B81" s="135" t="s">
        <v>3522</v>
      </c>
      <c r="C81" s="136">
        <v>7</v>
      </c>
    </row>
    <row r="82" spans="1:3" ht="15.5" x14ac:dyDescent="0.35">
      <c r="A82" s="135" t="s">
        <v>3321</v>
      </c>
      <c r="B82" s="135" t="s">
        <v>3523</v>
      </c>
      <c r="C82" s="136">
        <v>6</v>
      </c>
    </row>
    <row r="83" spans="1:3" ht="15.5" x14ac:dyDescent="0.35">
      <c r="A83" s="135" t="s">
        <v>3524</v>
      </c>
      <c r="B83" s="135" t="s">
        <v>3525</v>
      </c>
      <c r="C83" s="136">
        <v>5</v>
      </c>
    </row>
    <row r="84" spans="1:3" ht="15.5" x14ac:dyDescent="0.35">
      <c r="A84" s="135" t="s">
        <v>3526</v>
      </c>
      <c r="B84" s="135" t="s">
        <v>3527</v>
      </c>
      <c r="C84" s="136">
        <v>3</v>
      </c>
    </row>
    <row r="85" spans="1:3" ht="15.5" x14ac:dyDescent="0.35">
      <c r="A85" s="135" t="s">
        <v>3528</v>
      </c>
      <c r="B85" s="135" t="s">
        <v>3529</v>
      </c>
      <c r="C85" s="136">
        <v>5</v>
      </c>
    </row>
    <row r="86" spans="1:3" ht="15.5" x14ac:dyDescent="0.35">
      <c r="A86" s="135" t="s">
        <v>3530</v>
      </c>
      <c r="B86" s="135" t="s">
        <v>3531</v>
      </c>
      <c r="C86" s="136">
        <v>4</v>
      </c>
    </row>
    <row r="87" spans="1:3" ht="15.5" x14ac:dyDescent="0.35">
      <c r="A87" s="135" t="s">
        <v>219</v>
      </c>
      <c r="B87" s="135" t="s">
        <v>3532</v>
      </c>
      <c r="C87" s="136">
        <v>2</v>
      </c>
    </row>
    <row r="88" spans="1:3" ht="15.5" x14ac:dyDescent="0.35">
      <c r="A88" s="135" t="s">
        <v>3533</v>
      </c>
      <c r="B88" s="135" t="s">
        <v>3534</v>
      </c>
      <c r="C88" s="136">
        <v>4</v>
      </c>
    </row>
    <row r="89" spans="1:3" ht="15.5" x14ac:dyDescent="0.35">
      <c r="A89" s="135" t="s">
        <v>3535</v>
      </c>
      <c r="B89" s="135" t="s">
        <v>3536</v>
      </c>
      <c r="C89" s="136">
        <v>4</v>
      </c>
    </row>
    <row r="90" spans="1:3" ht="15.5" x14ac:dyDescent="0.35">
      <c r="A90" s="135" t="s">
        <v>203</v>
      </c>
      <c r="B90" s="135" t="s">
        <v>3537</v>
      </c>
      <c r="C90" s="136">
        <v>4</v>
      </c>
    </row>
    <row r="91" spans="1:3" ht="15.5" x14ac:dyDescent="0.35">
      <c r="A91" s="135" t="s">
        <v>3538</v>
      </c>
      <c r="B91" s="135" t="s">
        <v>3394</v>
      </c>
      <c r="C91" s="136">
        <v>2</v>
      </c>
    </row>
    <row r="92" spans="1:3" ht="15.5" x14ac:dyDescent="0.35">
      <c r="A92" s="135" t="s">
        <v>3539</v>
      </c>
      <c r="B92" s="135" t="s">
        <v>3540</v>
      </c>
      <c r="C92" s="136">
        <v>3</v>
      </c>
    </row>
    <row r="93" spans="1:3" ht="15.5" x14ac:dyDescent="0.35">
      <c r="A93" s="135" t="s">
        <v>3541</v>
      </c>
      <c r="B93" s="135" t="s">
        <v>3542</v>
      </c>
      <c r="C93" s="136">
        <v>6</v>
      </c>
    </row>
    <row r="94" spans="1:3" ht="15.5" x14ac:dyDescent="0.35">
      <c r="A94" s="135" t="s">
        <v>3543</v>
      </c>
      <c r="B94" s="135" t="s">
        <v>3544</v>
      </c>
      <c r="C94" s="136">
        <v>3</v>
      </c>
    </row>
    <row r="95" spans="1:3" ht="15.5" x14ac:dyDescent="0.35">
      <c r="A95" s="135" t="s">
        <v>3545</v>
      </c>
      <c r="B95" s="135" t="s">
        <v>3546</v>
      </c>
      <c r="C95" s="136">
        <v>6</v>
      </c>
    </row>
    <row r="96" spans="1:3" ht="15.5" x14ac:dyDescent="0.35">
      <c r="A96" s="135" t="s">
        <v>3547</v>
      </c>
      <c r="B96" s="135" t="s">
        <v>3548</v>
      </c>
      <c r="C96" s="136">
        <v>5</v>
      </c>
    </row>
    <row r="97" spans="1:3" ht="15.5" x14ac:dyDescent="0.35">
      <c r="A97" s="135" t="s">
        <v>3549</v>
      </c>
      <c r="B97" s="135" t="s">
        <v>3550</v>
      </c>
      <c r="C97" s="136">
        <v>5</v>
      </c>
    </row>
    <row r="98" spans="1:3" ht="15.5" x14ac:dyDescent="0.35">
      <c r="A98" s="135" t="s">
        <v>743</v>
      </c>
      <c r="B98" s="135" t="s">
        <v>3551</v>
      </c>
      <c r="C98" s="136">
        <v>5</v>
      </c>
    </row>
    <row r="99" spans="1:3" ht="15.5" x14ac:dyDescent="0.35">
      <c r="A99" s="135" t="s">
        <v>3552</v>
      </c>
      <c r="B99" s="135" t="s">
        <v>3553</v>
      </c>
      <c r="C99" s="136">
        <v>3</v>
      </c>
    </row>
    <row r="100" spans="1:3" ht="15.5" x14ac:dyDescent="0.35">
      <c r="A100" s="135" t="s">
        <v>3554</v>
      </c>
      <c r="B100" s="135" t="s">
        <v>3555</v>
      </c>
      <c r="C100" s="136">
        <v>5</v>
      </c>
    </row>
    <row r="101" spans="1:3" ht="15.5" x14ac:dyDescent="0.35">
      <c r="A101" s="135" t="s">
        <v>3556</v>
      </c>
      <c r="B101" s="135" t="s">
        <v>3557</v>
      </c>
      <c r="C101" s="136">
        <v>2</v>
      </c>
    </row>
    <row r="102" spans="1:3" ht="15.5" x14ac:dyDescent="0.35">
      <c r="A102" s="135" t="s">
        <v>3558</v>
      </c>
      <c r="B102" s="135" t="s">
        <v>3559</v>
      </c>
      <c r="C102" s="136">
        <v>5</v>
      </c>
    </row>
    <row r="103" spans="1:3" ht="15.5" x14ac:dyDescent="0.35">
      <c r="A103" s="135" t="s">
        <v>3560</v>
      </c>
      <c r="B103" s="135" t="s">
        <v>3561</v>
      </c>
      <c r="C103" s="136">
        <v>4</v>
      </c>
    </row>
    <row r="104" spans="1:3" ht="15.5" x14ac:dyDescent="0.35">
      <c r="A104" s="135" t="s">
        <v>3562</v>
      </c>
      <c r="B104" s="135" t="s">
        <v>3563</v>
      </c>
      <c r="C104" s="136">
        <v>2</v>
      </c>
    </row>
    <row r="105" spans="1:3" ht="15.5" x14ac:dyDescent="0.35">
      <c r="A105" s="135" t="s">
        <v>3564</v>
      </c>
      <c r="B105" s="135" t="s">
        <v>3565</v>
      </c>
      <c r="C105" s="136">
        <v>2</v>
      </c>
    </row>
    <row r="106" spans="1:3" ht="15.5" x14ac:dyDescent="0.35">
      <c r="A106" s="135" t="s">
        <v>3566</v>
      </c>
      <c r="B106" s="135" t="s">
        <v>3567</v>
      </c>
      <c r="C106" s="136">
        <v>4</v>
      </c>
    </row>
    <row r="107" spans="1:3" ht="31" x14ac:dyDescent="0.35">
      <c r="A107" s="135" t="s">
        <v>3568</v>
      </c>
      <c r="B107" s="135" t="s">
        <v>3569</v>
      </c>
      <c r="C107" s="136">
        <v>5</v>
      </c>
    </row>
    <row r="108" spans="1:3" ht="15.5" x14ac:dyDescent="0.35">
      <c r="A108" s="135" t="s">
        <v>3570</v>
      </c>
      <c r="B108" s="135" t="s">
        <v>3571</v>
      </c>
      <c r="C108" s="136">
        <v>4</v>
      </c>
    </row>
    <row r="109" spans="1:3" ht="15.5" x14ac:dyDescent="0.35">
      <c r="A109" s="135" t="s">
        <v>3572</v>
      </c>
      <c r="B109" s="135" t="s">
        <v>3573</v>
      </c>
      <c r="C109" s="136">
        <v>4</v>
      </c>
    </row>
    <row r="110" spans="1:3" ht="15.5" x14ac:dyDescent="0.35">
      <c r="A110" s="135" t="s">
        <v>3574</v>
      </c>
      <c r="B110" s="135" t="s">
        <v>3394</v>
      </c>
      <c r="C110" s="136">
        <v>2</v>
      </c>
    </row>
    <row r="111" spans="1:3" ht="15.5" x14ac:dyDescent="0.35">
      <c r="A111" s="135" t="s">
        <v>3575</v>
      </c>
      <c r="B111" s="135" t="s">
        <v>3576</v>
      </c>
      <c r="C111" s="136">
        <v>4</v>
      </c>
    </row>
    <row r="112" spans="1:3" ht="15.5" x14ac:dyDescent="0.35">
      <c r="A112" s="135" t="s">
        <v>3577</v>
      </c>
      <c r="B112" s="135" t="s">
        <v>3578</v>
      </c>
      <c r="C112" s="136">
        <v>5</v>
      </c>
    </row>
    <row r="113" spans="1:3" ht="15.5" x14ac:dyDescent="0.35">
      <c r="A113" s="135" t="s">
        <v>3579</v>
      </c>
      <c r="B113" s="135" t="s">
        <v>3580</v>
      </c>
      <c r="C113" s="136">
        <v>2</v>
      </c>
    </row>
    <row r="114" spans="1:3" ht="15.5" x14ac:dyDescent="0.35">
      <c r="A114" s="135" t="s">
        <v>3581</v>
      </c>
      <c r="B114" s="135" t="s">
        <v>3582</v>
      </c>
      <c r="C114" s="136">
        <v>5</v>
      </c>
    </row>
    <row r="115" spans="1:3" ht="15.5" x14ac:dyDescent="0.35">
      <c r="A115" s="135" t="s">
        <v>3583</v>
      </c>
      <c r="B115" s="135" t="s">
        <v>3584</v>
      </c>
      <c r="C115" s="136">
        <v>6</v>
      </c>
    </row>
    <row r="116" spans="1:3" ht="15.5" x14ac:dyDescent="0.35">
      <c r="A116" s="135" t="s">
        <v>3585</v>
      </c>
      <c r="B116" s="135" t="s">
        <v>3586</v>
      </c>
      <c r="C116" s="136">
        <v>4</v>
      </c>
    </row>
    <row r="117" spans="1:3" ht="15.5" x14ac:dyDescent="0.35">
      <c r="A117" s="135" t="s">
        <v>3587</v>
      </c>
      <c r="B117" s="135" t="s">
        <v>3588</v>
      </c>
      <c r="C117" s="136">
        <v>5</v>
      </c>
    </row>
    <row r="118" spans="1:3" ht="15.5" x14ac:dyDescent="0.35">
      <c r="A118" s="135" t="s">
        <v>3589</v>
      </c>
      <c r="B118" s="135" t="s">
        <v>3590</v>
      </c>
      <c r="C118" s="136">
        <v>4</v>
      </c>
    </row>
    <row r="119" spans="1:3" ht="15.5" x14ac:dyDescent="0.35">
      <c r="A119" s="135" t="s">
        <v>3591</v>
      </c>
      <c r="B119" s="135" t="s">
        <v>3592</v>
      </c>
      <c r="C119" s="136">
        <v>2</v>
      </c>
    </row>
    <row r="120" spans="1:3" ht="15.5" x14ac:dyDescent="0.35">
      <c r="A120" s="135" t="s">
        <v>3593</v>
      </c>
      <c r="B120" s="135" t="s">
        <v>3594</v>
      </c>
      <c r="C120" s="136">
        <v>2</v>
      </c>
    </row>
    <row r="121" spans="1:3" ht="15.5" x14ac:dyDescent="0.35">
      <c r="A121" s="135" t="s">
        <v>3595</v>
      </c>
      <c r="B121" s="135" t="s">
        <v>3596</v>
      </c>
      <c r="C121" s="136">
        <v>3</v>
      </c>
    </row>
    <row r="122" spans="1:3" ht="15.5" x14ac:dyDescent="0.35">
      <c r="A122" s="135" t="s">
        <v>3597</v>
      </c>
      <c r="B122" s="135" t="s">
        <v>3598</v>
      </c>
      <c r="C122" s="136">
        <v>3</v>
      </c>
    </row>
    <row r="123" spans="1:3" ht="15.5" x14ac:dyDescent="0.35">
      <c r="A123" s="135" t="s">
        <v>3599</v>
      </c>
      <c r="B123" s="135" t="s">
        <v>3600</v>
      </c>
      <c r="C123" s="136">
        <v>5</v>
      </c>
    </row>
    <row r="124" spans="1:3" ht="15.5" x14ac:dyDescent="0.35">
      <c r="A124" s="135" t="s">
        <v>3601</v>
      </c>
      <c r="B124" s="135" t="s">
        <v>3602</v>
      </c>
      <c r="C124" s="136">
        <v>4</v>
      </c>
    </row>
    <row r="125" spans="1:3" ht="15.5" x14ac:dyDescent="0.35">
      <c r="A125" s="135" t="s">
        <v>3603</v>
      </c>
      <c r="B125" s="135" t="s">
        <v>3604</v>
      </c>
      <c r="C125" s="136">
        <v>6</v>
      </c>
    </row>
    <row r="126" spans="1:3" ht="15.5" x14ac:dyDescent="0.35">
      <c r="A126" s="135" t="s">
        <v>3605</v>
      </c>
      <c r="B126" s="135" t="s">
        <v>3606</v>
      </c>
      <c r="C126" s="136">
        <v>6</v>
      </c>
    </row>
    <row r="127" spans="1:3" ht="15.5" x14ac:dyDescent="0.35">
      <c r="A127" s="135" t="s">
        <v>3607</v>
      </c>
      <c r="B127" s="135" t="s">
        <v>3608</v>
      </c>
      <c r="C127" s="136">
        <v>6</v>
      </c>
    </row>
    <row r="128" spans="1:3" ht="31" x14ac:dyDescent="0.35">
      <c r="A128" s="135" t="s">
        <v>3609</v>
      </c>
      <c r="B128" s="135" t="s">
        <v>3610</v>
      </c>
      <c r="C128" s="136">
        <v>5</v>
      </c>
    </row>
    <row r="129" spans="1:3" ht="15.5" x14ac:dyDescent="0.35">
      <c r="A129" s="135" t="s">
        <v>3611</v>
      </c>
      <c r="B129" s="135" t="s">
        <v>3612</v>
      </c>
      <c r="C129" s="136">
        <v>5</v>
      </c>
    </row>
    <row r="130" spans="1:3" ht="15.5" x14ac:dyDescent="0.35">
      <c r="A130" s="135" t="s">
        <v>2680</v>
      </c>
      <c r="B130" s="135" t="s">
        <v>3613</v>
      </c>
      <c r="C130" s="136">
        <v>3</v>
      </c>
    </row>
    <row r="131" spans="1:3" ht="15.5" x14ac:dyDescent="0.35">
      <c r="A131" s="135" t="s">
        <v>211</v>
      </c>
      <c r="B131" s="135" t="s">
        <v>3614</v>
      </c>
      <c r="C131" s="136">
        <v>5</v>
      </c>
    </row>
    <row r="132" spans="1:3" ht="15.5" x14ac:dyDescent="0.35">
      <c r="A132" s="135" t="s">
        <v>2670</v>
      </c>
      <c r="B132" s="135" t="s">
        <v>3394</v>
      </c>
      <c r="C132" s="136">
        <v>2</v>
      </c>
    </row>
    <row r="133" spans="1:3" ht="15.5" x14ac:dyDescent="0.35">
      <c r="A133" s="135" t="s">
        <v>3615</v>
      </c>
      <c r="B133" s="135" t="s">
        <v>3616</v>
      </c>
      <c r="C133" s="136">
        <v>4</v>
      </c>
    </row>
    <row r="134" spans="1:3" ht="15.5" x14ac:dyDescent="0.35">
      <c r="A134" s="135" t="s">
        <v>3617</v>
      </c>
      <c r="B134" s="135" t="s">
        <v>3618</v>
      </c>
      <c r="C134" s="136">
        <v>1</v>
      </c>
    </row>
    <row r="135" spans="1:3" ht="15.5" x14ac:dyDescent="0.35">
      <c r="A135" s="135" t="s">
        <v>3619</v>
      </c>
      <c r="B135" s="135" t="s">
        <v>3620</v>
      </c>
      <c r="C135" s="136">
        <v>6</v>
      </c>
    </row>
    <row r="136" spans="1:3" ht="15.5" x14ac:dyDescent="0.35">
      <c r="A136" s="135" t="s">
        <v>3621</v>
      </c>
      <c r="B136" s="135" t="s">
        <v>3622</v>
      </c>
      <c r="C136" s="136">
        <v>5</v>
      </c>
    </row>
    <row r="137" spans="1:3" ht="15.5" x14ac:dyDescent="0.35">
      <c r="A137" s="135" t="s">
        <v>3623</v>
      </c>
      <c r="B137" s="135" t="s">
        <v>3624</v>
      </c>
      <c r="C137" s="136">
        <v>3</v>
      </c>
    </row>
    <row r="138" spans="1:3" ht="15.5" x14ac:dyDescent="0.35">
      <c r="A138" s="135" t="s">
        <v>3625</v>
      </c>
      <c r="B138" s="135" t="s">
        <v>3626</v>
      </c>
      <c r="C138" s="136">
        <v>3</v>
      </c>
    </row>
    <row r="139" spans="1:3" ht="15.5" x14ac:dyDescent="0.35">
      <c r="A139" s="135" t="s">
        <v>3627</v>
      </c>
      <c r="B139" s="135" t="s">
        <v>3628</v>
      </c>
      <c r="C139" s="136">
        <v>4</v>
      </c>
    </row>
    <row r="140" spans="1:3" ht="15.5" x14ac:dyDescent="0.35">
      <c r="A140" s="135" t="s">
        <v>3629</v>
      </c>
      <c r="B140" s="135" t="s">
        <v>3630</v>
      </c>
      <c r="C140" s="136">
        <v>4</v>
      </c>
    </row>
    <row r="141" spans="1:3" ht="15.5" x14ac:dyDescent="0.35">
      <c r="A141" s="135" t="s">
        <v>3631</v>
      </c>
      <c r="B141" s="135" t="s">
        <v>3632</v>
      </c>
      <c r="C141" s="136">
        <v>6</v>
      </c>
    </row>
    <row r="142" spans="1:3" ht="15.5" x14ac:dyDescent="0.35">
      <c r="A142" s="135" t="s">
        <v>3633</v>
      </c>
      <c r="B142" s="135" t="s">
        <v>3634</v>
      </c>
      <c r="C142" s="136">
        <v>3</v>
      </c>
    </row>
    <row r="143" spans="1:3" ht="15.5" x14ac:dyDescent="0.35">
      <c r="A143" s="135" t="s">
        <v>3635</v>
      </c>
      <c r="B143" s="135" t="s">
        <v>3636</v>
      </c>
      <c r="C143" s="136">
        <v>5</v>
      </c>
    </row>
    <row r="144" spans="1:3" ht="15.5" x14ac:dyDescent="0.35">
      <c r="A144" s="135" t="s">
        <v>3637</v>
      </c>
      <c r="B144" s="135" t="s">
        <v>3638</v>
      </c>
      <c r="C144" s="136">
        <v>6</v>
      </c>
    </row>
    <row r="145" spans="1:3" ht="15.5" x14ac:dyDescent="0.35">
      <c r="A145" s="135" t="s">
        <v>3639</v>
      </c>
      <c r="B145" s="135" t="s">
        <v>3640</v>
      </c>
      <c r="C145" s="136">
        <v>4</v>
      </c>
    </row>
    <row r="146" spans="1:3" ht="15.5" x14ac:dyDescent="0.35">
      <c r="A146" s="135" t="s">
        <v>3641</v>
      </c>
      <c r="B146" s="135" t="s">
        <v>3642</v>
      </c>
      <c r="C146" s="136">
        <v>5</v>
      </c>
    </row>
    <row r="147" spans="1:3" ht="15.5" x14ac:dyDescent="0.35">
      <c r="A147" s="135" t="s">
        <v>3643</v>
      </c>
      <c r="B147" s="135" t="s">
        <v>3644</v>
      </c>
      <c r="C147" s="136">
        <v>4</v>
      </c>
    </row>
    <row r="148" spans="1:3" ht="15.5" x14ac:dyDescent="0.35">
      <c r="A148" s="135" t="s">
        <v>3645</v>
      </c>
      <c r="B148" s="135" t="s">
        <v>3646</v>
      </c>
      <c r="C148" s="136">
        <v>4</v>
      </c>
    </row>
    <row r="149" spans="1:3" ht="15.5" x14ac:dyDescent="0.35">
      <c r="A149" s="135" t="s">
        <v>3647</v>
      </c>
      <c r="B149" s="135" t="s">
        <v>3648</v>
      </c>
      <c r="C149" s="136">
        <v>4</v>
      </c>
    </row>
    <row r="150" spans="1:3" ht="15.5" x14ac:dyDescent="0.35">
      <c r="A150" s="135" t="s">
        <v>3649</v>
      </c>
      <c r="B150" s="135" t="s">
        <v>3650</v>
      </c>
      <c r="C150" s="136">
        <v>5</v>
      </c>
    </row>
    <row r="151" spans="1:3" ht="15.5" x14ac:dyDescent="0.35">
      <c r="A151" s="135" t="s">
        <v>3651</v>
      </c>
      <c r="B151" s="135" t="s">
        <v>3652</v>
      </c>
      <c r="C151" s="136">
        <v>6</v>
      </c>
    </row>
    <row r="152" spans="1:3" ht="31" x14ac:dyDescent="0.35">
      <c r="A152" s="135" t="s">
        <v>3653</v>
      </c>
      <c r="B152" s="135" t="s">
        <v>3654</v>
      </c>
      <c r="C152" s="136">
        <v>5</v>
      </c>
    </row>
    <row r="153" spans="1:3" ht="15.5" x14ac:dyDescent="0.35">
      <c r="A153" s="135" t="s">
        <v>3655</v>
      </c>
      <c r="B153" s="135" t="s">
        <v>3656</v>
      </c>
      <c r="C153" s="136">
        <v>7</v>
      </c>
    </row>
    <row r="154" spans="1:3" ht="15.5" x14ac:dyDescent="0.35">
      <c r="A154" s="135" t="s">
        <v>3657</v>
      </c>
      <c r="B154" s="135" t="s">
        <v>3658</v>
      </c>
      <c r="C154" s="136">
        <v>6</v>
      </c>
    </row>
    <row r="155" spans="1:3" ht="15.5" x14ac:dyDescent="0.35">
      <c r="A155" s="135" t="s">
        <v>3659</v>
      </c>
      <c r="B155" s="135" t="s">
        <v>3660</v>
      </c>
      <c r="C155" s="136">
        <v>1</v>
      </c>
    </row>
    <row r="156" spans="1:3" ht="15.5" x14ac:dyDescent="0.35">
      <c r="A156" s="135" t="s">
        <v>3661</v>
      </c>
      <c r="B156" s="135" t="s">
        <v>3662</v>
      </c>
      <c r="C156" s="136">
        <v>6</v>
      </c>
    </row>
    <row r="157" spans="1:3" ht="31" x14ac:dyDescent="0.35">
      <c r="A157" s="135" t="s">
        <v>3663</v>
      </c>
      <c r="B157" s="135" t="s">
        <v>3664</v>
      </c>
      <c r="C157" s="136">
        <v>6</v>
      </c>
    </row>
    <row r="158" spans="1:3" ht="31" x14ac:dyDescent="0.35">
      <c r="A158" s="135" t="s">
        <v>3665</v>
      </c>
      <c r="B158" s="135" t="s">
        <v>3666</v>
      </c>
      <c r="C158" s="136">
        <v>6</v>
      </c>
    </row>
    <row r="159" spans="1:3" ht="15.5" x14ac:dyDescent="0.35">
      <c r="A159" s="135" t="s">
        <v>3667</v>
      </c>
      <c r="B159" s="135" t="s">
        <v>3668</v>
      </c>
      <c r="C159" s="136">
        <v>4</v>
      </c>
    </row>
    <row r="160" spans="1:3" ht="15.5" x14ac:dyDescent="0.35">
      <c r="A160" s="135" t="s">
        <v>3669</v>
      </c>
      <c r="B160" s="135" t="s">
        <v>3670</v>
      </c>
      <c r="C160" s="136">
        <v>6</v>
      </c>
    </row>
    <row r="161" spans="1:3" ht="15.5" x14ac:dyDescent="0.35">
      <c r="A161" s="135" t="s">
        <v>1302</v>
      </c>
      <c r="B161" s="135" t="s">
        <v>3671</v>
      </c>
      <c r="C161" s="136">
        <v>3</v>
      </c>
    </row>
    <row r="162" spans="1:3" ht="15.5" x14ac:dyDescent="0.35">
      <c r="A162" s="135" t="s">
        <v>1315</v>
      </c>
      <c r="B162" s="135" t="s">
        <v>3672</v>
      </c>
      <c r="C162" s="136">
        <v>4</v>
      </c>
    </row>
    <row r="163" spans="1:3" ht="15.5" x14ac:dyDescent="0.35">
      <c r="A163" s="135" t="s">
        <v>3673</v>
      </c>
      <c r="B163" s="135" t="s">
        <v>3674</v>
      </c>
      <c r="C163" s="136">
        <v>5</v>
      </c>
    </row>
    <row r="164" spans="1:3" ht="31" x14ac:dyDescent="0.35">
      <c r="A164" s="135" t="s">
        <v>3675</v>
      </c>
      <c r="B164" s="135" t="s">
        <v>3676</v>
      </c>
      <c r="C164" s="136">
        <v>3</v>
      </c>
    </row>
    <row r="165" spans="1:3" ht="15.5" x14ac:dyDescent="0.35">
      <c r="A165" s="135" t="s">
        <v>3677</v>
      </c>
      <c r="B165" s="135" t="s">
        <v>3678</v>
      </c>
      <c r="C165" s="136">
        <v>5</v>
      </c>
    </row>
    <row r="166" spans="1:3" ht="15.5" x14ac:dyDescent="0.35">
      <c r="A166" s="135" t="s">
        <v>3679</v>
      </c>
      <c r="B166" s="135" t="s">
        <v>3680</v>
      </c>
      <c r="C166" s="136">
        <v>5</v>
      </c>
    </row>
    <row r="167" spans="1:3" ht="15.5" x14ac:dyDescent="0.35">
      <c r="A167" s="135" t="s">
        <v>3681</v>
      </c>
      <c r="B167" s="135" t="s">
        <v>3682</v>
      </c>
      <c r="C167" s="136">
        <v>5</v>
      </c>
    </row>
    <row r="168" spans="1:3" ht="15.5" x14ac:dyDescent="0.35">
      <c r="A168" s="135" t="s">
        <v>3683</v>
      </c>
      <c r="B168" s="135" t="s">
        <v>3684</v>
      </c>
      <c r="C168" s="136">
        <v>5</v>
      </c>
    </row>
    <row r="169" spans="1:3" ht="15.5" x14ac:dyDescent="0.35">
      <c r="A169" s="135" t="s">
        <v>3685</v>
      </c>
      <c r="B169" s="135" t="s">
        <v>3686</v>
      </c>
      <c r="C169" s="136">
        <v>5</v>
      </c>
    </row>
    <row r="170" spans="1:3" ht="15.5" x14ac:dyDescent="0.35">
      <c r="A170" s="135" t="s">
        <v>1355</v>
      </c>
      <c r="B170" s="135" t="s">
        <v>3687</v>
      </c>
      <c r="C170" s="136">
        <v>5</v>
      </c>
    </row>
    <row r="171" spans="1:3" ht="15.5" x14ac:dyDescent="0.35">
      <c r="A171" s="135" t="s">
        <v>3688</v>
      </c>
      <c r="B171" s="135" t="s">
        <v>3689</v>
      </c>
      <c r="C171" s="136">
        <v>6</v>
      </c>
    </row>
    <row r="172" spans="1:3" ht="15.5" x14ac:dyDescent="0.35">
      <c r="A172" s="135" t="s">
        <v>3690</v>
      </c>
      <c r="B172" s="135" t="s">
        <v>3691</v>
      </c>
      <c r="C172" s="136">
        <v>4</v>
      </c>
    </row>
    <row r="173" spans="1:3" ht="15.5" x14ac:dyDescent="0.35">
      <c r="A173" s="135" t="s">
        <v>3692</v>
      </c>
      <c r="B173" s="135" t="s">
        <v>3693</v>
      </c>
      <c r="C173" s="136">
        <v>3</v>
      </c>
    </row>
    <row r="174" spans="1:3" ht="15.5" x14ac:dyDescent="0.35">
      <c r="A174" s="135" t="s">
        <v>3694</v>
      </c>
      <c r="B174" s="135" t="s">
        <v>3695</v>
      </c>
      <c r="C174" s="136">
        <v>4</v>
      </c>
    </row>
    <row r="175" spans="1:3" ht="15.5" x14ac:dyDescent="0.35">
      <c r="A175" s="135" t="s">
        <v>3696</v>
      </c>
      <c r="B175" s="135" t="s">
        <v>3697</v>
      </c>
      <c r="C175" s="136">
        <v>6</v>
      </c>
    </row>
    <row r="176" spans="1:3" ht="31" x14ac:dyDescent="0.35">
      <c r="A176" s="135" t="s">
        <v>3698</v>
      </c>
      <c r="B176" s="135" t="s">
        <v>3699</v>
      </c>
      <c r="C176" s="136">
        <v>5</v>
      </c>
    </row>
    <row r="177" spans="1:3" ht="15.5" x14ac:dyDescent="0.35">
      <c r="A177" s="135" t="s">
        <v>3700</v>
      </c>
      <c r="B177" s="135" t="s">
        <v>3701</v>
      </c>
      <c r="C177" s="136">
        <v>3</v>
      </c>
    </row>
    <row r="178" spans="1:3" ht="15.5" x14ac:dyDescent="0.35">
      <c r="A178" s="135" t="s">
        <v>3702</v>
      </c>
      <c r="B178" s="135" t="s">
        <v>3703</v>
      </c>
      <c r="C178" s="136">
        <v>5</v>
      </c>
    </row>
    <row r="179" spans="1:3" ht="15.5" x14ac:dyDescent="0.35">
      <c r="A179" s="135" t="s">
        <v>613</v>
      </c>
      <c r="B179" s="135" t="s">
        <v>3704</v>
      </c>
      <c r="C179" s="136">
        <v>5</v>
      </c>
    </row>
    <row r="180" spans="1:3" ht="15.5" x14ac:dyDescent="0.35">
      <c r="A180" s="135" t="s">
        <v>3705</v>
      </c>
      <c r="B180" s="135" t="s">
        <v>3706</v>
      </c>
      <c r="C180" s="136">
        <v>4</v>
      </c>
    </row>
    <row r="181" spans="1:3" ht="15.5" x14ac:dyDescent="0.35">
      <c r="A181" s="135" t="s">
        <v>3707</v>
      </c>
      <c r="B181" s="135" t="s">
        <v>3394</v>
      </c>
      <c r="C181" s="136">
        <v>2</v>
      </c>
    </row>
    <row r="182" spans="1:3" ht="15.5" x14ac:dyDescent="0.35">
      <c r="A182" s="135" t="s">
        <v>3708</v>
      </c>
      <c r="B182" s="135" t="s">
        <v>3709</v>
      </c>
      <c r="C182" s="136">
        <v>3</v>
      </c>
    </row>
    <row r="183" spans="1:3" ht="15.5" x14ac:dyDescent="0.35">
      <c r="A183" s="135" t="s">
        <v>3710</v>
      </c>
      <c r="B183" s="135" t="s">
        <v>3711</v>
      </c>
      <c r="C183" s="136">
        <v>3</v>
      </c>
    </row>
    <row r="184" spans="1:3" ht="15.5" x14ac:dyDescent="0.35">
      <c r="A184" s="135" t="s">
        <v>3712</v>
      </c>
      <c r="B184" s="135" t="s">
        <v>3713</v>
      </c>
      <c r="C184" s="136">
        <v>5</v>
      </c>
    </row>
    <row r="185" spans="1:3" ht="15.5" x14ac:dyDescent="0.35">
      <c r="A185" s="135" t="s">
        <v>3714</v>
      </c>
      <c r="B185" s="135" t="s">
        <v>3715</v>
      </c>
      <c r="C185" s="136">
        <v>5</v>
      </c>
    </row>
    <row r="186" spans="1:3" ht="15.5" x14ac:dyDescent="0.35">
      <c r="A186" s="135" t="s">
        <v>3716</v>
      </c>
      <c r="B186" s="135" t="s">
        <v>3717</v>
      </c>
      <c r="C186" s="136">
        <v>2</v>
      </c>
    </row>
    <row r="187" spans="1:3" ht="15.5" x14ac:dyDescent="0.35">
      <c r="A187" s="135" t="s">
        <v>3718</v>
      </c>
      <c r="B187" s="135" t="s">
        <v>3719</v>
      </c>
      <c r="C187" s="136">
        <v>3</v>
      </c>
    </row>
    <row r="188" spans="1:3" ht="15.5" x14ac:dyDescent="0.35">
      <c r="A188" s="135" t="s">
        <v>3720</v>
      </c>
      <c r="B188" s="135" t="s">
        <v>3721</v>
      </c>
      <c r="C188" s="136">
        <v>4</v>
      </c>
    </row>
    <row r="189" spans="1:3" ht="15.5" x14ac:dyDescent="0.35">
      <c r="A189" s="135" t="s">
        <v>3722</v>
      </c>
      <c r="B189" s="135" t="s">
        <v>3723</v>
      </c>
      <c r="C189" s="136">
        <v>2</v>
      </c>
    </row>
    <row r="190" spans="1:3" ht="15.5" x14ac:dyDescent="0.35">
      <c r="A190" s="135" t="s">
        <v>3724</v>
      </c>
      <c r="B190" s="135" t="s">
        <v>3725</v>
      </c>
      <c r="C190" s="136">
        <v>2</v>
      </c>
    </row>
    <row r="191" spans="1:3" ht="15.5" x14ac:dyDescent="0.35">
      <c r="A191" s="135" t="s">
        <v>3726</v>
      </c>
      <c r="B191" s="135" t="s">
        <v>3727</v>
      </c>
      <c r="C191" s="136">
        <v>5</v>
      </c>
    </row>
    <row r="192" spans="1:3" ht="15.5" x14ac:dyDescent="0.35">
      <c r="A192" s="135" t="s">
        <v>3728</v>
      </c>
      <c r="B192" s="135" t="s">
        <v>3394</v>
      </c>
      <c r="C192" s="136">
        <v>2</v>
      </c>
    </row>
    <row r="193" spans="1:3" ht="15.5" x14ac:dyDescent="0.35">
      <c r="A193" s="135" t="s">
        <v>3729</v>
      </c>
      <c r="B193" s="135" t="s">
        <v>3730</v>
      </c>
      <c r="C193" s="136">
        <v>3</v>
      </c>
    </row>
    <row r="194" spans="1:3" ht="31" x14ac:dyDescent="0.35">
      <c r="A194" s="135" t="s">
        <v>3731</v>
      </c>
      <c r="B194" s="135" t="s">
        <v>3732</v>
      </c>
      <c r="C194" s="136">
        <v>3</v>
      </c>
    </row>
    <row r="195" spans="1:3" ht="31" x14ac:dyDescent="0.35">
      <c r="A195" s="135" t="s">
        <v>3733</v>
      </c>
      <c r="B195" s="135" t="s">
        <v>3734</v>
      </c>
      <c r="C195" s="136">
        <v>3</v>
      </c>
    </row>
    <row r="196" spans="1:3" ht="15.5" x14ac:dyDescent="0.35">
      <c r="A196" s="135" t="s">
        <v>3735</v>
      </c>
      <c r="B196" s="135" t="s">
        <v>3736</v>
      </c>
      <c r="C196" s="136">
        <v>5</v>
      </c>
    </row>
    <row r="197" spans="1:3" ht="15.5" x14ac:dyDescent="0.35">
      <c r="A197" s="135" t="s">
        <v>3737</v>
      </c>
      <c r="B197" s="135" t="s">
        <v>3738</v>
      </c>
      <c r="C197" s="136">
        <v>4</v>
      </c>
    </row>
    <row r="198" spans="1:3" ht="15.5" x14ac:dyDescent="0.35">
      <c r="A198" s="135" t="s">
        <v>3739</v>
      </c>
      <c r="B198" s="135" t="s">
        <v>3394</v>
      </c>
      <c r="C198" s="136">
        <v>2</v>
      </c>
    </row>
    <row r="199" spans="1:3" ht="15.5" x14ac:dyDescent="0.35">
      <c r="A199" s="135" t="s">
        <v>3740</v>
      </c>
      <c r="B199" s="135" t="s">
        <v>3741</v>
      </c>
      <c r="C199" s="136">
        <v>1</v>
      </c>
    </row>
    <row r="200" spans="1:3" ht="15.5" x14ac:dyDescent="0.35">
      <c r="A200" s="135" t="s">
        <v>3742</v>
      </c>
      <c r="B200" s="135" t="s">
        <v>3743</v>
      </c>
      <c r="C200" s="136">
        <v>4</v>
      </c>
    </row>
    <row r="201" spans="1:3" ht="15.5" x14ac:dyDescent="0.35">
      <c r="A201" s="135" t="s">
        <v>3744</v>
      </c>
      <c r="B201" s="135" t="s">
        <v>3745</v>
      </c>
      <c r="C201" s="136">
        <v>3</v>
      </c>
    </row>
    <row r="202" spans="1:3" ht="15.5" x14ac:dyDescent="0.35">
      <c r="A202" s="135" t="s">
        <v>3746</v>
      </c>
      <c r="B202" s="135" t="s">
        <v>3747</v>
      </c>
      <c r="C202" s="136">
        <v>4</v>
      </c>
    </row>
    <row r="203" spans="1:3" ht="15.5" x14ac:dyDescent="0.35">
      <c r="A203" s="135" t="s">
        <v>3748</v>
      </c>
      <c r="B203" s="135" t="s">
        <v>3749</v>
      </c>
      <c r="C203" s="136">
        <v>4</v>
      </c>
    </row>
    <row r="204" spans="1:3" ht="15.5" x14ac:dyDescent="0.35">
      <c r="A204" s="135" t="s">
        <v>3750</v>
      </c>
      <c r="B204" s="135" t="s">
        <v>3751</v>
      </c>
      <c r="C204" s="136">
        <v>4</v>
      </c>
    </row>
    <row r="205" spans="1:3" ht="15.5" x14ac:dyDescent="0.35">
      <c r="A205" s="135" t="s">
        <v>3752</v>
      </c>
      <c r="B205" s="135" t="s">
        <v>3753</v>
      </c>
      <c r="C205" s="136">
        <v>2</v>
      </c>
    </row>
    <row r="206" spans="1:3" ht="15.5" x14ac:dyDescent="0.35">
      <c r="A206" s="135" t="s">
        <v>3754</v>
      </c>
      <c r="B206" s="135" t="s">
        <v>3755</v>
      </c>
      <c r="C206" s="136">
        <v>3</v>
      </c>
    </row>
    <row r="207" spans="1:3" ht="15.5" x14ac:dyDescent="0.35">
      <c r="A207" s="135" t="s">
        <v>3756</v>
      </c>
      <c r="B207" s="135" t="s">
        <v>3757</v>
      </c>
      <c r="C207" s="136">
        <v>4</v>
      </c>
    </row>
    <row r="208" spans="1:3" ht="15.5" x14ac:dyDescent="0.35">
      <c r="A208" s="135" t="s">
        <v>3758</v>
      </c>
      <c r="B208" s="135" t="s">
        <v>3759</v>
      </c>
      <c r="C208" s="136">
        <v>2</v>
      </c>
    </row>
    <row r="209" spans="1:3" ht="15.5" x14ac:dyDescent="0.35">
      <c r="A209" s="135" t="s">
        <v>3760</v>
      </c>
      <c r="B209" s="135" t="s">
        <v>3761</v>
      </c>
      <c r="C209" s="136">
        <v>4</v>
      </c>
    </row>
    <row r="210" spans="1:3" ht="15.5" x14ac:dyDescent="0.35">
      <c r="A210" s="135" t="s">
        <v>3762</v>
      </c>
      <c r="B210" s="135" t="s">
        <v>3763</v>
      </c>
      <c r="C210" s="136">
        <v>4</v>
      </c>
    </row>
    <row r="211" spans="1:3" ht="15.5" x14ac:dyDescent="0.35">
      <c r="A211" s="135" t="s">
        <v>3764</v>
      </c>
      <c r="B211" s="135" t="s">
        <v>3765</v>
      </c>
      <c r="C211" s="136">
        <v>4</v>
      </c>
    </row>
    <row r="212" spans="1:3" ht="15.5" x14ac:dyDescent="0.35">
      <c r="A212" s="135" t="s">
        <v>3766</v>
      </c>
      <c r="B212" s="135" t="s">
        <v>3767</v>
      </c>
      <c r="C212" s="136">
        <v>3</v>
      </c>
    </row>
    <row r="213" spans="1:3" ht="15.5" x14ac:dyDescent="0.35">
      <c r="A213" s="135" t="s">
        <v>3768</v>
      </c>
      <c r="B213" s="135" t="s">
        <v>3394</v>
      </c>
      <c r="C213" s="136">
        <v>2</v>
      </c>
    </row>
    <row r="214" spans="1:3" ht="15.5" x14ac:dyDescent="0.35">
      <c r="A214" s="135" t="s">
        <v>3769</v>
      </c>
      <c r="B214" s="135" t="s">
        <v>3770</v>
      </c>
      <c r="C214" s="136">
        <v>1</v>
      </c>
    </row>
    <row r="215" spans="1:3" ht="15.5" x14ac:dyDescent="0.35">
      <c r="A215" s="135" t="s">
        <v>3771</v>
      </c>
      <c r="B215" s="135" t="s">
        <v>3772</v>
      </c>
      <c r="C215" s="136">
        <v>4</v>
      </c>
    </row>
    <row r="216" spans="1:3" ht="15.5" x14ac:dyDescent="0.35">
      <c r="A216" s="135" t="s">
        <v>3773</v>
      </c>
      <c r="B216" s="135" t="s">
        <v>3774</v>
      </c>
      <c r="C216" s="136">
        <v>4</v>
      </c>
    </row>
    <row r="217" spans="1:3" ht="15.5" x14ac:dyDescent="0.35">
      <c r="A217" s="135" t="s">
        <v>3775</v>
      </c>
      <c r="B217" s="135" t="s">
        <v>3776</v>
      </c>
      <c r="C217" s="136">
        <v>4</v>
      </c>
    </row>
    <row r="218" spans="1:3" ht="31" x14ac:dyDescent="0.35">
      <c r="A218" s="135" t="s">
        <v>3777</v>
      </c>
      <c r="B218" s="135" t="s">
        <v>3778</v>
      </c>
      <c r="C218" s="136">
        <v>4</v>
      </c>
    </row>
    <row r="219" spans="1:3" ht="15.5" x14ac:dyDescent="0.35">
      <c r="A219" s="135" t="s">
        <v>3779</v>
      </c>
      <c r="B219" s="135" t="s">
        <v>3780</v>
      </c>
      <c r="C219" s="136">
        <v>2</v>
      </c>
    </row>
    <row r="220" spans="1:3" ht="15.5" x14ac:dyDescent="0.35">
      <c r="A220" s="135" t="s">
        <v>3781</v>
      </c>
      <c r="B220" s="135" t="s">
        <v>3782</v>
      </c>
      <c r="C220" s="136">
        <v>1</v>
      </c>
    </row>
    <row r="221" spans="1:3" ht="15.5" x14ac:dyDescent="0.35">
      <c r="A221" s="135" t="s">
        <v>3783</v>
      </c>
      <c r="B221" s="135" t="s">
        <v>3784</v>
      </c>
      <c r="C221" s="136">
        <v>1</v>
      </c>
    </row>
    <row r="222" spans="1:3" ht="31" x14ac:dyDescent="0.35">
      <c r="A222" s="135" t="s">
        <v>3785</v>
      </c>
      <c r="B222" s="135" t="s">
        <v>3786</v>
      </c>
      <c r="C222" s="136">
        <v>4</v>
      </c>
    </row>
    <row r="223" spans="1:3" ht="15.5" x14ac:dyDescent="0.35">
      <c r="A223" s="135" t="s">
        <v>717</v>
      </c>
      <c r="B223" s="135" t="s">
        <v>3787</v>
      </c>
      <c r="C223" s="136">
        <v>7</v>
      </c>
    </row>
    <row r="224" spans="1:3" ht="15.5" x14ac:dyDescent="0.35">
      <c r="A224" s="135" t="s">
        <v>269</v>
      </c>
      <c r="B224" s="135" t="s">
        <v>3788</v>
      </c>
      <c r="C224" s="136">
        <v>5</v>
      </c>
    </row>
    <row r="225" spans="1:3" ht="15.5" x14ac:dyDescent="0.35">
      <c r="A225" s="135" t="s">
        <v>282</v>
      </c>
      <c r="B225" s="135" t="s">
        <v>3789</v>
      </c>
      <c r="C225" s="136">
        <v>6</v>
      </c>
    </row>
    <row r="226" spans="1:3" ht="15.5" x14ac:dyDescent="0.35">
      <c r="A226" s="135" t="s">
        <v>254</v>
      </c>
      <c r="B226" s="135" t="s">
        <v>3790</v>
      </c>
      <c r="C226" s="136">
        <v>5</v>
      </c>
    </row>
    <row r="227" spans="1:3" ht="15.5" x14ac:dyDescent="0.35">
      <c r="A227" s="135" t="s">
        <v>3791</v>
      </c>
      <c r="B227" s="135" t="s">
        <v>3792</v>
      </c>
      <c r="C227" s="136">
        <v>2</v>
      </c>
    </row>
    <row r="228" spans="1:3" ht="15.5" x14ac:dyDescent="0.35">
      <c r="A228" s="135" t="s">
        <v>326</v>
      </c>
      <c r="B228" s="135" t="s">
        <v>3793</v>
      </c>
      <c r="C228" s="136">
        <v>3</v>
      </c>
    </row>
    <row r="229" spans="1:3" ht="15.5" x14ac:dyDescent="0.35">
      <c r="A229" s="135" t="s">
        <v>3794</v>
      </c>
      <c r="B229" s="135" t="s">
        <v>3795</v>
      </c>
      <c r="C229" s="136">
        <v>1</v>
      </c>
    </row>
    <row r="230" spans="1:3" ht="15.5" x14ac:dyDescent="0.35">
      <c r="A230" s="135" t="s">
        <v>3796</v>
      </c>
      <c r="B230" s="135" t="s">
        <v>3797</v>
      </c>
      <c r="C230" s="136">
        <v>7</v>
      </c>
    </row>
    <row r="231" spans="1:3" ht="15.5" x14ac:dyDescent="0.35">
      <c r="A231" s="135" t="s">
        <v>3798</v>
      </c>
      <c r="B231" s="135" t="s">
        <v>3799</v>
      </c>
      <c r="C231" s="136">
        <v>2</v>
      </c>
    </row>
    <row r="232" spans="1:3" ht="15.5" x14ac:dyDescent="0.35">
      <c r="A232" s="135" t="s">
        <v>3800</v>
      </c>
      <c r="B232" s="135" t="s">
        <v>3801</v>
      </c>
      <c r="C232" s="136">
        <v>5</v>
      </c>
    </row>
    <row r="233" spans="1:3" ht="15.5" x14ac:dyDescent="0.35">
      <c r="A233" s="135" t="s">
        <v>3802</v>
      </c>
      <c r="B233" s="135" t="s">
        <v>3394</v>
      </c>
      <c r="C233" s="136">
        <v>2</v>
      </c>
    </row>
    <row r="234" spans="1:3" ht="15.5" x14ac:dyDescent="0.35">
      <c r="A234" s="135" t="s">
        <v>3803</v>
      </c>
      <c r="B234" s="135" t="s">
        <v>3804</v>
      </c>
      <c r="C234" s="136">
        <v>6</v>
      </c>
    </row>
    <row r="235" spans="1:3" ht="15.5" x14ac:dyDescent="0.35">
      <c r="A235" s="135" t="s">
        <v>242</v>
      </c>
      <c r="B235" s="135" t="s">
        <v>3805</v>
      </c>
      <c r="C235" s="136">
        <v>4</v>
      </c>
    </row>
    <row r="236" spans="1:3" ht="15.5" x14ac:dyDescent="0.35">
      <c r="A236" s="135" t="s">
        <v>1470</v>
      </c>
      <c r="B236" s="135" t="s">
        <v>3806</v>
      </c>
      <c r="C236" s="136">
        <v>6</v>
      </c>
    </row>
    <row r="237" spans="1:3" ht="15.5" x14ac:dyDescent="0.35">
      <c r="A237" s="135" t="s">
        <v>3807</v>
      </c>
      <c r="B237" s="135" t="s">
        <v>3808</v>
      </c>
      <c r="C237" s="136">
        <v>4</v>
      </c>
    </row>
    <row r="238" spans="1:3" ht="15.5" x14ac:dyDescent="0.35">
      <c r="A238" s="135" t="s">
        <v>3809</v>
      </c>
      <c r="B238" s="135" t="s">
        <v>3810</v>
      </c>
      <c r="C238" s="136">
        <v>6</v>
      </c>
    </row>
    <row r="239" spans="1:3" ht="15.5" x14ac:dyDescent="0.35">
      <c r="A239" s="135" t="s">
        <v>3811</v>
      </c>
      <c r="B239" s="135" t="s">
        <v>3812</v>
      </c>
      <c r="C239" s="136">
        <v>4</v>
      </c>
    </row>
    <row r="240" spans="1:3" ht="15.5" x14ac:dyDescent="0.35">
      <c r="A240" s="135" t="s">
        <v>3813</v>
      </c>
      <c r="B240" s="135" t="s">
        <v>3814</v>
      </c>
      <c r="C240" s="136">
        <v>7</v>
      </c>
    </row>
    <row r="241" spans="1:3" ht="15.5" x14ac:dyDescent="0.35">
      <c r="A241" s="135" t="s">
        <v>3815</v>
      </c>
      <c r="B241" s="135" t="s">
        <v>3816</v>
      </c>
      <c r="C241" s="136">
        <v>8</v>
      </c>
    </row>
    <row r="242" spans="1:3" ht="15.5" x14ac:dyDescent="0.35">
      <c r="A242" s="135" t="s">
        <v>3817</v>
      </c>
      <c r="B242" s="135" t="s">
        <v>3818</v>
      </c>
      <c r="C242" s="136">
        <v>6</v>
      </c>
    </row>
    <row r="243" spans="1:3" ht="15.5" x14ac:dyDescent="0.35">
      <c r="A243" s="135" t="s">
        <v>3819</v>
      </c>
      <c r="B243" s="135" t="s">
        <v>3820</v>
      </c>
      <c r="C243" s="136">
        <v>5</v>
      </c>
    </row>
    <row r="244" spans="1:3" ht="15.5" x14ac:dyDescent="0.35">
      <c r="A244" s="135" t="s">
        <v>3821</v>
      </c>
      <c r="B244" s="135" t="s">
        <v>3822</v>
      </c>
      <c r="C244" s="136">
        <v>6</v>
      </c>
    </row>
    <row r="245" spans="1:3" ht="31" x14ac:dyDescent="0.35">
      <c r="A245" s="135" t="s">
        <v>3823</v>
      </c>
      <c r="B245" s="135" t="s">
        <v>3824</v>
      </c>
      <c r="C245" s="136">
        <v>1</v>
      </c>
    </row>
    <row r="246" spans="1:3" ht="15.5" x14ac:dyDescent="0.35">
      <c r="A246" s="135" t="s">
        <v>3825</v>
      </c>
      <c r="B246" s="135" t="s">
        <v>3826</v>
      </c>
      <c r="C246" s="136">
        <v>4</v>
      </c>
    </row>
    <row r="247" spans="1:3" ht="15.5" x14ac:dyDescent="0.35">
      <c r="A247" s="135" t="s">
        <v>3827</v>
      </c>
      <c r="B247" s="135" t="s">
        <v>3828</v>
      </c>
      <c r="C247" s="136">
        <v>5</v>
      </c>
    </row>
    <row r="248" spans="1:3" ht="15.5" x14ac:dyDescent="0.35">
      <c r="A248" s="135" t="s">
        <v>3829</v>
      </c>
      <c r="B248" s="135" t="s">
        <v>3394</v>
      </c>
      <c r="C248" s="136">
        <v>2</v>
      </c>
    </row>
    <row r="249" spans="1:3" ht="15.5" x14ac:dyDescent="0.35">
      <c r="A249" s="135" t="s">
        <v>3830</v>
      </c>
      <c r="B249" s="135" t="s">
        <v>3831</v>
      </c>
      <c r="C249" s="136">
        <v>8</v>
      </c>
    </row>
    <row r="250" spans="1:3" ht="15.5" x14ac:dyDescent="0.35">
      <c r="A250" s="135" t="s">
        <v>3832</v>
      </c>
      <c r="B250" s="135" t="s">
        <v>3833</v>
      </c>
      <c r="C250" s="136">
        <v>8</v>
      </c>
    </row>
    <row r="251" spans="1:3" ht="31" x14ac:dyDescent="0.35">
      <c r="A251" s="135" t="s">
        <v>3834</v>
      </c>
      <c r="B251" s="135" t="s">
        <v>3835</v>
      </c>
      <c r="C251" s="136">
        <v>7</v>
      </c>
    </row>
    <row r="252" spans="1:3" ht="15.5" x14ac:dyDescent="0.35">
      <c r="A252" s="135" t="s">
        <v>3836</v>
      </c>
      <c r="B252" s="135" t="s">
        <v>3837</v>
      </c>
      <c r="C252" s="136">
        <v>5</v>
      </c>
    </row>
    <row r="253" spans="1:3" ht="15.5" x14ac:dyDescent="0.35">
      <c r="A253" s="135" t="s">
        <v>3838</v>
      </c>
      <c r="B253" s="135" t="s">
        <v>3839</v>
      </c>
      <c r="C253" s="136">
        <v>7</v>
      </c>
    </row>
    <row r="254" spans="1:3" ht="31" x14ac:dyDescent="0.35">
      <c r="A254" s="135" t="s">
        <v>3840</v>
      </c>
      <c r="B254" s="135" t="s">
        <v>3841</v>
      </c>
      <c r="C254" s="136">
        <v>4</v>
      </c>
    </row>
    <row r="255" spans="1:3" ht="15.5" x14ac:dyDescent="0.35">
      <c r="A255" s="135" t="s">
        <v>3842</v>
      </c>
      <c r="B255" s="135" t="s">
        <v>3843</v>
      </c>
      <c r="C255" s="136">
        <v>4</v>
      </c>
    </row>
    <row r="256" spans="1:3" ht="15.5" x14ac:dyDescent="0.35">
      <c r="A256" s="135" t="s">
        <v>3844</v>
      </c>
      <c r="B256" s="135" t="s">
        <v>3845</v>
      </c>
      <c r="C256" s="136">
        <v>5</v>
      </c>
    </row>
    <row r="257" spans="1:3" ht="15.5" x14ac:dyDescent="0.35">
      <c r="A257" s="135" t="s">
        <v>3846</v>
      </c>
      <c r="B257" s="135" t="s">
        <v>3847</v>
      </c>
      <c r="C257" s="136">
        <v>8</v>
      </c>
    </row>
    <row r="258" spans="1:3" ht="15.5" x14ac:dyDescent="0.35">
      <c r="A258" s="135" t="s">
        <v>3848</v>
      </c>
      <c r="B258" s="135" t="s">
        <v>3849</v>
      </c>
      <c r="C258" s="136">
        <v>4</v>
      </c>
    </row>
    <row r="259" spans="1:3" ht="15.5" x14ac:dyDescent="0.35">
      <c r="A259" s="135" t="s">
        <v>3850</v>
      </c>
      <c r="B259" s="135" t="s">
        <v>3394</v>
      </c>
      <c r="C259" s="136">
        <v>3</v>
      </c>
    </row>
    <row r="260" spans="1:3" ht="15.5" x14ac:dyDescent="0.35">
      <c r="A260" s="135" t="s">
        <v>3851</v>
      </c>
      <c r="B260" s="135" t="s">
        <v>3852</v>
      </c>
      <c r="C260" s="136">
        <v>5</v>
      </c>
    </row>
    <row r="261" spans="1:3" ht="15.5" x14ac:dyDescent="0.35">
      <c r="A261" s="135" t="s">
        <v>3853</v>
      </c>
      <c r="B261" s="135" t="s">
        <v>3854</v>
      </c>
      <c r="C261" s="136">
        <v>8</v>
      </c>
    </row>
    <row r="262" spans="1:3" ht="15.5" x14ac:dyDescent="0.35">
      <c r="A262" s="135" t="s">
        <v>3855</v>
      </c>
      <c r="B262" s="135" t="s">
        <v>3856</v>
      </c>
      <c r="C262" s="136">
        <v>5</v>
      </c>
    </row>
    <row r="263" spans="1:3" ht="15.5" x14ac:dyDescent="0.35">
      <c r="A263" s="135" t="s">
        <v>3857</v>
      </c>
      <c r="B263" s="135" t="s">
        <v>3858</v>
      </c>
      <c r="C263" s="136">
        <v>4</v>
      </c>
    </row>
    <row r="264" spans="1:3" ht="15.5" x14ac:dyDescent="0.35">
      <c r="A264" s="135" t="s">
        <v>3859</v>
      </c>
      <c r="B264" s="135" t="s">
        <v>3860</v>
      </c>
      <c r="C264" s="136">
        <v>4</v>
      </c>
    </row>
    <row r="265" spans="1:3" ht="15.5" x14ac:dyDescent="0.35">
      <c r="A265" s="135" t="s">
        <v>3861</v>
      </c>
      <c r="B265" s="135" t="s">
        <v>3862</v>
      </c>
      <c r="C265" s="136">
        <v>5</v>
      </c>
    </row>
    <row r="266" spans="1:3" ht="15.5" x14ac:dyDescent="0.35">
      <c r="A266" s="135" t="s">
        <v>3863</v>
      </c>
      <c r="B266" s="135" t="s">
        <v>3864</v>
      </c>
      <c r="C266" s="136">
        <v>6</v>
      </c>
    </row>
    <row r="267" spans="1:3" ht="15.5" x14ac:dyDescent="0.35">
      <c r="A267" s="135" t="s">
        <v>3865</v>
      </c>
      <c r="B267" s="135" t="s">
        <v>3866</v>
      </c>
      <c r="C267" s="136">
        <v>5</v>
      </c>
    </row>
    <row r="268" spans="1:3" ht="15.5" x14ac:dyDescent="0.35">
      <c r="A268" s="135" t="s">
        <v>3867</v>
      </c>
      <c r="B268" s="135" t="s">
        <v>3868</v>
      </c>
      <c r="C268" s="136">
        <v>6</v>
      </c>
    </row>
    <row r="269" spans="1:3" ht="31" x14ac:dyDescent="0.35">
      <c r="A269" s="135" t="s">
        <v>3869</v>
      </c>
      <c r="B269" s="135" t="s">
        <v>3870</v>
      </c>
      <c r="C269" s="136">
        <v>8</v>
      </c>
    </row>
    <row r="270" spans="1:3" ht="31" x14ac:dyDescent="0.35">
      <c r="A270" s="135" t="s">
        <v>3871</v>
      </c>
      <c r="B270" s="135" t="s">
        <v>3872</v>
      </c>
      <c r="C270" s="136">
        <v>7</v>
      </c>
    </row>
    <row r="271" spans="1:3" ht="15.5" x14ac:dyDescent="0.35">
      <c r="A271" s="135" t="s">
        <v>3873</v>
      </c>
      <c r="B271" s="135" t="s">
        <v>3874</v>
      </c>
      <c r="C271" s="136">
        <v>6</v>
      </c>
    </row>
    <row r="272" spans="1:3" ht="15.5" x14ac:dyDescent="0.35">
      <c r="A272" s="135" t="s">
        <v>3875</v>
      </c>
      <c r="B272" s="135" t="s">
        <v>3876</v>
      </c>
      <c r="C272" s="136">
        <v>8</v>
      </c>
    </row>
    <row r="273" spans="1:3" ht="31" x14ac:dyDescent="0.35">
      <c r="A273" s="135" t="s">
        <v>769</v>
      </c>
      <c r="B273" s="135" t="s">
        <v>3877</v>
      </c>
      <c r="C273" s="136">
        <v>4</v>
      </c>
    </row>
    <row r="274" spans="1:3" ht="15.5" x14ac:dyDescent="0.35">
      <c r="A274" s="135" t="s">
        <v>3878</v>
      </c>
      <c r="B274" s="135" t="s">
        <v>3879</v>
      </c>
      <c r="C274" s="136">
        <v>8</v>
      </c>
    </row>
    <row r="275" spans="1:3" ht="15.5" x14ac:dyDescent="0.35">
      <c r="A275" s="135" t="s">
        <v>963</v>
      </c>
      <c r="B275" s="135" t="s">
        <v>3880</v>
      </c>
      <c r="C275" s="136">
        <v>6</v>
      </c>
    </row>
    <row r="276" spans="1:3" ht="15.5" x14ac:dyDescent="0.35">
      <c r="A276" s="135" t="s">
        <v>463</v>
      </c>
      <c r="B276" s="135" t="s">
        <v>3881</v>
      </c>
      <c r="C276" s="136">
        <v>6</v>
      </c>
    </row>
    <row r="277" spans="1:3" ht="15.5" x14ac:dyDescent="0.35">
      <c r="A277" s="135" t="s">
        <v>3882</v>
      </c>
      <c r="B277" s="135" t="s">
        <v>3883</v>
      </c>
      <c r="C277" s="136">
        <v>6</v>
      </c>
    </row>
    <row r="278" spans="1:3" ht="15.5" x14ac:dyDescent="0.35">
      <c r="A278" s="135" t="s">
        <v>3884</v>
      </c>
      <c r="B278" s="135" t="s">
        <v>3885</v>
      </c>
      <c r="C278" s="136">
        <v>4</v>
      </c>
    </row>
    <row r="279" spans="1:3" ht="15.5" x14ac:dyDescent="0.35">
      <c r="A279" s="135" t="s">
        <v>3886</v>
      </c>
      <c r="B279" s="135" t="s">
        <v>3394</v>
      </c>
      <c r="C279" s="136">
        <v>2</v>
      </c>
    </row>
    <row r="280" spans="1:3" ht="15.5" x14ac:dyDescent="0.35">
      <c r="A280" s="135" t="s">
        <v>3887</v>
      </c>
      <c r="B280" s="135" t="s">
        <v>3888</v>
      </c>
      <c r="C280" s="136">
        <v>2</v>
      </c>
    </row>
    <row r="281" spans="1:3" ht="15.5" x14ac:dyDescent="0.35">
      <c r="A281" s="135" t="s">
        <v>3889</v>
      </c>
      <c r="B281" s="135" t="s">
        <v>3890</v>
      </c>
      <c r="C281" s="136">
        <v>5</v>
      </c>
    </row>
    <row r="282" spans="1:3" ht="15.5" x14ac:dyDescent="0.35">
      <c r="A282" s="135" t="s">
        <v>3891</v>
      </c>
      <c r="B282" s="135" t="s">
        <v>3892</v>
      </c>
      <c r="C282" s="136">
        <v>5</v>
      </c>
    </row>
    <row r="283" spans="1:3" ht="15.5" x14ac:dyDescent="0.35">
      <c r="A283" s="135" t="s">
        <v>3893</v>
      </c>
      <c r="B283" s="135" t="s">
        <v>3894</v>
      </c>
      <c r="C283" s="136">
        <v>4</v>
      </c>
    </row>
    <row r="284" spans="1:3" ht="31" x14ac:dyDescent="0.35">
      <c r="A284" s="135" t="s">
        <v>3895</v>
      </c>
      <c r="B284" s="135" t="s">
        <v>3896</v>
      </c>
      <c r="C284" s="136">
        <v>4</v>
      </c>
    </row>
    <row r="285" spans="1:3" ht="15.5" x14ac:dyDescent="0.35">
      <c r="A285" s="135" t="s">
        <v>3897</v>
      </c>
      <c r="B285" s="135" t="s">
        <v>3898</v>
      </c>
      <c r="C285" s="136">
        <v>8</v>
      </c>
    </row>
    <row r="286" spans="1:3" ht="31" x14ac:dyDescent="0.35">
      <c r="A286" s="135" t="s">
        <v>3899</v>
      </c>
      <c r="B286" s="135" t="s">
        <v>3900</v>
      </c>
      <c r="C286" s="136">
        <v>7</v>
      </c>
    </row>
    <row r="287" spans="1:3" ht="31" x14ac:dyDescent="0.35">
      <c r="A287" s="135" t="s">
        <v>3901</v>
      </c>
      <c r="B287" s="135" t="s">
        <v>3902</v>
      </c>
      <c r="C287" s="136">
        <v>6</v>
      </c>
    </row>
    <row r="288" spans="1:3" ht="31" x14ac:dyDescent="0.35">
      <c r="A288" s="135" t="s">
        <v>3903</v>
      </c>
      <c r="B288" s="135" t="s">
        <v>3904</v>
      </c>
      <c r="C288" s="136">
        <v>8</v>
      </c>
    </row>
    <row r="289" spans="1:3" ht="31" x14ac:dyDescent="0.35">
      <c r="A289" s="135" t="s">
        <v>3905</v>
      </c>
      <c r="B289" s="135" t="s">
        <v>3906</v>
      </c>
      <c r="C289" s="136">
        <v>7</v>
      </c>
    </row>
    <row r="290" spans="1:3" ht="15.5" x14ac:dyDescent="0.35">
      <c r="A290" s="135" t="s">
        <v>3907</v>
      </c>
      <c r="B290" s="135" t="s">
        <v>3908</v>
      </c>
      <c r="C290" s="136">
        <v>6</v>
      </c>
    </row>
    <row r="291" spans="1:3" ht="31" x14ac:dyDescent="0.35">
      <c r="A291" s="135" t="s">
        <v>3909</v>
      </c>
      <c r="B291" s="135" t="s">
        <v>3910</v>
      </c>
      <c r="C291" s="136">
        <v>4</v>
      </c>
    </row>
    <row r="292" spans="1:3" ht="15.5" x14ac:dyDescent="0.35">
      <c r="A292" s="135" t="s">
        <v>3911</v>
      </c>
      <c r="B292" s="135" t="s">
        <v>3912</v>
      </c>
      <c r="C292" s="136">
        <v>4</v>
      </c>
    </row>
    <row r="293" spans="1:3" ht="15.5" x14ac:dyDescent="0.35">
      <c r="A293" s="135" t="s">
        <v>3913</v>
      </c>
      <c r="B293" s="135" t="s">
        <v>3914</v>
      </c>
      <c r="C293" s="136">
        <v>5</v>
      </c>
    </row>
    <row r="294" spans="1:3" ht="15.5" x14ac:dyDescent="0.35">
      <c r="A294" s="135" t="s">
        <v>3915</v>
      </c>
      <c r="B294" s="135" t="s">
        <v>3916</v>
      </c>
      <c r="C294" s="136">
        <v>1</v>
      </c>
    </row>
    <row r="295" spans="1:3" ht="15.5" x14ac:dyDescent="0.35">
      <c r="A295" s="135" t="s">
        <v>3917</v>
      </c>
      <c r="B295" s="135" t="s">
        <v>3918</v>
      </c>
      <c r="C295" s="136">
        <v>4</v>
      </c>
    </row>
    <row r="296" spans="1:3" ht="15.5" x14ac:dyDescent="0.35">
      <c r="A296" s="135" t="s">
        <v>3919</v>
      </c>
      <c r="B296" s="135" t="s">
        <v>3920</v>
      </c>
      <c r="C296" s="136">
        <v>7</v>
      </c>
    </row>
    <row r="297" spans="1:3" ht="15.5" x14ac:dyDescent="0.35">
      <c r="A297" s="135" t="s">
        <v>3921</v>
      </c>
      <c r="B297" s="135" t="s">
        <v>3922</v>
      </c>
      <c r="C297" s="136">
        <v>6</v>
      </c>
    </row>
    <row r="298" spans="1:3" ht="15.5" x14ac:dyDescent="0.35">
      <c r="A298" s="135" t="s">
        <v>3923</v>
      </c>
      <c r="B298" s="135" t="s">
        <v>3924</v>
      </c>
      <c r="C298" s="136">
        <v>5</v>
      </c>
    </row>
    <row r="299" spans="1:3" ht="15.5" x14ac:dyDescent="0.35">
      <c r="A299" s="135" t="s">
        <v>3925</v>
      </c>
      <c r="B299" s="135" t="s">
        <v>3926</v>
      </c>
      <c r="C299" s="136">
        <v>5</v>
      </c>
    </row>
    <row r="300" spans="1:3" ht="15.5" x14ac:dyDescent="0.35">
      <c r="A300" s="135" t="s">
        <v>3927</v>
      </c>
      <c r="B300" s="135" t="s">
        <v>3928</v>
      </c>
      <c r="C300" s="136">
        <v>3</v>
      </c>
    </row>
    <row r="301" spans="1:3" ht="15.5" x14ac:dyDescent="0.35">
      <c r="A301" s="135" t="s">
        <v>3929</v>
      </c>
      <c r="B301" s="135" t="s">
        <v>3930</v>
      </c>
      <c r="C301" s="136">
        <v>6</v>
      </c>
    </row>
    <row r="302" spans="1:3" ht="15.5" x14ac:dyDescent="0.35">
      <c r="A302" s="135" t="s">
        <v>3931</v>
      </c>
      <c r="B302" s="135" t="s">
        <v>3932</v>
      </c>
      <c r="C302" s="136">
        <v>5</v>
      </c>
    </row>
    <row r="303" spans="1:3" ht="15.5" x14ac:dyDescent="0.35">
      <c r="A303" s="135" t="s">
        <v>3933</v>
      </c>
      <c r="B303" s="135" t="s">
        <v>3934</v>
      </c>
      <c r="C303" s="136">
        <v>5</v>
      </c>
    </row>
    <row r="304" spans="1:3" ht="15.5" x14ac:dyDescent="0.35">
      <c r="A304" s="135" t="s">
        <v>3935</v>
      </c>
      <c r="B304" s="135" t="s">
        <v>3936</v>
      </c>
      <c r="C304" s="136">
        <v>6</v>
      </c>
    </row>
    <row r="305" spans="1:3" ht="15.5" x14ac:dyDescent="0.35">
      <c r="A305" s="135" t="s">
        <v>3937</v>
      </c>
      <c r="B305" s="135" t="s">
        <v>3938</v>
      </c>
      <c r="C305" s="136">
        <v>5</v>
      </c>
    </row>
    <row r="306" spans="1:3" ht="15.5" x14ac:dyDescent="0.35">
      <c r="A306" s="135" t="s">
        <v>3939</v>
      </c>
      <c r="B306" s="135" t="s">
        <v>3940</v>
      </c>
      <c r="C306" s="136">
        <v>5</v>
      </c>
    </row>
    <row r="307" spans="1:3" ht="15.5" x14ac:dyDescent="0.35">
      <c r="A307" s="135" t="s">
        <v>3941</v>
      </c>
      <c r="B307" s="135" t="s">
        <v>3394</v>
      </c>
      <c r="C307" s="136">
        <v>2</v>
      </c>
    </row>
    <row r="308" spans="1:3" ht="15.5" x14ac:dyDescent="0.35">
      <c r="A308" s="135" t="s">
        <v>3942</v>
      </c>
      <c r="B308" s="135" t="s">
        <v>3943</v>
      </c>
      <c r="C308" s="136">
        <v>1</v>
      </c>
    </row>
    <row r="309" spans="1:3" ht="15.5" x14ac:dyDescent="0.35">
      <c r="A309" s="135" t="s">
        <v>3944</v>
      </c>
      <c r="B309" s="135" t="s">
        <v>3945</v>
      </c>
      <c r="C309" s="136">
        <v>4</v>
      </c>
    </row>
    <row r="310" spans="1:3" ht="15.5" x14ac:dyDescent="0.35">
      <c r="A310" s="135" t="s">
        <v>3946</v>
      </c>
      <c r="B310" s="135" t="s">
        <v>3947</v>
      </c>
      <c r="C310" s="136">
        <v>5</v>
      </c>
    </row>
    <row r="311" spans="1:3" ht="15.5" x14ac:dyDescent="0.35">
      <c r="A311" s="135" t="s">
        <v>3948</v>
      </c>
      <c r="B311" s="135" t="s">
        <v>3949</v>
      </c>
      <c r="C311" s="136">
        <v>3</v>
      </c>
    </row>
    <row r="312" spans="1:3" ht="15.5" x14ac:dyDescent="0.35">
      <c r="A312" s="135" t="s">
        <v>3950</v>
      </c>
      <c r="B312" s="135" t="s">
        <v>3951</v>
      </c>
      <c r="C312" s="136">
        <v>6</v>
      </c>
    </row>
    <row r="313" spans="1:3" ht="15.5" x14ac:dyDescent="0.35">
      <c r="A313" s="135" t="s">
        <v>3952</v>
      </c>
      <c r="B313" s="135" t="s">
        <v>3953</v>
      </c>
      <c r="C313" s="136">
        <v>4</v>
      </c>
    </row>
    <row r="314" spans="1:3" ht="15.5" x14ac:dyDescent="0.35">
      <c r="A314" s="135" t="s">
        <v>3954</v>
      </c>
      <c r="B314" s="135" t="s">
        <v>3955</v>
      </c>
      <c r="C314" s="136">
        <v>5</v>
      </c>
    </row>
    <row r="315" spans="1:3" ht="15.5" x14ac:dyDescent="0.35">
      <c r="A315" s="135" t="s">
        <v>3956</v>
      </c>
      <c r="B315" s="135" t="s">
        <v>3957</v>
      </c>
      <c r="C315" s="136">
        <v>4</v>
      </c>
    </row>
    <row r="316" spans="1:3" ht="15.5" x14ac:dyDescent="0.35">
      <c r="A316" s="135" t="s">
        <v>3958</v>
      </c>
      <c r="B316" s="135" t="s">
        <v>3959</v>
      </c>
      <c r="C316" s="136">
        <v>6</v>
      </c>
    </row>
    <row r="317" spans="1:3" ht="15.5" x14ac:dyDescent="0.35">
      <c r="A317" s="135" t="s">
        <v>3960</v>
      </c>
      <c r="B317" s="135" t="s">
        <v>3961</v>
      </c>
      <c r="C317" s="136">
        <v>6</v>
      </c>
    </row>
    <row r="318" spans="1:3" ht="15.5" x14ac:dyDescent="0.35">
      <c r="A318" s="135" t="s">
        <v>3962</v>
      </c>
      <c r="B318" s="135" t="s">
        <v>3963</v>
      </c>
      <c r="C318" s="136">
        <v>4</v>
      </c>
    </row>
    <row r="319" spans="1:3" ht="15.5" x14ac:dyDescent="0.35">
      <c r="A319" s="135" t="s">
        <v>3964</v>
      </c>
      <c r="B319" s="135" t="s">
        <v>3965</v>
      </c>
      <c r="C319" s="136">
        <v>6</v>
      </c>
    </row>
    <row r="320" spans="1:3" ht="15.5" x14ac:dyDescent="0.35">
      <c r="A320" s="135" t="s">
        <v>3966</v>
      </c>
      <c r="B320" s="135" t="s">
        <v>3967</v>
      </c>
      <c r="C320" s="136">
        <v>3</v>
      </c>
    </row>
    <row r="321" spans="1:3" ht="15.5" x14ac:dyDescent="0.35">
      <c r="A321" s="135" t="s">
        <v>3968</v>
      </c>
      <c r="B321" s="135" t="s">
        <v>3969</v>
      </c>
      <c r="C321" s="136">
        <v>5</v>
      </c>
    </row>
    <row r="322" spans="1:3" ht="15.5" x14ac:dyDescent="0.35">
      <c r="A322" s="135" t="s">
        <v>3970</v>
      </c>
      <c r="B322" s="135" t="s">
        <v>3971</v>
      </c>
      <c r="C322" s="136">
        <v>4</v>
      </c>
    </row>
    <row r="323" spans="1:3" ht="15.5" x14ac:dyDescent="0.35">
      <c r="A323" s="135" t="s">
        <v>3972</v>
      </c>
      <c r="B323" s="135" t="s">
        <v>3973</v>
      </c>
      <c r="C323" s="136">
        <v>3</v>
      </c>
    </row>
    <row r="324" spans="1:3" ht="15.5" x14ac:dyDescent="0.35">
      <c r="A324" s="135" t="s">
        <v>3974</v>
      </c>
      <c r="B324" s="135" t="s">
        <v>3975</v>
      </c>
      <c r="C324" s="136">
        <v>4</v>
      </c>
    </row>
    <row r="325" spans="1:3" ht="15.5" x14ac:dyDescent="0.35">
      <c r="A325" s="135" t="s">
        <v>3976</v>
      </c>
      <c r="B325" s="135" t="s">
        <v>3977</v>
      </c>
      <c r="C325" s="136">
        <v>5</v>
      </c>
    </row>
    <row r="326" spans="1:3" ht="15.5" x14ac:dyDescent="0.35">
      <c r="A326" s="135" t="s">
        <v>3978</v>
      </c>
      <c r="B326" s="135" t="s">
        <v>3979</v>
      </c>
      <c r="C326" s="136">
        <v>4</v>
      </c>
    </row>
    <row r="327" spans="1:3" ht="15.5" x14ac:dyDescent="0.35">
      <c r="A327" s="135" t="s">
        <v>3980</v>
      </c>
      <c r="B327" s="135" t="s">
        <v>3981</v>
      </c>
      <c r="C327" s="136">
        <v>5</v>
      </c>
    </row>
    <row r="328" spans="1:3" ht="15.5" x14ac:dyDescent="0.35">
      <c r="A328" s="135" t="s">
        <v>3982</v>
      </c>
      <c r="B328" s="135" t="s">
        <v>3983</v>
      </c>
      <c r="C328" s="136">
        <v>4</v>
      </c>
    </row>
    <row r="329" spans="1:3" ht="15.5" x14ac:dyDescent="0.35">
      <c r="A329" s="135" t="s">
        <v>3984</v>
      </c>
      <c r="B329" s="135" t="s">
        <v>3985</v>
      </c>
      <c r="C329" s="136">
        <v>4</v>
      </c>
    </row>
    <row r="330" spans="1:3" ht="15.5" x14ac:dyDescent="0.35">
      <c r="A330" s="135" t="s">
        <v>3986</v>
      </c>
      <c r="B330" s="135" t="s">
        <v>3987</v>
      </c>
      <c r="C330" s="136">
        <v>5</v>
      </c>
    </row>
    <row r="331" spans="1:3" ht="31" x14ac:dyDescent="0.35">
      <c r="A331" s="135" t="s">
        <v>3988</v>
      </c>
      <c r="B331" s="135" t="s">
        <v>3989</v>
      </c>
      <c r="C331" s="136">
        <v>6</v>
      </c>
    </row>
    <row r="332" spans="1:3" ht="15.5" x14ac:dyDescent="0.35">
      <c r="A332" s="135" t="s">
        <v>3990</v>
      </c>
      <c r="B332" s="135" t="s">
        <v>3991</v>
      </c>
      <c r="C332" s="136">
        <v>5</v>
      </c>
    </row>
    <row r="333" spans="1:3" ht="15.5" x14ac:dyDescent="0.35">
      <c r="A333" s="135" t="s">
        <v>3992</v>
      </c>
      <c r="B333" s="135" t="s">
        <v>3993</v>
      </c>
      <c r="C333" s="136">
        <v>5</v>
      </c>
    </row>
    <row r="334" spans="1:3" ht="15.5" x14ac:dyDescent="0.35">
      <c r="A334" s="135" t="s">
        <v>3994</v>
      </c>
      <c r="B334" s="135" t="s">
        <v>3995</v>
      </c>
      <c r="C334" s="136">
        <v>6</v>
      </c>
    </row>
    <row r="335" spans="1:3" ht="15.5" x14ac:dyDescent="0.35">
      <c r="A335" s="135" t="s">
        <v>3996</v>
      </c>
      <c r="B335" s="135" t="s">
        <v>3997</v>
      </c>
      <c r="C335" s="136">
        <v>5</v>
      </c>
    </row>
    <row r="336" spans="1:3" ht="15.5" x14ac:dyDescent="0.35">
      <c r="A336" s="135" t="s">
        <v>3998</v>
      </c>
      <c r="B336" s="135" t="s">
        <v>3999</v>
      </c>
      <c r="C336" s="136">
        <v>5</v>
      </c>
    </row>
    <row r="337" spans="1:3" ht="15.5" x14ac:dyDescent="0.35">
      <c r="A337" s="135" t="s">
        <v>4000</v>
      </c>
      <c r="B337" s="135" t="s">
        <v>4001</v>
      </c>
      <c r="C337" s="136">
        <v>6</v>
      </c>
    </row>
    <row r="338" spans="1:3" ht="15.5" x14ac:dyDescent="0.35">
      <c r="A338" s="135" t="s">
        <v>4002</v>
      </c>
      <c r="B338" s="135" t="s">
        <v>4003</v>
      </c>
      <c r="C338" s="136">
        <v>6</v>
      </c>
    </row>
    <row r="339" spans="1:3" ht="15.5" x14ac:dyDescent="0.35">
      <c r="A339" s="135" t="s">
        <v>178</v>
      </c>
      <c r="B339" s="135" t="s">
        <v>4004</v>
      </c>
      <c r="C339" s="136">
        <v>6</v>
      </c>
    </row>
    <row r="340" spans="1:3" ht="15.5" x14ac:dyDescent="0.35">
      <c r="A340" s="135" t="s">
        <v>4005</v>
      </c>
      <c r="B340" s="135" t="s">
        <v>4006</v>
      </c>
      <c r="C340" s="136">
        <v>6</v>
      </c>
    </row>
    <row r="341" spans="1:3" ht="15.5" x14ac:dyDescent="0.35">
      <c r="A341" s="135" t="s">
        <v>4007</v>
      </c>
      <c r="B341" s="135" t="s">
        <v>4008</v>
      </c>
      <c r="C341" s="136">
        <v>6</v>
      </c>
    </row>
    <row r="342" spans="1:3" ht="15.5" x14ac:dyDescent="0.35">
      <c r="A342" s="135" t="s">
        <v>4009</v>
      </c>
      <c r="B342" s="135" t="s">
        <v>4010</v>
      </c>
      <c r="C342" s="136">
        <v>5</v>
      </c>
    </row>
    <row r="343" spans="1:3" ht="15.5" x14ac:dyDescent="0.35">
      <c r="A343" s="135" t="s">
        <v>4011</v>
      </c>
      <c r="B343" s="135" t="s">
        <v>4012</v>
      </c>
      <c r="C343" s="136">
        <v>6</v>
      </c>
    </row>
    <row r="344" spans="1:3" ht="15.5" x14ac:dyDescent="0.35">
      <c r="A344" s="135" t="s">
        <v>4013</v>
      </c>
      <c r="B344" s="135" t="s">
        <v>4014</v>
      </c>
      <c r="C344" s="136">
        <v>5</v>
      </c>
    </row>
    <row r="345" spans="1:3" ht="15.5" x14ac:dyDescent="0.35">
      <c r="A345" s="135" t="s">
        <v>4015</v>
      </c>
      <c r="B345" s="135" t="s">
        <v>4016</v>
      </c>
      <c r="C345" s="136">
        <v>6</v>
      </c>
    </row>
    <row r="346" spans="1:3" ht="15.5" x14ac:dyDescent="0.35">
      <c r="A346" s="135" t="s">
        <v>4017</v>
      </c>
      <c r="B346" s="135" t="s">
        <v>4018</v>
      </c>
      <c r="C346" s="136">
        <v>6</v>
      </c>
    </row>
    <row r="347" spans="1:3" ht="15.5" x14ac:dyDescent="0.35">
      <c r="A347" s="135" t="s">
        <v>4019</v>
      </c>
      <c r="B347" s="135" t="s">
        <v>4020</v>
      </c>
      <c r="C347" s="136">
        <v>4</v>
      </c>
    </row>
    <row r="348" spans="1:3" ht="15.5" x14ac:dyDescent="0.35">
      <c r="A348" s="135" t="s">
        <v>4021</v>
      </c>
      <c r="B348" s="135" t="s">
        <v>4022</v>
      </c>
      <c r="C348" s="136">
        <v>5</v>
      </c>
    </row>
    <row r="349" spans="1:3" ht="15.5" x14ac:dyDescent="0.35">
      <c r="A349" s="135" t="s">
        <v>4023</v>
      </c>
      <c r="B349" s="135" t="s">
        <v>4024</v>
      </c>
      <c r="C349" s="136">
        <v>4</v>
      </c>
    </row>
    <row r="350" spans="1:3" ht="15.5" x14ac:dyDescent="0.35">
      <c r="A350" s="135" t="s">
        <v>4025</v>
      </c>
      <c r="B350" s="135" t="s">
        <v>4026</v>
      </c>
      <c r="C350" s="136">
        <v>3</v>
      </c>
    </row>
    <row r="351" spans="1:3" ht="15.5" x14ac:dyDescent="0.35">
      <c r="A351" s="135" t="s">
        <v>4027</v>
      </c>
      <c r="B351" s="135" t="s">
        <v>4028</v>
      </c>
      <c r="C351" s="136">
        <v>2</v>
      </c>
    </row>
    <row r="352" spans="1:3" ht="15.5" x14ac:dyDescent="0.35">
      <c r="A352" s="135" t="s">
        <v>4029</v>
      </c>
      <c r="B352" s="135" t="s">
        <v>4030</v>
      </c>
      <c r="C352" s="136">
        <v>3</v>
      </c>
    </row>
    <row r="353" spans="1:3" ht="15.5" x14ac:dyDescent="0.35">
      <c r="A353" s="135" t="s">
        <v>4031</v>
      </c>
      <c r="B353" s="135" t="s">
        <v>3394</v>
      </c>
      <c r="C353" s="136">
        <v>2</v>
      </c>
    </row>
    <row r="354" spans="1:3" ht="15.5" x14ac:dyDescent="0.35">
      <c r="A354" s="135" t="s">
        <v>4032</v>
      </c>
      <c r="B354" s="135" t="s">
        <v>4033</v>
      </c>
      <c r="C354" s="136">
        <v>7</v>
      </c>
    </row>
    <row r="355" spans="1:3" ht="15.5" x14ac:dyDescent="0.35">
      <c r="A355" s="135" t="s">
        <v>3307</v>
      </c>
      <c r="B355" s="135" t="s">
        <v>4034</v>
      </c>
      <c r="C355" s="136">
        <v>6</v>
      </c>
    </row>
    <row r="356" spans="1:3" ht="15.5" x14ac:dyDescent="0.35">
      <c r="A356" s="135" t="s">
        <v>4035</v>
      </c>
      <c r="B356" s="135" t="s">
        <v>4036</v>
      </c>
      <c r="C356" s="136">
        <v>7</v>
      </c>
    </row>
    <row r="357" spans="1:3" ht="15.5" x14ac:dyDescent="0.35">
      <c r="A357" s="135" t="s">
        <v>4037</v>
      </c>
      <c r="B357" s="135" t="s">
        <v>4038</v>
      </c>
      <c r="C357" s="136">
        <v>5</v>
      </c>
    </row>
    <row r="358" spans="1:3" ht="15.5" x14ac:dyDescent="0.35">
      <c r="A358" s="135" t="s">
        <v>4039</v>
      </c>
      <c r="B358" s="135" t="s">
        <v>4040</v>
      </c>
      <c r="C358" s="136">
        <v>5</v>
      </c>
    </row>
    <row r="359" spans="1:3" ht="15.5" x14ac:dyDescent="0.35">
      <c r="A359" s="135" t="s">
        <v>4041</v>
      </c>
      <c r="B359" s="135" t="s">
        <v>4042</v>
      </c>
      <c r="C359" s="136">
        <v>6</v>
      </c>
    </row>
    <row r="360" spans="1:3" ht="15.5" x14ac:dyDescent="0.35">
      <c r="A360" s="135" t="s">
        <v>4043</v>
      </c>
      <c r="B360" s="135" t="s">
        <v>4044</v>
      </c>
      <c r="C360" s="136">
        <v>5</v>
      </c>
    </row>
    <row r="361" spans="1:3" ht="15.5" x14ac:dyDescent="0.35">
      <c r="A361" s="135" t="s">
        <v>4045</v>
      </c>
      <c r="B361" s="135" t="s">
        <v>4046</v>
      </c>
      <c r="C361" s="136">
        <v>4</v>
      </c>
    </row>
    <row r="362" spans="1:3" ht="15.5" x14ac:dyDescent="0.35">
      <c r="A362" s="135" t="s">
        <v>4047</v>
      </c>
      <c r="B362" s="135" t="s">
        <v>4048</v>
      </c>
      <c r="C362" s="136">
        <v>2</v>
      </c>
    </row>
    <row r="363" spans="1:3" ht="12.75" customHeight="1" x14ac:dyDescent="0.35">
      <c r="A363" s="135" t="s">
        <v>4049</v>
      </c>
      <c r="B363" s="135" t="s">
        <v>4050</v>
      </c>
      <c r="C363" s="136">
        <v>4</v>
      </c>
    </row>
    <row r="364" spans="1:3" ht="12.75" customHeight="1" x14ac:dyDescent="0.35">
      <c r="A364" s="135" t="s">
        <v>4051</v>
      </c>
      <c r="B364" s="135" t="s">
        <v>4052</v>
      </c>
      <c r="C364" s="136">
        <v>4</v>
      </c>
    </row>
    <row r="365" spans="1:3" ht="12.75" customHeight="1" x14ac:dyDescent="0.35">
      <c r="A365" s="135" t="s">
        <v>4053</v>
      </c>
      <c r="B365" s="135" t="s">
        <v>4054</v>
      </c>
      <c r="C365" s="136">
        <v>5</v>
      </c>
    </row>
    <row r="366" spans="1:3" ht="12.75" customHeight="1" x14ac:dyDescent="0.35">
      <c r="A366" s="135" t="s">
        <v>4055</v>
      </c>
      <c r="B366" s="135" t="s">
        <v>4056</v>
      </c>
      <c r="C366" s="136">
        <v>2</v>
      </c>
    </row>
    <row r="367" spans="1:3" ht="12.75" customHeight="1" x14ac:dyDescent="0.35">
      <c r="A367" s="135" t="s">
        <v>4057</v>
      </c>
      <c r="B367" s="135" t="s">
        <v>4058</v>
      </c>
      <c r="C367" s="136">
        <v>4</v>
      </c>
    </row>
    <row r="368" spans="1:3" ht="12.75" customHeight="1" x14ac:dyDescent="0.35">
      <c r="A368" s="135" t="s">
        <v>4059</v>
      </c>
      <c r="B368" s="135" t="s">
        <v>4060</v>
      </c>
      <c r="C368" s="136">
        <v>4</v>
      </c>
    </row>
    <row r="369" spans="1:3" ht="12.75" customHeight="1" x14ac:dyDescent="0.35">
      <c r="A369" s="135" t="s">
        <v>4061</v>
      </c>
      <c r="B369" s="135" t="s">
        <v>4062</v>
      </c>
      <c r="C369" s="136">
        <v>5</v>
      </c>
    </row>
    <row r="370" spans="1:3" ht="12.75" customHeight="1" x14ac:dyDescent="0.35">
      <c r="A370" s="135" t="s">
        <v>4063</v>
      </c>
      <c r="B370" s="135" t="s">
        <v>4064</v>
      </c>
      <c r="C370" s="136">
        <v>8</v>
      </c>
    </row>
    <row r="371" spans="1:3" ht="12.75" customHeight="1" x14ac:dyDescent="0.35">
      <c r="A371" s="135" t="s">
        <v>4065</v>
      </c>
      <c r="B371" s="135" t="s">
        <v>4066</v>
      </c>
      <c r="C371" s="136">
        <v>3</v>
      </c>
    </row>
    <row r="372" spans="1:3" ht="12.75" customHeight="1" x14ac:dyDescent="0.35">
      <c r="A372" s="135" t="s">
        <v>4067</v>
      </c>
      <c r="B372" s="135" t="s">
        <v>4068</v>
      </c>
      <c r="C372" s="136">
        <v>4</v>
      </c>
    </row>
    <row r="373" spans="1:3" ht="12.75" customHeight="1" x14ac:dyDescent="0.35">
      <c r="A373" s="135" t="s">
        <v>4069</v>
      </c>
      <c r="B373" s="135" t="s">
        <v>4070</v>
      </c>
      <c r="C373" s="136">
        <v>4</v>
      </c>
    </row>
    <row r="374" spans="1:3" ht="12.75" customHeight="1" x14ac:dyDescent="0.35">
      <c r="A374" s="135" t="s">
        <v>4071</v>
      </c>
      <c r="B374" s="135" t="s">
        <v>4072</v>
      </c>
      <c r="C374" s="136">
        <v>4</v>
      </c>
    </row>
    <row r="375" spans="1:3" ht="12.75" customHeight="1" x14ac:dyDescent="0.35">
      <c r="A375" s="135" t="s">
        <v>4073</v>
      </c>
      <c r="B375" s="135" t="s">
        <v>4074</v>
      </c>
      <c r="C375" s="136">
        <v>5</v>
      </c>
    </row>
    <row r="376" spans="1:3" ht="12.75" customHeight="1" x14ac:dyDescent="0.35">
      <c r="A376" s="135" t="s">
        <v>4075</v>
      </c>
      <c r="B376" s="135" t="s">
        <v>4076</v>
      </c>
      <c r="C376" s="136">
        <v>5</v>
      </c>
    </row>
    <row r="377" spans="1:3" ht="12.75" customHeight="1" x14ac:dyDescent="0.35">
      <c r="A377" s="135" t="s">
        <v>4077</v>
      </c>
      <c r="B377" s="135" t="s">
        <v>4078</v>
      </c>
      <c r="C377" s="136">
        <v>5</v>
      </c>
    </row>
    <row r="378" spans="1:3" ht="12.75" customHeight="1" x14ac:dyDescent="0.35">
      <c r="A378" s="135" t="s">
        <v>4079</v>
      </c>
      <c r="B378" s="135" t="s">
        <v>4080</v>
      </c>
      <c r="C378" s="136">
        <v>4</v>
      </c>
    </row>
    <row r="379" spans="1:3" ht="12.75" customHeight="1" x14ac:dyDescent="0.35">
      <c r="A379" s="135" t="s">
        <v>4081</v>
      </c>
      <c r="B379" s="135" t="s">
        <v>4082</v>
      </c>
      <c r="C379" s="136">
        <v>6</v>
      </c>
    </row>
    <row r="380" spans="1:3" ht="12.75" customHeight="1" x14ac:dyDescent="0.35">
      <c r="A380" s="135" t="s">
        <v>4083</v>
      </c>
      <c r="B380" s="135" t="s">
        <v>4084</v>
      </c>
      <c r="C380" s="136">
        <v>4</v>
      </c>
    </row>
    <row r="381" spans="1:3" ht="12.75" customHeight="1" x14ac:dyDescent="0.35">
      <c r="A381" s="135" t="s">
        <v>4085</v>
      </c>
      <c r="B381" s="135" t="s">
        <v>3394</v>
      </c>
      <c r="C381" s="136">
        <v>2</v>
      </c>
    </row>
    <row r="382" spans="1:3" ht="12.75" customHeight="1" x14ac:dyDescent="0.35">
      <c r="A382" s="135" t="s">
        <v>4086</v>
      </c>
      <c r="B382" s="135" t="s">
        <v>4087</v>
      </c>
      <c r="C382" s="136">
        <v>4</v>
      </c>
    </row>
    <row r="383" spans="1:3" ht="12.75" customHeight="1" x14ac:dyDescent="0.35">
      <c r="A383" s="135" t="s">
        <v>4088</v>
      </c>
      <c r="B383" s="135" t="s">
        <v>4089</v>
      </c>
      <c r="C383" s="136">
        <v>1</v>
      </c>
    </row>
    <row r="384" spans="1:3" ht="12.75" customHeight="1" x14ac:dyDescent="0.35">
      <c r="A384" s="135" t="s">
        <v>4090</v>
      </c>
      <c r="B384" s="135" t="s">
        <v>4091</v>
      </c>
      <c r="C384" s="136">
        <v>4</v>
      </c>
    </row>
    <row r="385" spans="1:3" ht="12.75" customHeight="1" x14ac:dyDescent="0.35">
      <c r="A385" s="135" t="s">
        <v>4092</v>
      </c>
      <c r="B385" s="135" t="s">
        <v>4093</v>
      </c>
      <c r="C385" s="136">
        <v>3</v>
      </c>
    </row>
    <row r="386" spans="1:3" ht="12.75" customHeight="1" x14ac:dyDescent="0.35">
      <c r="A386" s="135" t="s">
        <v>4094</v>
      </c>
      <c r="B386" s="135" t="s">
        <v>4095</v>
      </c>
      <c r="C386" s="136">
        <v>5</v>
      </c>
    </row>
    <row r="387" spans="1:3" ht="12.75" customHeight="1" x14ac:dyDescent="0.35">
      <c r="A387" s="135" t="s">
        <v>4096</v>
      </c>
      <c r="B387" s="135" t="s">
        <v>4097</v>
      </c>
      <c r="C387" s="136">
        <v>4</v>
      </c>
    </row>
    <row r="388" spans="1:3" ht="12.75" customHeight="1" x14ac:dyDescent="0.35">
      <c r="A388" s="135" t="s">
        <v>4098</v>
      </c>
      <c r="B388" s="135" t="s">
        <v>4099</v>
      </c>
      <c r="C388" s="136">
        <v>4</v>
      </c>
    </row>
    <row r="389" spans="1:3" ht="12.75" customHeight="1" x14ac:dyDescent="0.35">
      <c r="A389" s="135" t="s">
        <v>4100</v>
      </c>
      <c r="B389" s="135" t="s">
        <v>4101</v>
      </c>
      <c r="C389" s="136">
        <v>5</v>
      </c>
    </row>
    <row r="390" spans="1:3" ht="12.75" customHeight="1" x14ac:dyDescent="0.35">
      <c r="A390" s="135" t="s">
        <v>4102</v>
      </c>
      <c r="B390" s="135" t="s">
        <v>4103</v>
      </c>
      <c r="C390" s="136">
        <v>1</v>
      </c>
    </row>
    <row r="391" spans="1:3" ht="12.75" customHeight="1" x14ac:dyDescent="0.35">
      <c r="A391" s="135" t="s">
        <v>4104</v>
      </c>
      <c r="B391" s="135" t="s">
        <v>4105</v>
      </c>
      <c r="C391" s="136">
        <v>1</v>
      </c>
    </row>
    <row r="392" spans="1:3" ht="12.75" customHeight="1" x14ac:dyDescent="0.35">
      <c r="A392" s="135" t="s">
        <v>4106</v>
      </c>
      <c r="B392" s="135" t="s">
        <v>3394</v>
      </c>
      <c r="C392" s="136">
        <v>2</v>
      </c>
    </row>
    <row r="393" spans="1:3" ht="12.75" customHeight="1" x14ac:dyDescent="0.35">
      <c r="A393" s="135" t="s">
        <v>4107</v>
      </c>
      <c r="B393" s="135" t="s">
        <v>4108</v>
      </c>
      <c r="C393" s="136">
        <v>1</v>
      </c>
    </row>
    <row r="394" spans="1:3" ht="12.75" customHeight="1" x14ac:dyDescent="0.35">
      <c r="A394" s="135" t="s">
        <v>4109</v>
      </c>
      <c r="B394" s="135" t="s">
        <v>4110</v>
      </c>
      <c r="C394" s="136">
        <v>1</v>
      </c>
    </row>
    <row r="395" spans="1:3" ht="12.75" customHeight="1" x14ac:dyDescent="0.35">
      <c r="A395" s="135" t="s">
        <v>4111</v>
      </c>
      <c r="B395" s="135" t="s">
        <v>4112</v>
      </c>
      <c r="C395" s="136">
        <v>1</v>
      </c>
    </row>
    <row r="396" spans="1:3" ht="12.75" customHeight="1" x14ac:dyDescent="0.35">
      <c r="A396" s="135" t="s">
        <v>4113</v>
      </c>
      <c r="B396" s="135" t="s">
        <v>4114</v>
      </c>
      <c r="C396" s="136">
        <v>1</v>
      </c>
    </row>
    <row r="397" spans="1:3" ht="12.75" customHeight="1" x14ac:dyDescent="0.35">
      <c r="A397" s="135" t="s">
        <v>4115</v>
      </c>
      <c r="B397" s="135" t="s">
        <v>4116</v>
      </c>
      <c r="C397" s="136">
        <v>1</v>
      </c>
    </row>
    <row r="398" spans="1:3" ht="12.75" customHeight="1" x14ac:dyDescent="0.35">
      <c r="A398" s="135" t="s">
        <v>4117</v>
      </c>
      <c r="B398" s="135" t="s">
        <v>4118</v>
      </c>
      <c r="C398" s="136">
        <v>1</v>
      </c>
    </row>
    <row r="399" spans="1:3" ht="12.75" customHeight="1" x14ac:dyDescent="0.35">
      <c r="A399" s="135" t="s">
        <v>4119</v>
      </c>
      <c r="B399" s="135" t="s">
        <v>4120</v>
      </c>
      <c r="C399" s="136">
        <v>1</v>
      </c>
    </row>
    <row r="400" spans="1:3" ht="12.75" customHeight="1" x14ac:dyDescent="0.35">
      <c r="A400" s="135" t="s">
        <v>4121</v>
      </c>
      <c r="B400" s="135" t="s">
        <v>4122</v>
      </c>
      <c r="C400" s="136">
        <v>1</v>
      </c>
    </row>
    <row r="401" spans="1:3" ht="12.75" customHeight="1" x14ac:dyDescent="0.35">
      <c r="A401" s="135" t="s">
        <v>4123</v>
      </c>
      <c r="B401" s="135" t="s">
        <v>4124</v>
      </c>
      <c r="C401" s="136">
        <v>1</v>
      </c>
    </row>
    <row r="402" spans="1:3" ht="12.75" customHeight="1" x14ac:dyDescent="0.35">
      <c r="A402" s="135" t="s">
        <v>4125</v>
      </c>
      <c r="B402" s="135" t="s">
        <v>4126</v>
      </c>
      <c r="C402" s="136">
        <v>1</v>
      </c>
    </row>
    <row r="403" spans="1:3" ht="12.75" customHeight="1" x14ac:dyDescent="0.35">
      <c r="A403" s="135" t="s">
        <v>4127</v>
      </c>
      <c r="B403" s="135" t="s">
        <v>4128</v>
      </c>
      <c r="C403" s="136">
        <v>1</v>
      </c>
    </row>
    <row r="404" spans="1:3" ht="12.75" customHeight="1" x14ac:dyDescent="0.35">
      <c r="A404" s="135" t="s">
        <v>4129</v>
      </c>
      <c r="B404" s="135" t="s">
        <v>4130</v>
      </c>
      <c r="C404" s="136">
        <v>1</v>
      </c>
    </row>
    <row r="405" spans="1:3" ht="12.75" customHeight="1" x14ac:dyDescent="0.35">
      <c r="A405" s="135" t="s">
        <v>4131</v>
      </c>
      <c r="B405" s="135" t="s">
        <v>4132</v>
      </c>
      <c r="C405" s="136">
        <v>1</v>
      </c>
    </row>
    <row r="406" spans="1:3" ht="12.75" customHeight="1" x14ac:dyDescent="0.35">
      <c r="A406" s="135" t="s">
        <v>4133</v>
      </c>
      <c r="B406" s="135" t="s">
        <v>4134</v>
      </c>
      <c r="C406" s="136">
        <v>1</v>
      </c>
    </row>
    <row r="407" spans="1:3" ht="12.75" customHeight="1" x14ac:dyDescent="0.35">
      <c r="A407" s="135" t="s">
        <v>4135</v>
      </c>
      <c r="B407" s="135" t="s">
        <v>4136</v>
      </c>
      <c r="C407" s="136">
        <v>1</v>
      </c>
    </row>
    <row r="408" spans="1:3" ht="12.75" customHeight="1" x14ac:dyDescent="0.35">
      <c r="A408" s="135" t="s">
        <v>4137</v>
      </c>
      <c r="B408" s="135" t="s">
        <v>4138</v>
      </c>
      <c r="C408" s="136">
        <v>1</v>
      </c>
    </row>
    <row r="409" spans="1:3" ht="12.75" customHeight="1" x14ac:dyDescent="0.35">
      <c r="A409" s="135" t="s">
        <v>4139</v>
      </c>
      <c r="B409" s="135" t="s">
        <v>4140</v>
      </c>
      <c r="C409" s="136">
        <v>1</v>
      </c>
    </row>
    <row r="410" spans="1:3" ht="12.75" customHeight="1" x14ac:dyDescent="0.35">
      <c r="A410" s="135" t="s">
        <v>4141</v>
      </c>
      <c r="B410" s="135" t="s">
        <v>4142</v>
      </c>
      <c r="C410" s="136">
        <v>1</v>
      </c>
    </row>
    <row r="411" spans="1:3" ht="12.75" customHeight="1" x14ac:dyDescent="0.35">
      <c r="A411" s="135" t="s">
        <v>4143</v>
      </c>
      <c r="B411" s="135" t="s">
        <v>4144</v>
      </c>
      <c r="C411" s="136">
        <v>1</v>
      </c>
    </row>
    <row r="412" spans="1:3" ht="12.75" customHeight="1" x14ac:dyDescent="0.35">
      <c r="A412" s="135" t="s">
        <v>4145</v>
      </c>
      <c r="B412" s="135" t="s">
        <v>4146</v>
      </c>
      <c r="C412" s="136">
        <v>1</v>
      </c>
    </row>
    <row r="413" spans="1:3" ht="12.75" customHeight="1" x14ac:dyDescent="0.35">
      <c r="A413" s="135" t="s">
        <v>4147</v>
      </c>
      <c r="B413" s="135" t="s">
        <v>4148</v>
      </c>
      <c r="C413" s="136">
        <v>1</v>
      </c>
    </row>
    <row r="414" spans="1:3" ht="12.75" customHeight="1" x14ac:dyDescent="0.35">
      <c r="A414" s="135" t="s">
        <v>4149</v>
      </c>
      <c r="B414" s="135" t="s">
        <v>4150</v>
      </c>
      <c r="C414" s="136">
        <v>1</v>
      </c>
    </row>
    <row r="415" spans="1:3" ht="12.75" customHeight="1" x14ac:dyDescent="0.35">
      <c r="A415" s="135" t="s">
        <v>4151</v>
      </c>
      <c r="B415" s="135" t="s">
        <v>4152</v>
      </c>
      <c r="C415" s="136">
        <v>1</v>
      </c>
    </row>
    <row r="416" spans="1:3" ht="12.75" customHeight="1" x14ac:dyDescent="0.35">
      <c r="A416" s="135" t="s">
        <v>4153</v>
      </c>
      <c r="B416" s="135" t="s">
        <v>4154</v>
      </c>
      <c r="C416" s="136">
        <v>1</v>
      </c>
    </row>
    <row r="417" spans="1:3" ht="12.75" customHeight="1" x14ac:dyDescent="0.35">
      <c r="A417" s="135" t="s">
        <v>4155</v>
      </c>
      <c r="B417" s="135" t="s">
        <v>4156</v>
      </c>
      <c r="C417" s="136">
        <v>1</v>
      </c>
    </row>
    <row r="418" spans="1:3" ht="12.75" customHeight="1" x14ac:dyDescent="0.35">
      <c r="A418" s="135" t="s">
        <v>4157</v>
      </c>
      <c r="B418" s="135" t="s">
        <v>4158</v>
      </c>
      <c r="C418" s="136">
        <v>1</v>
      </c>
    </row>
    <row r="419" spans="1:3" ht="12.75" customHeight="1" x14ac:dyDescent="0.35">
      <c r="A419" s="135" t="s">
        <v>4159</v>
      </c>
      <c r="B419" s="135" t="s">
        <v>4160</v>
      </c>
      <c r="C419" s="136">
        <v>1</v>
      </c>
    </row>
    <row r="420" spans="1:3" ht="12.75" customHeight="1" x14ac:dyDescent="0.35">
      <c r="A420" s="135" t="s">
        <v>4161</v>
      </c>
      <c r="B420" s="135" t="s">
        <v>4162</v>
      </c>
      <c r="C420" s="136">
        <v>1</v>
      </c>
    </row>
    <row r="421" spans="1:3" ht="12.75" customHeight="1" x14ac:dyDescent="0.35">
      <c r="A421" s="135" t="s">
        <v>4163</v>
      </c>
      <c r="B421" s="135" t="s">
        <v>4164</v>
      </c>
      <c r="C421" s="136">
        <v>1</v>
      </c>
    </row>
    <row r="422" spans="1:3" ht="12.75" customHeight="1" x14ac:dyDescent="0.35">
      <c r="A422" s="135" t="s">
        <v>4165</v>
      </c>
      <c r="B422" s="135" t="s">
        <v>4166</v>
      </c>
      <c r="C422" s="136">
        <v>1</v>
      </c>
    </row>
    <row r="423" spans="1:3" ht="12.75" customHeight="1" x14ac:dyDescent="0.35">
      <c r="A423" s="135" t="s">
        <v>4167</v>
      </c>
      <c r="B423" s="135" t="s">
        <v>4168</v>
      </c>
      <c r="C423" s="136">
        <v>1</v>
      </c>
    </row>
    <row r="424" spans="1:3" ht="12.75" customHeight="1" x14ac:dyDescent="0.35">
      <c r="A424" s="135" t="s">
        <v>4169</v>
      </c>
      <c r="B424" s="135" t="s">
        <v>4170</v>
      </c>
      <c r="C424" s="136">
        <v>1</v>
      </c>
    </row>
    <row r="425" spans="1:3" ht="12.75" customHeight="1" x14ac:dyDescent="0.35">
      <c r="A425" s="135" t="s">
        <v>4171</v>
      </c>
      <c r="B425" s="135" t="s">
        <v>4172</v>
      </c>
      <c r="C425" s="136">
        <v>1</v>
      </c>
    </row>
    <row r="426" spans="1:3" ht="12.75" customHeight="1" x14ac:dyDescent="0.35">
      <c r="A426" s="135" t="s">
        <v>4173</v>
      </c>
      <c r="B426" s="135" t="s">
        <v>4174</v>
      </c>
      <c r="C426" s="136">
        <v>1</v>
      </c>
    </row>
    <row r="427" spans="1:3" ht="12.75" customHeight="1" x14ac:dyDescent="0.35">
      <c r="A427" s="135" t="s">
        <v>4175</v>
      </c>
      <c r="B427" s="135" t="s">
        <v>4176</v>
      </c>
      <c r="C427" s="136">
        <v>1</v>
      </c>
    </row>
    <row r="428" spans="1:3" ht="12.75" customHeight="1" x14ac:dyDescent="0.35">
      <c r="A428" s="135" t="s">
        <v>4177</v>
      </c>
      <c r="B428" s="135" t="s">
        <v>4178</v>
      </c>
      <c r="C428" s="136">
        <v>1</v>
      </c>
    </row>
    <row r="429" spans="1:3" ht="12.75" customHeight="1" x14ac:dyDescent="0.35">
      <c r="A429" s="135" t="s">
        <v>4179</v>
      </c>
      <c r="B429" s="135" t="s">
        <v>4166</v>
      </c>
      <c r="C429" s="136">
        <v>1</v>
      </c>
    </row>
    <row r="430" spans="1:3" ht="12.75" customHeight="1" x14ac:dyDescent="0.35">
      <c r="A430" s="135" t="s">
        <v>4180</v>
      </c>
      <c r="B430" s="135" t="s">
        <v>4181</v>
      </c>
      <c r="C430" s="136">
        <v>1</v>
      </c>
    </row>
    <row r="431" spans="1:3" ht="12.75" customHeight="1" x14ac:dyDescent="0.35">
      <c r="A431" s="135" t="s">
        <v>4182</v>
      </c>
      <c r="B431" s="135" t="s">
        <v>4183</v>
      </c>
      <c r="C431" s="136">
        <v>1</v>
      </c>
    </row>
    <row r="432" spans="1:3" ht="12.75" customHeight="1" x14ac:dyDescent="0.35">
      <c r="A432" s="135" t="s">
        <v>4184</v>
      </c>
      <c r="B432" s="135" t="s">
        <v>4185</v>
      </c>
      <c r="C432" s="136">
        <v>1</v>
      </c>
    </row>
    <row r="433" spans="1:3" ht="12.75" customHeight="1" x14ac:dyDescent="0.35">
      <c r="A433" s="135" t="s">
        <v>4186</v>
      </c>
      <c r="B433" s="135" t="s">
        <v>4187</v>
      </c>
      <c r="C433" s="136">
        <v>1</v>
      </c>
    </row>
    <row r="434" spans="1:3" ht="12.75" customHeight="1" x14ac:dyDescent="0.35">
      <c r="A434" s="135" t="s">
        <v>4188</v>
      </c>
      <c r="B434" s="135" t="s">
        <v>4189</v>
      </c>
      <c r="C434" s="136">
        <v>1</v>
      </c>
    </row>
    <row r="435" spans="1:3" ht="12.75" customHeight="1" x14ac:dyDescent="0.35">
      <c r="A435" s="135" t="s">
        <v>4190</v>
      </c>
      <c r="B435" s="135" t="s">
        <v>4191</v>
      </c>
      <c r="C435" s="136">
        <v>1</v>
      </c>
    </row>
    <row r="436" spans="1:3" ht="12.75" customHeight="1" x14ac:dyDescent="0.35">
      <c r="A436" s="135" t="s">
        <v>4192</v>
      </c>
      <c r="B436" s="135" t="s">
        <v>4193</v>
      </c>
      <c r="C436" s="136">
        <v>1</v>
      </c>
    </row>
    <row r="437" spans="1:3" ht="12.75" customHeight="1" x14ac:dyDescent="0.35">
      <c r="A437" s="135" t="s">
        <v>4194</v>
      </c>
      <c r="B437" s="135" t="s">
        <v>4195</v>
      </c>
      <c r="C437" s="136">
        <v>1</v>
      </c>
    </row>
    <row r="438" spans="1:3" ht="12.75" customHeight="1" x14ac:dyDescent="0.35">
      <c r="A438" s="135" t="s">
        <v>4196</v>
      </c>
      <c r="B438" s="135" t="s">
        <v>4197</v>
      </c>
      <c r="C438" s="136">
        <v>1</v>
      </c>
    </row>
    <row r="439" spans="1:3" ht="12.75" customHeight="1" x14ac:dyDescent="0.35">
      <c r="A439" s="135" t="s">
        <v>4198</v>
      </c>
      <c r="B439" s="135" t="s">
        <v>4199</v>
      </c>
      <c r="C439" s="136">
        <v>1</v>
      </c>
    </row>
    <row r="440" spans="1:3" ht="12.75" customHeight="1" x14ac:dyDescent="0.35">
      <c r="A440" s="135" t="s">
        <v>4200</v>
      </c>
      <c r="B440" s="135" t="s">
        <v>4201</v>
      </c>
      <c r="C440" s="136">
        <v>1</v>
      </c>
    </row>
    <row r="441" spans="1:3" ht="12.75" customHeight="1" x14ac:dyDescent="0.35">
      <c r="A441" s="135" t="s">
        <v>4202</v>
      </c>
      <c r="B441" s="135" t="s">
        <v>4203</v>
      </c>
      <c r="C441" s="136">
        <v>1</v>
      </c>
    </row>
    <row r="442" spans="1:3" ht="12.75" customHeight="1" x14ac:dyDescent="0.35">
      <c r="A442" s="135" t="s">
        <v>4204</v>
      </c>
      <c r="B442" s="135" t="s">
        <v>4205</v>
      </c>
      <c r="C442" s="136">
        <v>1</v>
      </c>
    </row>
    <row r="443" spans="1:3" ht="12.75" customHeight="1" x14ac:dyDescent="0.35">
      <c r="A443" s="135" t="s">
        <v>4206</v>
      </c>
      <c r="B443" s="135" t="s">
        <v>4207</v>
      </c>
      <c r="C443" s="136">
        <v>1</v>
      </c>
    </row>
    <row r="444" spans="1:3" ht="12.75" customHeight="1" x14ac:dyDescent="0.35">
      <c r="A444" s="135" t="s">
        <v>4208</v>
      </c>
      <c r="B444" s="135" t="s">
        <v>4209</v>
      </c>
      <c r="C444" s="136">
        <v>1</v>
      </c>
    </row>
    <row r="445" spans="1:3" ht="12.75" customHeight="1" x14ac:dyDescent="0.35">
      <c r="A445" s="135" t="s">
        <v>4210</v>
      </c>
      <c r="B445" s="135" t="s">
        <v>4211</v>
      </c>
      <c r="C445" s="136">
        <v>1</v>
      </c>
    </row>
    <row r="446" spans="1:3" ht="12.75" customHeight="1" x14ac:dyDescent="0.35">
      <c r="A446" s="135" t="s">
        <v>4212</v>
      </c>
      <c r="B446" s="135" t="s">
        <v>4213</v>
      </c>
      <c r="C446" s="136">
        <v>1</v>
      </c>
    </row>
    <row r="447" spans="1:3" ht="12.75" customHeight="1" x14ac:dyDescent="0.35">
      <c r="A447" s="135" t="s">
        <v>4214</v>
      </c>
      <c r="B447" s="135" t="s">
        <v>4215</v>
      </c>
      <c r="C447" s="136">
        <v>1</v>
      </c>
    </row>
    <row r="448" spans="1:3" ht="12.75" customHeight="1" x14ac:dyDescent="0.35">
      <c r="A448" s="135" t="s">
        <v>4216</v>
      </c>
      <c r="B448" s="135" t="s">
        <v>4217</v>
      </c>
      <c r="C448" s="136">
        <v>1</v>
      </c>
    </row>
    <row r="449" spans="1:3" ht="12.75" customHeight="1" x14ac:dyDescent="0.35">
      <c r="A449" s="135" t="s">
        <v>4218</v>
      </c>
      <c r="B449" s="135" t="s">
        <v>4219</v>
      </c>
      <c r="C449" s="136">
        <v>1</v>
      </c>
    </row>
    <row r="450" spans="1:3" ht="12.75" customHeight="1" x14ac:dyDescent="0.35">
      <c r="A450" s="135" t="s">
        <v>4220</v>
      </c>
      <c r="B450" s="135" t="s">
        <v>4221</v>
      </c>
      <c r="C450" s="136">
        <v>1</v>
      </c>
    </row>
    <row r="451" spans="1:3" ht="12.75" customHeight="1" x14ac:dyDescent="0.35">
      <c r="A451" s="135" t="s">
        <v>4222</v>
      </c>
      <c r="B451" s="135" t="s">
        <v>4223</v>
      </c>
      <c r="C451" s="136">
        <v>1</v>
      </c>
    </row>
    <row r="452" spans="1:3" ht="12.75" customHeight="1" x14ac:dyDescent="0.35">
      <c r="A452" s="135" t="s">
        <v>4224</v>
      </c>
      <c r="B452" s="135" t="s">
        <v>4225</v>
      </c>
      <c r="C452" s="136">
        <v>1</v>
      </c>
    </row>
    <row r="453" spans="1:3" ht="12.75" customHeight="1" x14ac:dyDescent="0.35">
      <c r="A453" s="135" t="s">
        <v>4226</v>
      </c>
      <c r="B453" s="135" t="s">
        <v>4227</v>
      </c>
      <c r="C453" s="136">
        <v>1</v>
      </c>
    </row>
    <row r="454" spans="1:3" ht="12.75" customHeight="1" x14ac:dyDescent="0.35">
      <c r="A454" s="135" t="s">
        <v>4228</v>
      </c>
      <c r="B454" s="135" t="s">
        <v>4229</v>
      </c>
      <c r="C454" s="136">
        <v>1</v>
      </c>
    </row>
    <row r="455" spans="1:3" ht="12.75" customHeight="1" x14ac:dyDescent="0.35">
      <c r="A455" s="135" t="s">
        <v>4230</v>
      </c>
      <c r="B455" s="135" t="s">
        <v>4231</v>
      </c>
      <c r="C455" s="136">
        <v>1</v>
      </c>
    </row>
    <row r="456" spans="1:3" ht="12.75" customHeight="1" x14ac:dyDescent="0.35">
      <c r="A456" s="135" t="s">
        <v>4232</v>
      </c>
      <c r="B456" s="135" t="s">
        <v>4233</v>
      </c>
      <c r="C456" s="136">
        <v>1</v>
      </c>
    </row>
    <row r="457" spans="1:3" ht="12.75" customHeight="1" x14ac:dyDescent="0.35">
      <c r="A457" s="135" t="s">
        <v>4234</v>
      </c>
      <c r="B457" s="135" t="s">
        <v>4235</v>
      </c>
      <c r="C457" s="136">
        <v>1</v>
      </c>
    </row>
    <row r="458" spans="1:3" ht="12.75" customHeight="1" x14ac:dyDescent="0.35">
      <c r="A458" s="135" t="s">
        <v>4236</v>
      </c>
      <c r="B458" s="135" t="s">
        <v>4237</v>
      </c>
      <c r="C458" s="136">
        <v>1</v>
      </c>
    </row>
    <row r="459" spans="1:3" ht="12.75" customHeight="1" x14ac:dyDescent="0.35">
      <c r="A459" s="135" t="s">
        <v>4238</v>
      </c>
      <c r="B459" s="135" t="s">
        <v>4239</v>
      </c>
      <c r="C459" s="136">
        <v>1</v>
      </c>
    </row>
    <row r="460" spans="1:3" ht="15.5" x14ac:dyDescent="0.35">
      <c r="A460" s="135" t="s">
        <v>4240</v>
      </c>
      <c r="B460" s="135" t="s">
        <v>4241</v>
      </c>
      <c r="C460" s="136">
        <v>1</v>
      </c>
    </row>
    <row r="461" spans="1:3" ht="15.5" x14ac:dyDescent="0.35">
      <c r="A461" s="135" t="s">
        <v>4242</v>
      </c>
      <c r="B461" s="135" t="s">
        <v>4243</v>
      </c>
      <c r="C461" s="136">
        <v>1</v>
      </c>
    </row>
    <row r="462" spans="1:3" ht="15.5" x14ac:dyDescent="0.35">
      <c r="A462" s="135" t="s">
        <v>4244</v>
      </c>
      <c r="B462" s="135" t="s">
        <v>4245</v>
      </c>
      <c r="C462" s="136">
        <v>1</v>
      </c>
    </row>
    <row r="463" spans="1:3" ht="15.5" x14ac:dyDescent="0.35">
      <c r="A463" s="135" t="s">
        <v>4246</v>
      </c>
      <c r="B463" s="135" t="s">
        <v>4247</v>
      </c>
      <c r="C463" s="136">
        <v>1</v>
      </c>
    </row>
    <row r="464" spans="1:3" ht="15.5" x14ac:dyDescent="0.35">
      <c r="A464" s="135" t="s">
        <v>4248</v>
      </c>
      <c r="B464" s="135" t="s">
        <v>4249</v>
      </c>
      <c r="C464" s="136">
        <v>1</v>
      </c>
    </row>
    <row r="465" spans="1:3" ht="15.5" x14ac:dyDescent="0.35">
      <c r="A465" s="135" t="s">
        <v>4250</v>
      </c>
      <c r="B465" s="135" t="s">
        <v>4251</v>
      </c>
      <c r="C465" s="136">
        <v>1</v>
      </c>
    </row>
    <row r="466" spans="1:3" ht="15.5" x14ac:dyDescent="0.35">
      <c r="A466" s="135" t="s">
        <v>4252</v>
      </c>
      <c r="B466" s="135" t="s">
        <v>4253</v>
      </c>
      <c r="C466" s="136">
        <v>1</v>
      </c>
    </row>
    <row r="467" spans="1:3" ht="15.5" x14ac:dyDescent="0.35">
      <c r="A467" s="135" t="s">
        <v>4254</v>
      </c>
      <c r="B467" s="135" t="s">
        <v>4255</v>
      </c>
      <c r="C467" s="136">
        <v>1</v>
      </c>
    </row>
    <row r="468" spans="1:3" ht="15.5" x14ac:dyDescent="0.35">
      <c r="A468" s="135" t="s">
        <v>4256</v>
      </c>
      <c r="B468" s="135" t="s">
        <v>4257</v>
      </c>
      <c r="C468" s="136">
        <v>1</v>
      </c>
    </row>
    <row r="469" spans="1:3" ht="15.5" x14ac:dyDescent="0.35">
      <c r="A469" s="135" t="s">
        <v>4258</v>
      </c>
      <c r="B469" s="135" t="s">
        <v>4259</v>
      </c>
      <c r="C469" s="136">
        <v>1</v>
      </c>
    </row>
    <row r="470" spans="1:3" ht="15.5" x14ac:dyDescent="0.35">
      <c r="A470" s="135" t="s">
        <v>4260</v>
      </c>
      <c r="B470" s="135" t="s">
        <v>4261</v>
      </c>
      <c r="C470" s="136">
        <v>1</v>
      </c>
    </row>
    <row r="471" spans="1:3" ht="15.5" x14ac:dyDescent="0.35">
      <c r="A471" s="135" t="s">
        <v>4262</v>
      </c>
      <c r="B471" s="135" t="s">
        <v>4263</v>
      </c>
      <c r="C471" s="136">
        <v>1</v>
      </c>
    </row>
    <row r="472" spans="1:3" ht="15.5" x14ac:dyDescent="0.35">
      <c r="A472" s="135" t="s">
        <v>4264</v>
      </c>
      <c r="B472" s="135" t="s">
        <v>4265</v>
      </c>
      <c r="C472" s="136">
        <v>1</v>
      </c>
    </row>
    <row r="473" spans="1:3" ht="15.5" x14ac:dyDescent="0.35">
      <c r="A473" s="135" t="s">
        <v>4266</v>
      </c>
      <c r="B473" s="135" t="s">
        <v>4267</v>
      </c>
      <c r="C473" s="136">
        <v>1</v>
      </c>
    </row>
    <row r="474" spans="1:3" ht="15.5" x14ac:dyDescent="0.35">
      <c r="A474" s="135" t="s">
        <v>4268</v>
      </c>
      <c r="B474" s="135" t="s">
        <v>4269</v>
      </c>
      <c r="C474" s="136">
        <v>1</v>
      </c>
    </row>
    <row r="475" spans="1:3" ht="15.5" x14ac:dyDescent="0.35">
      <c r="A475" s="135" t="s">
        <v>4270</v>
      </c>
      <c r="B475" s="135" t="s">
        <v>4271</v>
      </c>
      <c r="C475" s="136">
        <v>5</v>
      </c>
    </row>
    <row r="476" spans="1:3" ht="15.5" x14ac:dyDescent="0.35">
      <c r="A476" s="135" t="s">
        <v>4272</v>
      </c>
      <c r="B476" s="135" t="s">
        <v>4273</v>
      </c>
      <c r="C476" s="136">
        <v>4</v>
      </c>
    </row>
    <row r="477" spans="1:3" ht="15.5" x14ac:dyDescent="0.35">
      <c r="A477" s="135" t="s">
        <v>4274</v>
      </c>
      <c r="B477" s="135" t="s">
        <v>4275</v>
      </c>
      <c r="C477" s="136">
        <v>1</v>
      </c>
    </row>
    <row r="478" spans="1:3" ht="15.5" x14ac:dyDescent="0.35">
      <c r="A478" s="135" t="s">
        <v>4276</v>
      </c>
      <c r="B478" s="135" t="s">
        <v>4277</v>
      </c>
      <c r="C478" s="136">
        <v>1</v>
      </c>
    </row>
    <row r="479" spans="1:3" ht="15.5" x14ac:dyDescent="0.35">
      <c r="A479" s="135" t="s">
        <v>4278</v>
      </c>
      <c r="B479" s="135" t="s">
        <v>4279</v>
      </c>
      <c r="C479" s="136">
        <v>1</v>
      </c>
    </row>
    <row r="480" spans="1:3" ht="15.5" x14ac:dyDescent="0.35">
      <c r="A480" s="135" t="s">
        <v>4280</v>
      </c>
      <c r="B480" s="135" t="s">
        <v>4281</v>
      </c>
      <c r="C480" s="136">
        <v>1</v>
      </c>
    </row>
    <row r="481" spans="1:3" ht="15.5" x14ac:dyDescent="0.35">
      <c r="A481" s="135" t="s">
        <v>4282</v>
      </c>
      <c r="B481" s="135" t="s">
        <v>4283</v>
      </c>
      <c r="C481" s="136">
        <v>1</v>
      </c>
    </row>
    <row r="482" spans="1:3" ht="15.5" x14ac:dyDescent="0.35">
      <c r="A482" s="135" t="s">
        <v>4284</v>
      </c>
      <c r="B482" s="135" t="s">
        <v>4285</v>
      </c>
      <c r="C482" s="136">
        <v>1</v>
      </c>
    </row>
    <row r="483" spans="1:3" ht="15.5" x14ac:dyDescent="0.35">
      <c r="A483" s="135" t="s">
        <v>4286</v>
      </c>
      <c r="B483" s="135" t="s">
        <v>4287</v>
      </c>
      <c r="C483" s="136">
        <v>1</v>
      </c>
    </row>
    <row r="484" spans="1:3" ht="15.5" x14ac:dyDescent="0.35">
      <c r="A484" s="135" t="s">
        <v>4288</v>
      </c>
      <c r="B484" s="135" t="s">
        <v>4289</v>
      </c>
      <c r="C484" s="136">
        <v>1</v>
      </c>
    </row>
    <row r="485" spans="1:3" ht="15.5" x14ac:dyDescent="0.35">
      <c r="A485" s="135" t="s">
        <v>4290</v>
      </c>
      <c r="B485" s="135" t="s">
        <v>4291</v>
      </c>
      <c r="C485" s="136">
        <v>1</v>
      </c>
    </row>
    <row r="486" spans="1:3" ht="15.5" x14ac:dyDescent="0.35">
      <c r="A486" s="135" t="s">
        <v>4292</v>
      </c>
      <c r="B486" s="135" t="s">
        <v>4293</v>
      </c>
      <c r="C486" s="136">
        <v>1</v>
      </c>
    </row>
    <row r="487" spans="1:3" ht="15.5" x14ac:dyDescent="0.35">
      <c r="A487" s="135" t="s">
        <v>4294</v>
      </c>
      <c r="B487" s="135" t="s">
        <v>4295</v>
      </c>
      <c r="C487" s="136">
        <v>1</v>
      </c>
    </row>
    <row r="488" spans="1:3" ht="15.5" x14ac:dyDescent="0.35">
      <c r="A488" s="135" t="s">
        <v>4296</v>
      </c>
      <c r="B488" s="135" t="s">
        <v>4297</v>
      </c>
      <c r="C488" s="136">
        <v>1</v>
      </c>
    </row>
    <row r="489" spans="1:3" ht="15.5" x14ac:dyDescent="0.35">
      <c r="A489" s="135" t="s">
        <v>4298</v>
      </c>
      <c r="B489" s="135" t="s">
        <v>4299</v>
      </c>
      <c r="C489" s="136">
        <v>1</v>
      </c>
    </row>
    <row r="490" spans="1:3" ht="15.5" x14ac:dyDescent="0.35">
      <c r="A490" s="135" t="s">
        <v>4300</v>
      </c>
      <c r="B490" s="135" t="s">
        <v>4301</v>
      </c>
      <c r="C490" s="136">
        <v>8</v>
      </c>
    </row>
    <row r="491" spans="1:3" ht="15.5" x14ac:dyDescent="0.35">
      <c r="A491" s="135" t="s">
        <v>4302</v>
      </c>
      <c r="B491" s="135" t="s">
        <v>4303</v>
      </c>
      <c r="C491" s="136">
        <v>1</v>
      </c>
    </row>
    <row r="492" spans="1:3" ht="15.5" x14ac:dyDescent="0.35">
      <c r="A492" s="135" t="s">
        <v>4304</v>
      </c>
      <c r="B492" s="135" t="s">
        <v>4305</v>
      </c>
      <c r="C492" s="136">
        <v>1</v>
      </c>
    </row>
    <row r="493" spans="1:3" ht="15.5" x14ac:dyDescent="0.35">
      <c r="A493" s="135" t="s">
        <v>4306</v>
      </c>
      <c r="B493" s="135" t="s">
        <v>4307</v>
      </c>
      <c r="C493" s="136">
        <v>1</v>
      </c>
    </row>
    <row r="494" spans="1:3" ht="15.5" x14ac:dyDescent="0.35">
      <c r="A494" s="135" t="s">
        <v>4308</v>
      </c>
      <c r="B494" s="135" t="s">
        <v>4309</v>
      </c>
      <c r="C494" s="136">
        <v>1</v>
      </c>
    </row>
    <row r="495" spans="1:3" ht="15.5" x14ac:dyDescent="0.35">
      <c r="A495" s="135" t="s">
        <v>4310</v>
      </c>
      <c r="B495" s="135" t="s">
        <v>4311</v>
      </c>
      <c r="C495" s="136">
        <v>1</v>
      </c>
    </row>
    <row r="496" spans="1:3" ht="15.5" x14ac:dyDescent="0.35">
      <c r="A496" s="135" t="s">
        <v>4312</v>
      </c>
      <c r="B496" s="135" t="s">
        <v>4313</v>
      </c>
      <c r="C496" s="136">
        <v>1</v>
      </c>
    </row>
    <row r="497" spans="1:3" ht="15.5" x14ac:dyDescent="0.35">
      <c r="A497" s="135" t="s">
        <v>4314</v>
      </c>
      <c r="B497" s="135" t="s">
        <v>4315</v>
      </c>
      <c r="C497" s="136">
        <v>1</v>
      </c>
    </row>
    <row r="498" spans="1:3" ht="15.5" x14ac:dyDescent="0.35">
      <c r="A498" s="135" t="s">
        <v>4316</v>
      </c>
      <c r="B498" s="135" t="s">
        <v>4317</v>
      </c>
      <c r="C498" s="136">
        <v>1</v>
      </c>
    </row>
    <row r="499" spans="1:3" ht="15.5" x14ac:dyDescent="0.35">
      <c r="A499" s="135" t="s">
        <v>4318</v>
      </c>
      <c r="B499" s="135" t="s">
        <v>4319</v>
      </c>
      <c r="C499" s="136">
        <v>1</v>
      </c>
    </row>
    <row r="500" spans="1:3" ht="15.5" x14ac:dyDescent="0.35">
      <c r="A500" s="135" t="s">
        <v>4320</v>
      </c>
      <c r="B500" s="135" t="s">
        <v>4321</v>
      </c>
      <c r="C500" s="136">
        <v>1</v>
      </c>
    </row>
    <row r="501" spans="1:3" ht="15.5" x14ac:dyDescent="0.35">
      <c r="A501" s="135" t="s">
        <v>4322</v>
      </c>
      <c r="B501" s="135" t="s">
        <v>4323</v>
      </c>
      <c r="C501" s="136">
        <v>1</v>
      </c>
    </row>
    <row r="502" spans="1:3" ht="15.5" x14ac:dyDescent="0.35">
      <c r="A502" s="135" t="s">
        <v>4324</v>
      </c>
      <c r="B502" s="135" t="s">
        <v>4325</v>
      </c>
      <c r="C502" s="136">
        <v>1</v>
      </c>
    </row>
    <row r="503" spans="1:3" ht="15.5" x14ac:dyDescent="0.35">
      <c r="A503" s="135" t="s">
        <v>4326</v>
      </c>
      <c r="B503" s="135" t="s">
        <v>4327</v>
      </c>
      <c r="C503" s="136">
        <v>1</v>
      </c>
    </row>
    <row r="504" spans="1:3" ht="15.5" x14ac:dyDescent="0.35">
      <c r="A504" s="135" t="s">
        <v>4328</v>
      </c>
      <c r="B504" s="135" t="s">
        <v>4329</v>
      </c>
      <c r="C504" s="136">
        <v>1</v>
      </c>
    </row>
    <row r="505" spans="1:3" ht="15.5" x14ac:dyDescent="0.35">
      <c r="A505" s="135" t="s">
        <v>4330</v>
      </c>
      <c r="B505" s="135" t="s">
        <v>4331</v>
      </c>
      <c r="C505" s="136">
        <v>1</v>
      </c>
    </row>
    <row r="506" spans="1:3" ht="15.5" x14ac:dyDescent="0.35">
      <c r="A506" s="135" t="s">
        <v>4332</v>
      </c>
      <c r="B506" s="135" t="s">
        <v>4333</v>
      </c>
      <c r="C506" s="136">
        <v>1</v>
      </c>
    </row>
    <row r="507" spans="1:3" ht="15.5" x14ac:dyDescent="0.35">
      <c r="A507" s="135" t="s">
        <v>4334</v>
      </c>
      <c r="B507" s="135" t="s">
        <v>4335</v>
      </c>
      <c r="C507" s="136">
        <v>1</v>
      </c>
    </row>
    <row r="508" spans="1:3" ht="15.5" x14ac:dyDescent="0.35">
      <c r="A508" s="135" t="s">
        <v>4336</v>
      </c>
      <c r="B508" s="135" t="s">
        <v>4337</v>
      </c>
      <c r="C508" s="136">
        <v>1</v>
      </c>
    </row>
    <row r="509" spans="1:3" ht="15.5" x14ac:dyDescent="0.35">
      <c r="A509" s="135" t="s">
        <v>4338</v>
      </c>
      <c r="B509" s="135" t="s">
        <v>4339</v>
      </c>
      <c r="C509" s="136">
        <v>1</v>
      </c>
    </row>
    <row r="510" spans="1:3" ht="15.5" x14ac:dyDescent="0.35">
      <c r="A510" s="135" t="s">
        <v>4340</v>
      </c>
      <c r="B510" s="135" t="s">
        <v>4341</v>
      </c>
      <c r="C510" s="136">
        <v>1</v>
      </c>
    </row>
    <row r="511" spans="1:3" ht="15.5" x14ac:dyDescent="0.35">
      <c r="A511" s="135" t="s">
        <v>4342</v>
      </c>
      <c r="B511" s="135" t="s">
        <v>4343</v>
      </c>
      <c r="C511" s="136">
        <v>1</v>
      </c>
    </row>
    <row r="512" spans="1:3" ht="15.5" x14ac:dyDescent="0.35">
      <c r="A512" s="135" t="s">
        <v>4344</v>
      </c>
      <c r="B512" s="135" t="s">
        <v>4345</v>
      </c>
      <c r="C512" s="136">
        <v>1</v>
      </c>
    </row>
    <row r="513" spans="1:3" ht="15.5" x14ac:dyDescent="0.35">
      <c r="A513" s="135" t="s">
        <v>4346</v>
      </c>
      <c r="B513" s="135" t="s">
        <v>4347</v>
      </c>
      <c r="C513" s="136">
        <v>1</v>
      </c>
    </row>
    <row r="514" spans="1:3" ht="15.5" x14ac:dyDescent="0.35">
      <c r="A514" s="135" t="s">
        <v>4348</v>
      </c>
      <c r="B514" s="135" t="s">
        <v>4349</v>
      </c>
      <c r="C514" s="136">
        <v>1</v>
      </c>
    </row>
    <row r="515" spans="1:3" ht="15.5" x14ac:dyDescent="0.35">
      <c r="A515" s="135" t="s">
        <v>4350</v>
      </c>
      <c r="B515" s="135" t="s">
        <v>4351</v>
      </c>
      <c r="C515" s="136">
        <v>1</v>
      </c>
    </row>
    <row r="516" spans="1:3" ht="15.5" x14ac:dyDescent="0.35">
      <c r="A516" s="135" t="s">
        <v>4352</v>
      </c>
      <c r="B516" s="135" t="s">
        <v>4353</v>
      </c>
      <c r="C516" s="136">
        <v>1</v>
      </c>
    </row>
    <row r="517" spans="1:3" ht="15.5" x14ac:dyDescent="0.35">
      <c r="A517" s="135" t="s">
        <v>4354</v>
      </c>
      <c r="B517" s="135" t="s">
        <v>4355</v>
      </c>
      <c r="C517" s="136">
        <v>1</v>
      </c>
    </row>
    <row r="518" spans="1:3" ht="15.5" x14ac:dyDescent="0.35">
      <c r="A518" s="135" t="s">
        <v>4356</v>
      </c>
      <c r="B518" s="135" t="s">
        <v>4357</v>
      </c>
      <c r="C518" s="136">
        <v>1</v>
      </c>
    </row>
    <row r="519" spans="1:3" ht="15.5" x14ac:dyDescent="0.35">
      <c r="A519" s="135" t="s">
        <v>4358</v>
      </c>
      <c r="B519" s="135" t="s">
        <v>4359</v>
      </c>
      <c r="C519" s="136">
        <v>1</v>
      </c>
    </row>
    <row r="520" spans="1:3" ht="15.5" x14ac:dyDescent="0.35">
      <c r="A520" s="135" t="s">
        <v>4360</v>
      </c>
      <c r="B520" s="135" t="s">
        <v>4361</v>
      </c>
      <c r="C520" s="136">
        <v>1</v>
      </c>
    </row>
    <row r="521" spans="1:3" ht="15.5" x14ac:dyDescent="0.35">
      <c r="A521" s="135" t="s">
        <v>4362</v>
      </c>
      <c r="B521" s="135" t="s">
        <v>4363</v>
      </c>
      <c r="C521" s="136">
        <v>1</v>
      </c>
    </row>
    <row r="522" spans="1:3" ht="15.5" x14ac:dyDescent="0.35">
      <c r="A522" s="135" t="s">
        <v>4364</v>
      </c>
      <c r="B522" s="135" t="s">
        <v>4365</v>
      </c>
      <c r="C522" s="136">
        <v>1</v>
      </c>
    </row>
    <row r="523" spans="1:3" ht="15.5" x14ac:dyDescent="0.35">
      <c r="A523" s="135" t="s">
        <v>4366</v>
      </c>
      <c r="B523" s="135" t="s">
        <v>4367</v>
      </c>
      <c r="C523" s="136">
        <v>1</v>
      </c>
    </row>
    <row r="524" spans="1:3" ht="15.5" x14ac:dyDescent="0.35">
      <c r="A524" s="135" t="s">
        <v>4368</v>
      </c>
      <c r="B524" s="135" t="s">
        <v>4369</v>
      </c>
      <c r="C524" s="136">
        <v>1</v>
      </c>
    </row>
    <row r="525" spans="1:3" ht="15.5" x14ac:dyDescent="0.35">
      <c r="A525" s="135" t="s">
        <v>4370</v>
      </c>
      <c r="B525" s="135" t="s">
        <v>4371</v>
      </c>
      <c r="C525" s="136">
        <v>1</v>
      </c>
    </row>
    <row r="526" spans="1:3" ht="15.5" x14ac:dyDescent="0.35">
      <c r="A526" s="135" t="s">
        <v>4372</v>
      </c>
      <c r="B526" s="135" t="s">
        <v>4373</v>
      </c>
      <c r="C526" s="136">
        <v>1</v>
      </c>
    </row>
    <row r="527" spans="1:3" ht="15.5" x14ac:dyDescent="0.35">
      <c r="A527" s="135" t="s">
        <v>4374</v>
      </c>
      <c r="B527" s="135" t="s">
        <v>4375</v>
      </c>
      <c r="C527" s="136">
        <v>1</v>
      </c>
    </row>
    <row r="528" spans="1:3" ht="15.5" x14ac:dyDescent="0.35">
      <c r="A528" s="135" t="s">
        <v>4376</v>
      </c>
      <c r="B528" s="135" t="s">
        <v>4377</v>
      </c>
      <c r="C528" s="136">
        <v>1</v>
      </c>
    </row>
    <row r="529" spans="1:3" ht="15.5" x14ac:dyDescent="0.35">
      <c r="A529" s="135" t="s">
        <v>4378</v>
      </c>
      <c r="B529" s="135" t="s">
        <v>4379</v>
      </c>
      <c r="C529" s="136">
        <v>1</v>
      </c>
    </row>
    <row r="530" spans="1:3" ht="15.5" x14ac:dyDescent="0.35">
      <c r="A530" s="135" t="s">
        <v>4380</v>
      </c>
      <c r="B530" s="135" t="s">
        <v>4381</v>
      </c>
      <c r="C530" s="136">
        <v>1</v>
      </c>
    </row>
    <row r="531" spans="1:3" ht="15.5" x14ac:dyDescent="0.35">
      <c r="A531" s="135" t="s">
        <v>4382</v>
      </c>
      <c r="B531" s="135" t="s">
        <v>4383</v>
      </c>
      <c r="C531" s="136">
        <v>1</v>
      </c>
    </row>
    <row r="532" spans="1:3" ht="15.5" x14ac:dyDescent="0.35">
      <c r="A532" s="135" t="s">
        <v>4384</v>
      </c>
      <c r="B532" s="135" t="s">
        <v>4385</v>
      </c>
      <c r="C532" s="136">
        <v>1</v>
      </c>
    </row>
    <row r="533" spans="1:3" ht="15.5" x14ac:dyDescent="0.35">
      <c r="A533" s="135" t="s">
        <v>4386</v>
      </c>
      <c r="B533" s="135" t="s">
        <v>4387</v>
      </c>
      <c r="C533" s="136">
        <v>1</v>
      </c>
    </row>
    <row r="534" spans="1:3" ht="31" x14ac:dyDescent="0.35">
      <c r="A534" s="135" t="s">
        <v>4388</v>
      </c>
      <c r="B534" s="135" t="s">
        <v>4389</v>
      </c>
      <c r="C534" s="136">
        <v>1</v>
      </c>
    </row>
    <row r="535" spans="1:3" ht="31" x14ac:dyDescent="0.35">
      <c r="A535" s="135" t="s">
        <v>4390</v>
      </c>
      <c r="B535" s="135" t="s">
        <v>4391</v>
      </c>
      <c r="C535" s="136">
        <v>1</v>
      </c>
    </row>
    <row r="536" spans="1:3" ht="15.5" x14ac:dyDescent="0.35">
      <c r="A536" s="135" t="s">
        <v>4392</v>
      </c>
      <c r="B536" s="135" t="s">
        <v>4393</v>
      </c>
      <c r="C536" s="136">
        <v>1</v>
      </c>
    </row>
    <row r="537" spans="1:3" ht="15.5" x14ac:dyDescent="0.35">
      <c r="A537" s="135" t="s">
        <v>4394</v>
      </c>
      <c r="B537" s="135" t="s">
        <v>4395</v>
      </c>
      <c r="C537" s="136">
        <v>1</v>
      </c>
    </row>
    <row r="538" spans="1:3" ht="15.5" x14ac:dyDescent="0.35">
      <c r="A538" s="135" t="s">
        <v>4396</v>
      </c>
      <c r="B538" s="135" t="s">
        <v>4397</v>
      </c>
      <c r="C538" s="136">
        <v>1</v>
      </c>
    </row>
    <row r="539" spans="1:3" ht="15.5" x14ac:dyDescent="0.35">
      <c r="A539" s="135" t="s">
        <v>4398</v>
      </c>
      <c r="B539" s="135" t="s">
        <v>4399</v>
      </c>
      <c r="C539" s="136">
        <v>1</v>
      </c>
    </row>
    <row r="540" spans="1:3" ht="15.5" x14ac:dyDescent="0.35">
      <c r="A540" s="135" t="s">
        <v>4400</v>
      </c>
      <c r="B540" s="135" t="s">
        <v>4401</v>
      </c>
      <c r="C540" s="136">
        <v>1</v>
      </c>
    </row>
    <row r="541" spans="1:3" ht="15.5" x14ac:dyDescent="0.35">
      <c r="A541" s="135" t="s">
        <v>4402</v>
      </c>
      <c r="B541" s="135" t="s">
        <v>4403</v>
      </c>
      <c r="C541" s="136">
        <v>1</v>
      </c>
    </row>
    <row r="542" spans="1:3" ht="15.5" x14ac:dyDescent="0.35">
      <c r="A542" s="135" t="s">
        <v>4404</v>
      </c>
      <c r="B542" s="135" t="s">
        <v>4405</v>
      </c>
      <c r="C542" s="136">
        <v>1</v>
      </c>
    </row>
    <row r="543" spans="1:3" ht="15.5" x14ac:dyDescent="0.35">
      <c r="A543" s="135" t="s">
        <v>4406</v>
      </c>
      <c r="B543" s="135" t="s">
        <v>4407</v>
      </c>
      <c r="C543" s="136">
        <v>1</v>
      </c>
    </row>
    <row r="544" spans="1:3" ht="15.5" x14ac:dyDescent="0.35">
      <c r="A544" s="135" t="s">
        <v>4408</v>
      </c>
      <c r="B544" s="135" t="s">
        <v>4409</v>
      </c>
      <c r="C544" s="136">
        <v>1</v>
      </c>
    </row>
    <row r="545" spans="1:3" ht="15.5" x14ac:dyDescent="0.35">
      <c r="A545" s="135" t="s">
        <v>4410</v>
      </c>
      <c r="B545" s="135" t="s">
        <v>4411</v>
      </c>
      <c r="C545" s="136">
        <v>1</v>
      </c>
    </row>
    <row r="546" spans="1:3" ht="15.5" x14ac:dyDescent="0.35">
      <c r="A546" s="135" t="s">
        <v>4412</v>
      </c>
      <c r="B546" s="135" t="s">
        <v>4413</v>
      </c>
      <c r="C546" s="136">
        <v>1</v>
      </c>
    </row>
    <row r="547" spans="1:3" ht="15.5" x14ac:dyDescent="0.35">
      <c r="A547" s="135" t="s">
        <v>4414</v>
      </c>
      <c r="B547" s="135" t="s">
        <v>4415</v>
      </c>
      <c r="C547" s="136">
        <v>1</v>
      </c>
    </row>
    <row r="548" spans="1:3" ht="15.5" x14ac:dyDescent="0.35">
      <c r="A548" s="135" t="s">
        <v>4416</v>
      </c>
      <c r="B548" s="135" t="s">
        <v>4417</v>
      </c>
      <c r="C548" s="136">
        <v>1</v>
      </c>
    </row>
  </sheetData>
  <autoFilter ref="A1:D539" xr:uid="{00000000-0009-0000-0000-000007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45"/>
  <sheetViews>
    <sheetView zoomScale="90" zoomScaleNormal="90" workbookViewId="0">
      <selection activeCell="F36" sqref="F36:F43"/>
    </sheetView>
  </sheetViews>
  <sheetFormatPr defaultColWidth="9.1796875" defaultRowHeight="14.5" x14ac:dyDescent="0.35"/>
  <cols>
    <col min="1" max="1" width="22.81640625" style="46" customWidth="1"/>
    <col min="2" max="2" width="11" style="46" customWidth="1"/>
    <col min="3" max="3" width="10.7265625" style="46" bestFit="1" customWidth="1"/>
    <col min="4" max="4" width="12.1796875" style="46" customWidth="1"/>
    <col min="5" max="5" width="11" style="46" customWidth="1"/>
    <col min="6" max="6" width="13" style="46" customWidth="1"/>
    <col min="7" max="7" width="11" style="46" customWidth="1"/>
    <col min="8" max="8" width="8.7265625" style="59" hidden="1" customWidth="1"/>
    <col min="9" max="9" width="6.7265625" style="59" hidden="1" customWidth="1"/>
    <col min="10" max="12" width="9.1796875" style="46"/>
    <col min="13" max="15" width="11.54296875" style="46" customWidth="1"/>
    <col min="16" max="16" width="5.453125" style="46" customWidth="1"/>
    <col min="17" max="18" width="9.1796875" style="46"/>
    <col min="19" max="19" width="5.453125" style="46" customWidth="1"/>
    <col min="20" max="20" width="5.81640625" style="46" customWidth="1"/>
    <col min="21" max="21" width="13.54296875" style="46" customWidth="1"/>
    <col min="22" max="22" width="11.1796875" style="46" customWidth="1"/>
    <col min="23" max="25" width="9.1796875" style="46"/>
    <col min="26" max="26" width="9.453125" style="46" customWidth="1"/>
    <col min="27" max="27" width="0" style="46" hidden="1" customWidth="1"/>
    <col min="28" max="16384" width="9.1796875" style="46"/>
  </cols>
  <sheetData>
    <row r="1" spans="1:28" x14ac:dyDescent="0.35">
      <c r="A1" s="172" t="s">
        <v>35</v>
      </c>
      <c r="B1" s="172"/>
      <c r="C1" s="172"/>
      <c r="D1" s="172"/>
      <c r="E1" s="172"/>
      <c r="F1" s="172"/>
      <c r="G1" s="172"/>
      <c r="H1" s="172"/>
      <c r="I1" s="172"/>
      <c r="J1" s="172"/>
      <c r="K1" s="172"/>
      <c r="L1" s="172"/>
      <c r="M1" s="172"/>
      <c r="N1" s="172"/>
      <c r="O1" s="172"/>
      <c r="P1" s="173"/>
      <c r="U1" s="47"/>
      <c r="V1" s="47"/>
      <c r="W1" s="47"/>
      <c r="X1" s="47"/>
      <c r="Y1" s="47"/>
      <c r="Z1" s="47"/>
    </row>
    <row r="2" spans="1:28" x14ac:dyDescent="0.35">
      <c r="A2" s="56" t="s">
        <v>36</v>
      </c>
      <c r="B2" s="57"/>
      <c r="C2" s="57"/>
      <c r="D2" s="57"/>
      <c r="E2" s="57"/>
      <c r="F2" s="57"/>
      <c r="G2" s="57"/>
      <c r="H2" s="57"/>
      <c r="I2" s="57"/>
      <c r="J2" s="57"/>
      <c r="K2" s="57"/>
      <c r="L2" s="57"/>
      <c r="M2" s="57"/>
      <c r="N2" s="57"/>
      <c r="O2" s="57"/>
      <c r="P2" s="58"/>
      <c r="U2" s="47"/>
      <c r="V2" s="47"/>
      <c r="W2" s="47"/>
      <c r="X2" s="47"/>
      <c r="Y2" s="47"/>
      <c r="Z2" s="47"/>
      <c r="AA2" s="48" t="s">
        <v>37</v>
      </c>
    </row>
    <row r="3" spans="1:28" ht="12.75" customHeight="1" x14ac:dyDescent="0.35">
      <c r="A3" s="49" t="s">
        <v>38</v>
      </c>
      <c r="B3" s="50"/>
      <c r="C3" s="50"/>
      <c r="D3" s="50"/>
      <c r="E3" s="50"/>
      <c r="F3" s="50"/>
      <c r="G3" s="50"/>
      <c r="H3" s="50"/>
      <c r="I3" s="50"/>
      <c r="J3" s="50"/>
      <c r="K3" s="50"/>
      <c r="L3" s="50"/>
      <c r="M3" s="50"/>
      <c r="N3" s="50"/>
      <c r="O3" s="50"/>
      <c r="P3" s="51"/>
      <c r="U3" s="47"/>
      <c r="V3" s="47"/>
      <c r="W3" s="47"/>
      <c r="X3" s="47"/>
      <c r="Y3" s="47"/>
      <c r="Z3" s="47"/>
      <c r="AA3" s="52" t="e">
        <f>(X3/(V3-Y3))*(SUM($V$3:$V$6)-SUM($Y$3:$Y$6))*Z3</f>
        <v>#DIV/0!</v>
      </c>
    </row>
    <row r="4" spans="1:28" x14ac:dyDescent="0.35">
      <c r="A4" s="49"/>
      <c r="B4" s="50"/>
      <c r="C4" s="50"/>
      <c r="D4" s="50"/>
      <c r="E4" s="50"/>
      <c r="F4" s="50"/>
      <c r="G4" s="50"/>
      <c r="H4" s="50"/>
      <c r="I4" s="50"/>
      <c r="J4" s="50"/>
      <c r="K4" s="50"/>
      <c r="L4" s="50"/>
      <c r="M4" s="50"/>
      <c r="N4" s="50"/>
      <c r="O4" s="50"/>
      <c r="P4" s="51"/>
      <c r="U4" s="47"/>
      <c r="V4" s="47"/>
      <c r="W4" s="47"/>
      <c r="X4" s="47"/>
      <c r="Y4" s="47"/>
      <c r="Z4" s="47"/>
      <c r="AA4" s="52" t="e">
        <f>(X4/(V4-Y4))*(SUM($V$3:$V$6)-SUM($Y$3:$Y$6))*Z4</f>
        <v>#DIV/0!</v>
      </c>
    </row>
    <row r="5" spans="1:28" x14ac:dyDescent="0.35">
      <c r="A5" s="49" t="s">
        <v>39</v>
      </c>
      <c r="B5" s="50"/>
      <c r="C5" s="50"/>
      <c r="D5" s="50"/>
      <c r="E5" s="50"/>
      <c r="F5" s="50"/>
      <c r="G5" s="50"/>
      <c r="H5" s="50"/>
      <c r="I5" s="50"/>
      <c r="J5" s="50"/>
      <c r="K5" s="50"/>
      <c r="L5" s="50"/>
      <c r="M5" s="50"/>
      <c r="N5" s="50"/>
      <c r="O5" s="50"/>
      <c r="P5" s="51"/>
      <c r="U5" s="47"/>
      <c r="V5" s="47"/>
      <c r="W5" s="47"/>
      <c r="X5" s="47"/>
      <c r="Y5" s="47"/>
      <c r="Z5" s="47"/>
      <c r="AA5" s="52" t="e">
        <f>(X5/(V5-Y5))*(SUM($V$3:$V$6)-SUM($Y$3:$Y$6))*Z5</f>
        <v>#DIV/0!</v>
      </c>
    </row>
    <row r="6" spans="1:28" x14ac:dyDescent="0.35">
      <c r="A6" s="49" t="s">
        <v>40</v>
      </c>
      <c r="B6" s="50"/>
      <c r="C6" s="50"/>
      <c r="D6" s="50"/>
      <c r="E6" s="50"/>
      <c r="F6" s="50"/>
      <c r="G6" s="50"/>
      <c r="H6" s="50"/>
      <c r="I6" s="50"/>
      <c r="J6" s="50"/>
      <c r="K6" s="50"/>
      <c r="L6" s="50"/>
      <c r="M6" s="50"/>
      <c r="N6" s="50"/>
      <c r="O6" s="50"/>
      <c r="P6" s="51"/>
      <c r="U6" s="47"/>
      <c r="V6" s="47"/>
      <c r="W6" s="47"/>
      <c r="X6" s="47"/>
      <c r="Y6" s="47"/>
      <c r="Z6" s="47"/>
      <c r="AA6" s="52" t="e">
        <f>(X6/(V6-Y6))*(SUM($V$3:$V$6)-SUM($Y$3:$Y$6))*Z6</f>
        <v>#DIV/0!</v>
      </c>
    </row>
    <row r="7" spans="1:28" x14ac:dyDescent="0.35">
      <c r="A7" s="53"/>
      <c r="B7" s="54"/>
      <c r="C7" s="54"/>
      <c r="D7" s="54"/>
      <c r="E7" s="54"/>
      <c r="F7" s="54"/>
      <c r="G7" s="54"/>
      <c r="H7" s="54"/>
      <c r="I7" s="54"/>
      <c r="J7" s="54"/>
      <c r="K7" s="54"/>
      <c r="L7" s="54"/>
      <c r="M7" s="54"/>
      <c r="N7" s="54"/>
      <c r="O7" s="54"/>
      <c r="P7" s="55"/>
      <c r="U7" s="47"/>
      <c r="V7" s="47"/>
      <c r="W7" s="47"/>
      <c r="X7" s="47"/>
      <c r="Y7" s="47"/>
      <c r="Z7" s="47"/>
    </row>
    <row r="8" spans="1:28" ht="12.75" customHeight="1" x14ac:dyDescent="0.35">
      <c r="A8" s="174"/>
      <c r="B8" s="175"/>
      <c r="C8" s="175"/>
      <c r="D8" s="175"/>
      <c r="E8" s="175"/>
      <c r="F8" s="175"/>
      <c r="G8" s="175"/>
      <c r="H8" s="176"/>
      <c r="I8" s="176"/>
      <c r="J8" s="175"/>
      <c r="K8" s="175"/>
      <c r="L8" s="175"/>
      <c r="M8" s="175"/>
      <c r="N8" s="175"/>
      <c r="O8" s="175"/>
      <c r="P8" s="177"/>
      <c r="Q8" s="59"/>
      <c r="R8" s="47"/>
      <c r="S8" s="47"/>
      <c r="T8" s="47"/>
      <c r="U8" s="47"/>
      <c r="V8" s="47"/>
      <c r="W8" s="47"/>
      <c r="X8" s="47"/>
      <c r="Y8" s="47"/>
      <c r="Z8" s="47"/>
      <c r="AA8" s="47"/>
      <c r="AB8" s="47"/>
    </row>
    <row r="9" spans="1:28" x14ac:dyDescent="0.35">
      <c r="A9" s="60"/>
      <c r="B9" s="178" t="s">
        <v>41</v>
      </c>
      <c r="C9" s="179"/>
      <c r="D9" s="179"/>
      <c r="E9" s="179"/>
      <c r="F9" s="179"/>
      <c r="G9" s="180"/>
      <c r="P9" s="61"/>
      <c r="Q9" s="59"/>
      <c r="R9" s="47"/>
      <c r="S9" s="47"/>
      <c r="T9" s="47"/>
      <c r="U9" s="47"/>
      <c r="V9" s="47"/>
      <c r="W9" s="47"/>
      <c r="X9" s="47"/>
      <c r="Y9" s="47"/>
      <c r="Z9" s="47"/>
      <c r="AA9" s="47"/>
      <c r="AB9" s="47"/>
    </row>
    <row r="10" spans="1:28" x14ac:dyDescent="0.35">
      <c r="A10" s="60"/>
      <c r="B10" s="62" t="s">
        <v>42</v>
      </c>
      <c r="C10" s="63"/>
      <c r="D10" s="63"/>
      <c r="E10" s="63"/>
      <c r="F10" s="63"/>
      <c r="G10" s="64"/>
      <c r="P10" s="61"/>
      <c r="Q10" s="59"/>
      <c r="R10" s="47"/>
      <c r="S10" s="47"/>
      <c r="T10" s="47"/>
      <c r="U10" s="47"/>
      <c r="V10" s="47"/>
      <c r="W10" s="47"/>
      <c r="X10" s="47"/>
      <c r="Y10" s="47"/>
      <c r="Z10" s="47"/>
      <c r="AA10" s="47"/>
      <c r="AB10" s="47"/>
    </row>
    <row r="11" spans="1:28" x14ac:dyDescent="0.35">
      <c r="A11" s="65" t="s">
        <v>43</v>
      </c>
      <c r="B11" s="66" t="s">
        <v>44</v>
      </c>
      <c r="C11" s="67"/>
      <c r="D11" s="68"/>
      <c r="E11" s="68"/>
      <c r="F11" s="68"/>
      <c r="G11" s="69"/>
      <c r="K11" s="181" t="s">
        <v>45</v>
      </c>
      <c r="L11" s="182"/>
      <c r="M11" s="182"/>
      <c r="N11" s="182"/>
      <c r="O11" s="183"/>
      <c r="P11" s="61"/>
      <c r="Q11" s="59"/>
      <c r="R11" s="47"/>
      <c r="S11" s="47"/>
      <c r="T11" s="47"/>
      <c r="U11" s="47"/>
      <c r="V11" s="47"/>
      <c r="W11" s="47"/>
      <c r="X11" s="47"/>
      <c r="Y11" s="47"/>
      <c r="Z11" s="47"/>
      <c r="AA11" s="47"/>
      <c r="AB11" s="47"/>
    </row>
    <row r="12" spans="1:28" ht="39" x14ac:dyDescent="0.35">
      <c r="A12" s="70" t="s">
        <v>46</v>
      </c>
      <c r="B12" s="71" t="s">
        <v>47</v>
      </c>
      <c r="C12" s="72" t="s">
        <v>48</v>
      </c>
      <c r="D12" s="72" t="s">
        <v>49</v>
      </c>
      <c r="E12" s="72" t="s">
        <v>50</v>
      </c>
      <c r="F12" s="72" t="s">
        <v>51</v>
      </c>
      <c r="G12" s="73" t="s">
        <v>52</v>
      </c>
      <c r="K12" s="184" t="s">
        <v>53</v>
      </c>
      <c r="L12" s="185"/>
      <c r="M12" s="186" t="s">
        <v>54</v>
      </c>
      <c r="N12" s="186" t="s">
        <v>55</v>
      </c>
      <c r="O12" s="187" t="s">
        <v>56</v>
      </c>
      <c r="P12" s="61"/>
      <c r="Q12" s="59"/>
      <c r="R12" s="47"/>
      <c r="S12" s="47"/>
      <c r="T12" s="47"/>
      <c r="U12" s="47"/>
      <c r="V12" s="47"/>
      <c r="W12" s="47"/>
      <c r="X12" s="47"/>
      <c r="Y12" s="47"/>
      <c r="Z12" s="47"/>
      <c r="AA12" s="47"/>
      <c r="AB12" s="47"/>
    </row>
    <row r="13" spans="1:28" ht="12.75" customHeight="1" x14ac:dyDescent="0.35">
      <c r="A13" s="65"/>
      <c r="B13" s="112">
        <f>COUNTIF('Gen Test Cases'!I3:I315,"Pass")+COUNTIF('AIX7 Test Cases'!J3:J310,"Pass")</f>
        <v>0</v>
      </c>
      <c r="C13" s="113">
        <f>COUNTIF('Gen Test Cases'!I3:I315,"Fail")+COUNTIF('AIX7 Test Cases'!J3:J310,"Fail")</f>
        <v>0</v>
      </c>
      <c r="D13" s="111">
        <f>COUNTIF('Gen Test Cases'!I3:I315,"Info")+COUNTIF('AIX7 Test Cases'!J3:J310,"Info")</f>
        <v>0</v>
      </c>
      <c r="E13" s="113">
        <f>COUNTIF('Gen Test Cases'!I3:I315,"N/A")+COUNTIF('AIX7 Test Cases'!J3:J310,"N/A")</f>
        <v>0</v>
      </c>
      <c r="F13" s="112">
        <f>B13+C13</f>
        <v>0</v>
      </c>
      <c r="G13" s="120">
        <f>D25/100</f>
        <v>0</v>
      </c>
      <c r="K13" s="188" t="s">
        <v>57</v>
      </c>
      <c r="L13" s="189"/>
      <c r="M13" s="190">
        <f>COUNTA('Gen Test Cases'!I3:I315)+COUNTA('AIX7 Test Cases'!J3:J310)</f>
        <v>0</v>
      </c>
      <c r="N13" s="190">
        <f>O13-M13</f>
        <v>107</v>
      </c>
      <c r="O13" s="191">
        <f>COUNTA('Gen Test Cases'!A3:A315)+COUNTA('AIX7 Test Cases'!A3:A310)</f>
        <v>107</v>
      </c>
      <c r="P13" s="61"/>
      <c r="Q13" s="59"/>
      <c r="R13" s="47"/>
      <c r="S13" s="47"/>
      <c r="T13" s="47"/>
      <c r="U13" s="47"/>
      <c r="V13" s="47"/>
      <c r="W13" s="47"/>
      <c r="X13" s="47"/>
      <c r="Y13" s="47"/>
      <c r="Z13" s="47"/>
      <c r="AA13" s="47"/>
      <c r="AB13" s="47"/>
    </row>
    <row r="14" spans="1:28" ht="12.75" customHeight="1" x14ac:dyDescent="0.35">
      <c r="A14" s="65"/>
      <c r="B14" s="75"/>
      <c r="K14" s="76"/>
      <c r="L14" s="76"/>
      <c r="M14" s="76"/>
      <c r="N14" s="76"/>
      <c r="O14" s="76"/>
      <c r="P14" s="61"/>
      <c r="Q14" s="59"/>
      <c r="R14" s="47"/>
      <c r="S14" s="47"/>
      <c r="T14" s="47"/>
      <c r="U14" s="47"/>
      <c r="V14" s="47"/>
      <c r="W14" s="47"/>
      <c r="X14" s="47"/>
      <c r="Y14" s="47"/>
      <c r="Z14" s="47"/>
      <c r="AA14" s="47"/>
      <c r="AB14" s="47"/>
    </row>
    <row r="15" spans="1:28" x14ac:dyDescent="0.35">
      <c r="A15" s="65"/>
      <c r="B15" s="43" t="s">
        <v>58</v>
      </c>
      <c r="C15" s="192"/>
      <c r="D15" s="192"/>
      <c r="E15" s="192"/>
      <c r="F15" s="192"/>
      <c r="G15" s="193"/>
      <c r="K15" s="76"/>
      <c r="L15" s="76"/>
      <c r="M15" s="76"/>
      <c r="N15" s="76"/>
      <c r="O15" s="76"/>
      <c r="P15" s="61"/>
      <c r="Q15" s="59"/>
      <c r="R15" s="47"/>
      <c r="S15" s="47"/>
      <c r="T15" s="47"/>
      <c r="U15" s="47"/>
      <c r="V15" s="47"/>
      <c r="W15" s="47"/>
      <c r="X15" s="47"/>
      <c r="Y15" s="47"/>
      <c r="Z15" s="47"/>
      <c r="AA15" s="47"/>
      <c r="AB15" s="47"/>
    </row>
    <row r="16" spans="1:28" x14ac:dyDescent="0.35">
      <c r="A16" s="77"/>
      <c r="B16" s="78" t="s">
        <v>59</v>
      </c>
      <c r="C16" s="78" t="s">
        <v>60</v>
      </c>
      <c r="D16" s="78" t="s">
        <v>61</v>
      </c>
      <c r="E16" s="78" t="s">
        <v>62</v>
      </c>
      <c r="F16" s="78" t="s">
        <v>50</v>
      </c>
      <c r="G16" s="78" t="s">
        <v>63</v>
      </c>
      <c r="H16" s="79" t="s">
        <v>64</v>
      </c>
      <c r="I16" s="79" t="s">
        <v>65</v>
      </c>
      <c r="K16" s="80"/>
      <c r="L16" s="80"/>
      <c r="M16" s="80"/>
      <c r="N16" s="80"/>
      <c r="O16" s="80"/>
      <c r="P16" s="61"/>
      <c r="Q16" s="59"/>
      <c r="R16" s="47"/>
      <c r="S16" s="47"/>
      <c r="T16" s="47"/>
      <c r="U16" s="47"/>
      <c r="V16" s="47"/>
      <c r="W16" s="47"/>
      <c r="X16" s="47"/>
      <c r="Y16" s="47"/>
      <c r="Z16" s="47"/>
      <c r="AA16" s="47"/>
      <c r="AB16" s="47"/>
    </row>
    <row r="17" spans="1:28" ht="13.5" customHeight="1" x14ac:dyDescent="0.35">
      <c r="A17" s="77"/>
      <c r="B17" s="81">
        <v>8</v>
      </c>
      <c r="C17" s="93">
        <f>COUNTIF('Gen Test Cases'!AA:AA,B17)+COUNTIF('AIX7 Test Cases'!AA:AA,B17)</f>
        <v>0</v>
      </c>
      <c r="D17" s="74">
        <f>COUNTIFS('Gen Test Cases'!AA:AA,B17,'Gen Test Cases'!I:I,$D$16)+COUNTIFS('AIX7 Test Cases'!AA:AA,B17,'AIX7 Test Cases'!J:J,$D$16)</f>
        <v>0</v>
      </c>
      <c r="E17" s="74">
        <f>COUNTIFS('Gen Test Cases'!AA:AA,B17,'Gen Test Cases'!I:I,$E$16)+COUNTIFS('AIX7 Test Cases'!AA:AA,B17,'AIX7 Test Cases'!J:J,$E$16)</f>
        <v>0</v>
      </c>
      <c r="F17" s="74">
        <f>COUNTIFS('Gen Test Cases'!AA:AA,B17,'Gen Test Cases'!I:I,$F$16)+COUNTIFS('AIX7 Test Cases'!AA:AA,B17,'AIX7 Test Cases'!J:J,$F$16)</f>
        <v>0</v>
      </c>
      <c r="G17" s="110">
        <v>1500</v>
      </c>
      <c r="H17" s="59">
        <f>(C17-F17)*(G17)</f>
        <v>0</v>
      </c>
      <c r="I17" s="59">
        <f>D17*G17</f>
        <v>0</v>
      </c>
      <c r="J17" s="114">
        <f>D13+N13</f>
        <v>107</v>
      </c>
      <c r="K17" s="115" t="str">
        <f>"WARNING: THERE IS AT LEAST ONE TEST CASE WITH"</f>
        <v>WARNING: THERE IS AT LEAST ONE TEST CASE WITH</v>
      </c>
      <c r="P17" s="61"/>
      <c r="Q17" s="59"/>
      <c r="R17" s="47"/>
      <c r="S17" s="47"/>
      <c r="T17" s="47"/>
      <c r="U17" s="47"/>
      <c r="V17" s="47"/>
      <c r="W17" s="47"/>
      <c r="X17" s="47"/>
      <c r="Y17" s="47"/>
      <c r="Z17" s="47"/>
      <c r="AA17" s="47"/>
      <c r="AB17" s="47"/>
    </row>
    <row r="18" spans="1:28" ht="13.5" customHeight="1" x14ac:dyDescent="0.35">
      <c r="A18" s="77"/>
      <c r="B18" s="81">
        <v>7</v>
      </c>
      <c r="C18" s="93">
        <f>COUNTIF('Gen Test Cases'!AA:AA,B18)+COUNTIF('AIX7 Test Cases'!AA:AA,B18)</f>
        <v>4</v>
      </c>
      <c r="D18" s="74">
        <f>COUNTIFS('Gen Test Cases'!AA:AA,B18,'Gen Test Cases'!I:I,$D$16)+COUNTIFS('AIX7 Test Cases'!AA:AA,B18,'AIX7 Test Cases'!J:J,$D$16)</f>
        <v>0</v>
      </c>
      <c r="E18" s="74">
        <f>COUNTIFS('Gen Test Cases'!AA:AA,B18,'Gen Test Cases'!I:I,$E$16)+COUNTIFS('AIX7 Test Cases'!AA:AA,B18,'AIX7 Test Cases'!J:J,$E$16)</f>
        <v>0</v>
      </c>
      <c r="F18" s="74">
        <f>COUNTIFS('Gen Test Cases'!AA:AA,B18,'Gen Test Cases'!I:I,$F$16)+COUNTIFS('AIX7 Test Cases'!AA:AA,B18,'AIX7 Test Cases'!J:J,$F$16)</f>
        <v>0</v>
      </c>
      <c r="G18" s="110">
        <v>750</v>
      </c>
      <c r="H18" s="59">
        <f t="shared" ref="H18:H24" si="0">(C18-F18)*(G18)</f>
        <v>3000</v>
      </c>
      <c r="I18" s="59">
        <f t="shared" ref="I18:I24" si="1">D18*G18</f>
        <v>0</v>
      </c>
      <c r="K18" s="115" t="str">
        <f>"AN 'INFO' OR BLANK STATUS (SEE ABOVE)"</f>
        <v>AN 'INFO' OR BLANK STATUS (SEE ABOVE)</v>
      </c>
      <c r="P18" s="61"/>
      <c r="Q18" s="59"/>
      <c r="R18" s="47"/>
      <c r="S18" s="47"/>
      <c r="T18" s="47"/>
      <c r="U18" s="47"/>
      <c r="V18" s="47"/>
      <c r="W18" s="47"/>
      <c r="X18" s="47"/>
      <c r="Y18" s="47"/>
      <c r="Z18" s="47"/>
      <c r="AA18" s="47"/>
      <c r="AB18" s="47"/>
    </row>
    <row r="19" spans="1:28" ht="13.5" customHeight="1" x14ac:dyDescent="0.35">
      <c r="A19" s="77"/>
      <c r="B19" s="81">
        <v>6</v>
      </c>
      <c r="C19" s="93">
        <f>COUNTIF('Gen Test Cases'!AA:AA,B19)+COUNTIF('AIX7 Test Cases'!AA:AA,B19)</f>
        <v>13</v>
      </c>
      <c r="D19" s="74">
        <f>COUNTIFS('Gen Test Cases'!AA:AA,B19,'Gen Test Cases'!I:I,$D$16)+COUNTIFS('AIX7 Test Cases'!AA:AA,B19,'AIX7 Test Cases'!J:J,$D$16)</f>
        <v>0</v>
      </c>
      <c r="E19" s="74">
        <f>COUNTIFS('Gen Test Cases'!AA:AA,B19,'Gen Test Cases'!I:I,$E$16)+COUNTIFS('AIX7 Test Cases'!AA:AA,B19,'AIX7 Test Cases'!J:J,$E$16)</f>
        <v>0</v>
      </c>
      <c r="F19" s="74">
        <f>COUNTIFS('Gen Test Cases'!AA:AA,B19,'Gen Test Cases'!I:I,$F$16)+COUNTIFS('AIX7 Test Cases'!AA:AA,B19,'AIX7 Test Cases'!J:J,$F$16)</f>
        <v>0</v>
      </c>
      <c r="G19" s="110">
        <v>100</v>
      </c>
      <c r="H19" s="59">
        <f t="shared" si="0"/>
        <v>1300</v>
      </c>
      <c r="I19" s="59">
        <f t="shared" si="1"/>
        <v>0</v>
      </c>
      <c r="P19" s="61"/>
      <c r="Q19" s="59"/>
      <c r="R19" s="47"/>
      <c r="S19" s="47"/>
      <c r="T19" s="47"/>
      <c r="U19" s="47"/>
      <c r="V19" s="47"/>
      <c r="W19" s="47"/>
      <c r="X19" s="47"/>
      <c r="Y19" s="47"/>
      <c r="Z19" s="47"/>
      <c r="AA19" s="47"/>
      <c r="AB19" s="47"/>
    </row>
    <row r="20" spans="1:28" ht="13.5" customHeight="1" x14ac:dyDescent="0.35">
      <c r="A20" s="77"/>
      <c r="B20" s="81">
        <v>5</v>
      </c>
      <c r="C20" s="93">
        <f>COUNTIF('Gen Test Cases'!AA:AA,B20)+COUNTIF('AIX7 Test Cases'!AA:AA,B20)</f>
        <v>34</v>
      </c>
      <c r="D20" s="74">
        <f>COUNTIFS('Gen Test Cases'!AA:AA,B20,'Gen Test Cases'!I:I,$D$16)+COUNTIFS('AIX7 Test Cases'!AA:AA,B20,'AIX7 Test Cases'!J:J,$D$16)</f>
        <v>0</v>
      </c>
      <c r="E20" s="74">
        <f>COUNTIFS('Gen Test Cases'!AA:AA,B20,'Gen Test Cases'!I:I,$E$16)+COUNTIFS('AIX7 Test Cases'!AA:AA,B20,'AIX7 Test Cases'!J:J,$E$16)</f>
        <v>0</v>
      </c>
      <c r="F20" s="74">
        <f>COUNTIFS('Gen Test Cases'!AA:AA,B20,'Gen Test Cases'!I:I,$F$16)+COUNTIFS('AIX7 Test Cases'!AA:AA,B20,'AIX7 Test Cases'!J:J,$F$16)</f>
        <v>0</v>
      </c>
      <c r="G20" s="110">
        <v>50</v>
      </c>
      <c r="H20" s="59">
        <f t="shared" si="0"/>
        <v>1700</v>
      </c>
      <c r="I20" s="59">
        <f t="shared" si="1"/>
        <v>0</v>
      </c>
      <c r="P20" s="61"/>
      <c r="Q20" s="59"/>
      <c r="R20" s="47"/>
      <c r="S20" s="47"/>
      <c r="T20" s="47"/>
      <c r="U20" s="47"/>
      <c r="V20" s="47"/>
      <c r="W20" s="47"/>
      <c r="X20" s="47"/>
      <c r="Y20" s="47"/>
      <c r="Z20" s="47"/>
      <c r="AA20" s="47"/>
      <c r="AB20" s="47"/>
    </row>
    <row r="21" spans="1:28" ht="13.5" customHeight="1" x14ac:dyDescent="0.35">
      <c r="A21" s="77"/>
      <c r="B21" s="81">
        <v>4</v>
      </c>
      <c r="C21" s="93">
        <f>COUNTIF('Gen Test Cases'!AA:AA,B21)+COUNTIF('AIX7 Test Cases'!AA:AA,B21)</f>
        <v>41</v>
      </c>
      <c r="D21" s="74">
        <f>COUNTIFS('Gen Test Cases'!AA:AA,B21,'Gen Test Cases'!I:I,$D$16)+COUNTIFS('AIX7 Test Cases'!AA:AA,B21,'AIX7 Test Cases'!J:J,$D$16)</f>
        <v>0</v>
      </c>
      <c r="E21" s="74">
        <f>COUNTIFS('Gen Test Cases'!AA:AA,B21,'Gen Test Cases'!I:I,$E$16)+COUNTIFS('AIX7 Test Cases'!AA:AA,B21,'AIX7 Test Cases'!J:J,$E$16)</f>
        <v>0</v>
      </c>
      <c r="F21" s="74">
        <f>COUNTIFS('Gen Test Cases'!AA:AA,B21,'Gen Test Cases'!I:I,$F$16)+COUNTIFS('AIX7 Test Cases'!AA:AA,B21,'AIX7 Test Cases'!J:J,$F$16)</f>
        <v>0</v>
      </c>
      <c r="G21" s="110">
        <v>10</v>
      </c>
      <c r="H21" s="59">
        <f t="shared" si="0"/>
        <v>410</v>
      </c>
      <c r="I21" s="59">
        <f t="shared" si="1"/>
        <v>0</v>
      </c>
      <c r="J21" s="114">
        <f>SUMPRODUCT(--ISERROR('Gen Test Cases'!AA:AA))+SUMPRODUCT(--ISERROR('AIX7 Test Cases'!AA:AA))</f>
        <v>5</v>
      </c>
      <c r="K21" s="115" t="str">
        <f>"WARNING: THERE IS AT LEAST ONE TEST CASE WITH"</f>
        <v>WARNING: THERE IS AT LEAST ONE TEST CASE WITH</v>
      </c>
      <c r="P21" s="61"/>
      <c r="Q21" s="59"/>
      <c r="R21" s="47"/>
      <c r="S21" s="47"/>
      <c r="T21" s="47"/>
      <c r="U21" s="47"/>
      <c r="V21" s="47"/>
      <c r="W21" s="47"/>
      <c r="X21" s="47"/>
      <c r="Y21" s="47"/>
      <c r="Z21" s="47"/>
      <c r="AA21" s="47"/>
      <c r="AB21" s="47"/>
    </row>
    <row r="22" spans="1:28" ht="12.75" customHeight="1" x14ac:dyDescent="0.35">
      <c r="A22" s="77"/>
      <c r="B22" s="81">
        <v>3</v>
      </c>
      <c r="C22" s="93">
        <f>COUNTIF('Gen Test Cases'!AA:AA,B22)+COUNTIF('AIX7 Test Cases'!AA:AA,B22)</f>
        <v>2</v>
      </c>
      <c r="D22" s="74">
        <f>COUNTIFS('Gen Test Cases'!AA:AA,B22,'Gen Test Cases'!I:I,$D$16)+COUNTIFS('AIX7 Test Cases'!AA:AA,B22,'AIX7 Test Cases'!J:J,$D$16)</f>
        <v>0</v>
      </c>
      <c r="E22" s="74">
        <f>COUNTIFS('Gen Test Cases'!AA:AA,B22,'Gen Test Cases'!I:I,$E$16)+COUNTIFS('AIX7 Test Cases'!AA:AA,B22,'AIX7 Test Cases'!J:J,$E$16)</f>
        <v>0</v>
      </c>
      <c r="F22" s="74">
        <f>COUNTIFS('Gen Test Cases'!AA:AA,B22,'Gen Test Cases'!I:I,$F$16)+COUNTIFS('AIX7 Test Cases'!AA:AA,B22,'AIX7 Test Cases'!J:J,$F$16)</f>
        <v>0</v>
      </c>
      <c r="G22" s="110">
        <v>5</v>
      </c>
      <c r="H22" s="59">
        <f t="shared" si="0"/>
        <v>10</v>
      </c>
      <c r="I22" s="59">
        <f t="shared" si="1"/>
        <v>0</v>
      </c>
      <c r="J22" s="17"/>
      <c r="K22" s="115" t="str">
        <f>"MULTIPLE OR INVALID ISSUE CODES (SEE TEST CASES TABS)"</f>
        <v>MULTIPLE OR INVALID ISSUE CODES (SEE TEST CASES TABS)</v>
      </c>
      <c r="P22" s="61"/>
      <c r="Q22" s="59"/>
      <c r="R22" s="47"/>
      <c r="S22" s="47"/>
      <c r="T22" s="47"/>
      <c r="U22" s="47"/>
      <c r="V22" s="47"/>
      <c r="W22" s="47"/>
      <c r="X22" s="47"/>
      <c r="Y22" s="47"/>
      <c r="Z22" s="47"/>
      <c r="AA22" s="47"/>
      <c r="AB22" s="47"/>
    </row>
    <row r="23" spans="1:28" ht="12.75" customHeight="1" x14ac:dyDescent="0.35">
      <c r="A23" s="77"/>
      <c r="B23" s="81">
        <v>2</v>
      </c>
      <c r="C23" s="93">
        <f>COUNTIF('Gen Test Cases'!AA:AA,B23)+COUNTIF('AIX7 Test Cases'!AA:AA,B23)</f>
        <v>2</v>
      </c>
      <c r="D23" s="74">
        <f>COUNTIFS('Gen Test Cases'!AA:AA,B23,'Gen Test Cases'!I:I,$D$16)+COUNTIFS('AIX7 Test Cases'!AA:AA,B23,'AIX7 Test Cases'!J:J,$D$16)</f>
        <v>0</v>
      </c>
      <c r="E23" s="74">
        <f>COUNTIFS('Gen Test Cases'!AA:AA,B23,'Gen Test Cases'!I:I,$E$16)+COUNTIFS('AIX7 Test Cases'!AA:AA,B23,'AIX7 Test Cases'!J:J,$E$16)</f>
        <v>0</v>
      </c>
      <c r="F23" s="74">
        <f>COUNTIFS('Gen Test Cases'!AA:AA,B23,'Gen Test Cases'!I:I,$F$16)+COUNTIFS('AIX7 Test Cases'!AA:AA,B23,'AIX7 Test Cases'!J:J,$F$16)</f>
        <v>0</v>
      </c>
      <c r="G23" s="110">
        <v>2</v>
      </c>
      <c r="H23" s="59">
        <f t="shared" si="0"/>
        <v>4</v>
      </c>
      <c r="I23" s="59">
        <f t="shared" si="1"/>
        <v>0</v>
      </c>
      <c r="P23" s="61"/>
      <c r="Q23" s="59"/>
      <c r="R23" s="47"/>
      <c r="S23" s="47"/>
      <c r="T23" s="47"/>
      <c r="U23" s="47"/>
      <c r="V23" s="47"/>
      <c r="W23" s="47"/>
      <c r="X23" s="47"/>
      <c r="Y23" s="47"/>
      <c r="Z23" s="47"/>
      <c r="AA23" s="47"/>
      <c r="AB23" s="47"/>
    </row>
    <row r="24" spans="1:28" ht="12.75" customHeight="1" x14ac:dyDescent="0.35">
      <c r="A24" s="77"/>
      <c r="B24" s="81">
        <v>1</v>
      </c>
      <c r="C24" s="93">
        <f>COUNTIF('Gen Test Cases'!AA:AA,B24)+COUNTIF('AIX7 Test Cases'!AA:AA,B24)</f>
        <v>6</v>
      </c>
      <c r="D24" s="74">
        <f>COUNTIFS('Gen Test Cases'!AA:AA,B24,'Gen Test Cases'!I:I,$D$16)+COUNTIFS('AIX7 Test Cases'!AA:AA,B24,'AIX7 Test Cases'!J:J,$D$16)</f>
        <v>0</v>
      </c>
      <c r="E24" s="74">
        <f>COUNTIFS('Gen Test Cases'!AA:AA,B24,'Gen Test Cases'!I:I,$E$16)+COUNTIFS('AIX7 Test Cases'!AA:AA,B24,'AIX7 Test Cases'!J:J,$E$16)</f>
        <v>0</v>
      </c>
      <c r="F24" s="74">
        <f>COUNTIFS('Gen Test Cases'!AA:AA,B24,'Gen Test Cases'!I:I,$F$16)+COUNTIFS('AIX7 Test Cases'!AA:AA,B24,'AIX7 Test Cases'!J:J,$F$16)</f>
        <v>0</v>
      </c>
      <c r="G24" s="110">
        <v>1</v>
      </c>
      <c r="H24" s="59">
        <f t="shared" si="0"/>
        <v>6</v>
      </c>
      <c r="I24" s="59">
        <f t="shared" si="1"/>
        <v>0</v>
      </c>
      <c r="P24" s="61"/>
      <c r="Q24" s="59"/>
      <c r="R24" s="47"/>
      <c r="S24" s="47"/>
      <c r="T24" s="47"/>
      <c r="U24" s="47"/>
      <c r="V24" s="47"/>
      <c r="W24" s="47"/>
      <c r="X24" s="47"/>
      <c r="Y24" s="47"/>
      <c r="Z24" s="47"/>
      <c r="AA24" s="47"/>
      <c r="AB24" s="47"/>
    </row>
    <row r="25" spans="1:28" hidden="1" x14ac:dyDescent="0.35">
      <c r="A25" s="77"/>
      <c r="B25" s="92" t="s">
        <v>66</v>
      </c>
      <c r="C25" s="194"/>
      <c r="D25" s="195">
        <f>SUM(I17:I24)/SUM(H17:H24)*100</f>
        <v>0</v>
      </c>
      <c r="P25" s="61"/>
      <c r="Q25" s="59"/>
      <c r="R25" s="47"/>
      <c r="S25" s="47"/>
      <c r="T25" s="47"/>
      <c r="U25" s="47"/>
      <c r="V25" s="47"/>
      <c r="W25" s="47"/>
      <c r="X25" s="47"/>
      <c r="Y25" s="47"/>
      <c r="Z25" s="47"/>
      <c r="AA25" s="47"/>
      <c r="AB25" s="47"/>
    </row>
    <row r="26" spans="1:28" ht="12.75" customHeight="1" x14ac:dyDescent="0.35">
      <c r="A26" s="82"/>
      <c r="B26" s="83"/>
      <c r="C26" s="83"/>
      <c r="D26" s="83"/>
      <c r="E26" s="83"/>
      <c r="F26" s="83"/>
      <c r="G26" s="83"/>
      <c r="H26" s="126"/>
      <c r="I26" s="126"/>
      <c r="J26" s="83"/>
      <c r="K26" s="84"/>
      <c r="L26" s="84"/>
      <c r="M26" s="84"/>
      <c r="N26" s="84"/>
      <c r="O26" s="84"/>
      <c r="P26" s="85"/>
      <c r="Q26" s="59"/>
      <c r="R26" s="47"/>
      <c r="S26" s="47"/>
      <c r="T26" s="47"/>
      <c r="U26" s="47"/>
      <c r="V26" s="47"/>
      <c r="W26" s="47"/>
      <c r="X26" s="47"/>
      <c r="Y26" s="47"/>
      <c r="Z26" s="47"/>
      <c r="AA26" s="47"/>
      <c r="AB26" s="47"/>
    </row>
    <row r="27" spans="1:28" ht="12.75" customHeight="1" x14ac:dyDescent="0.35">
      <c r="A27" s="174"/>
      <c r="B27" s="175"/>
      <c r="C27" s="175"/>
      <c r="D27" s="175"/>
      <c r="E27" s="175"/>
      <c r="F27" s="175"/>
      <c r="G27" s="175"/>
      <c r="H27" s="176"/>
      <c r="I27" s="176"/>
      <c r="J27" s="175"/>
      <c r="K27" s="175"/>
      <c r="L27" s="175"/>
      <c r="M27" s="175"/>
      <c r="N27" s="175"/>
      <c r="O27" s="175"/>
      <c r="P27" s="177"/>
      <c r="Q27" s="59"/>
      <c r="R27" s="47"/>
      <c r="S27" s="47"/>
      <c r="T27" s="47"/>
      <c r="U27" s="47"/>
      <c r="V27" s="47"/>
      <c r="W27" s="47"/>
      <c r="X27" s="47"/>
      <c r="Y27" s="47"/>
      <c r="Z27" s="47"/>
      <c r="AA27" s="47"/>
      <c r="AB27" s="47"/>
    </row>
    <row r="28" spans="1:28" x14ac:dyDescent="0.35">
      <c r="A28" s="60"/>
      <c r="B28" s="178" t="s">
        <v>67</v>
      </c>
      <c r="C28" s="179"/>
      <c r="D28" s="179"/>
      <c r="E28" s="179"/>
      <c r="F28" s="179"/>
      <c r="G28" s="180"/>
      <c r="P28" s="61"/>
      <c r="Q28" s="59"/>
      <c r="R28" s="47"/>
      <c r="S28" s="47"/>
      <c r="T28" s="47"/>
      <c r="U28" s="47"/>
      <c r="V28" s="47"/>
      <c r="W28" s="47"/>
      <c r="X28" s="47"/>
      <c r="Y28" s="47"/>
      <c r="Z28" s="47"/>
      <c r="AA28" s="47"/>
      <c r="AB28" s="47"/>
    </row>
    <row r="29" spans="1:28" x14ac:dyDescent="0.35">
      <c r="A29" s="60"/>
      <c r="B29" s="62" t="s">
        <v>68</v>
      </c>
      <c r="C29" s="63"/>
      <c r="D29" s="63"/>
      <c r="E29" s="63"/>
      <c r="F29" s="63"/>
      <c r="G29" s="64"/>
      <c r="P29" s="61"/>
      <c r="Q29" s="59"/>
      <c r="R29" s="47"/>
      <c r="S29" s="47"/>
      <c r="T29" s="47"/>
      <c r="U29" s="47"/>
      <c r="V29" s="47"/>
      <c r="W29" s="47"/>
      <c r="X29" s="47"/>
      <c r="Y29" s="47"/>
      <c r="Z29" s="47"/>
      <c r="AA29" s="47"/>
      <c r="AB29" s="47"/>
    </row>
    <row r="30" spans="1:28" x14ac:dyDescent="0.35">
      <c r="A30" s="65" t="s">
        <v>43</v>
      </c>
      <c r="B30" s="66" t="s">
        <v>44</v>
      </c>
      <c r="C30" s="67"/>
      <c r="D30" s="68"/>
      <c r="E30" s="68"/>
      <c r="F30" s="68"/>
      <c r="G30" s="69"/>
      <c r="K30" s="181" t="s">
        <v>45</v>
      </c>
      <c r="L30" s="182"/>
      <c r="M30" s="182"/>
      <c r="N30" s="182"/>
      <c r="O30" s="183"/>
      <c r="P30" s="61"/>
      <c r="Q30" s="59"/>
      <c r="R30" s="47"/>
      <c r="S30" s="47"/>
      <c r="T30" s="47"/>
      <c r="U30" s="47"/>
      <c r="V30" s="47"/>
      <c r="W30" s="47"/>
      <c r="X30" s="47"/>
      <c r="Y30" s="47"/>
      <c r="Z30" s="47"/>
      <c r="AA30" s="47"/>
      <c r="AB30" s="47"/>
    </row>
    <row r="31" spans="1:28" ht="39" x14ac:dyDescent="0.35">
      <c r="A31" s="70" t="s">
        <v>69</v>
      </c>
      <c r="B31" s="71" t="s">
        <v>47</v>
      </c>
      <c r="C31" s="72" t="s">
        <v>48</v>
      </c>
      <c r="D31" s="72" t="s">
        <v>49</v>
      </c>
      <c r="E31" s="72" t="s">
        <v>50</v>
      </c>
      <c r="F31" s="72" t="s">
        <v>51</v>
      </c>
      <c r="G31" s="73" t="s">
        <v>52</v>
      </c>
      <c r="K31" s="184" t="s">
        <v>53</v>
      </c>
      <c r="L31" s="185"/>
      <c r="M31" s="186" t="s">
        <v>54</v>
      </c>
      <c r="N31" s="186" t="s">
        <v>55</v>
      </c>
      <c r="O31" s="187" t="s">
        <v>56</v>
      </c>
      <c r="P31" s="61"/>
      <c r="Q31" s="59"/>
      <c r="R31" s="47"/>
      <c r="S31" s="47"/>
      <c r="T31" s="47"/>
      <c r="U31" s="47"/>
      <c r="V31" s="47"/>
      <c r="W31" s="47"/>
      <c r="X31" s="47"/>
      <c r="Y31" s="47"/>
      <c r="Z31" s="47"/>
      <c r="AA31" s="47"/>
      <c r="AB31" s="47"/>
    </row>
    <row r="32" spans="1:28" ht="12.75" customHeight="1" x14ac:dyDescent="0.35">
      <c r="A32" s="65"/>
      <c r="B32" s="112">
        <f>COUNTIF('Gen Test Cases'!I3:I12,"Pass")+COUNTIF('AIX7.2 Test Cases'!J3:J206,"Pass")</f>
        <v>0</v>
      </c>
      <c r="C32" s="113">
        <f>COUNTIF('Gen Test Cases'!I3:I12,"Fail")+COUNTIF('AIX7.2 Test Cases'!J3:J206,"Fail")</f>
        <v>0</v>
      </c>
      <c r="D32" s="111">
        <f>COUNTIF('Gen Test Cases'!I3:I12,"Info")+COUNTIF('AIX7.2 Test Cases'!J3:J206,"Info")</f>
        <v>0</v>
      </c>
      <c r="E32" s="113">
        <f>COUNTIF('Gen Test Cases'!I3:I12,"N/A")+COUNTIF('AIX7.2 Test Cases'!J3:J206,"N/A")</f>
        <v>0</v>
      </c>
      <c r="F32" s="112">
        <f>B32+C32</f>
        <v>0</v>
      </c>
      <c r="G32" s="120">
        <f>D44/100</f>
        <v>0</v>
      </c>
      <c r="K32" s="188" t="s">
        <v>57</v>
      </c>
      <c r="L32" s="189"/>
      <c r="M32" s="190">
        <f>COUNTA('Gen Test Cases'!I3:I12)+COUNTA('AIX7.2 Test Cases'!J3:J206)</f>
        <v>0</v>
      </c>
      <c r="N32" s="190">
        <f>O32-M32</f>
        <v>214</v>
      </c>
      <c r="O32" s="191">
        <f>COUNTA('Gen Test Cases'!A3:A12)+COUNTA('AIX7.2 Test Cases'!A3:A206)</f>
        <v>214</v>
      </c>
      <c r="P32" s="61"/>
      <c r="Q32" s="59"/>
      <c r="R32" s="47"/>
      <c r="S32" s="47"/>
      <c r="T32" s="47"/>
      <c r="U32" s="47"/>
      <c r="V32" s="47"/>
      <c r="W32" s="47"/>
      <c r="X32" s="47"/>
      <c r="Y32" s="47"/>
      <c r="Z32" s="47"/>
      <c r="AA32" s="47"/>
      <c r="AB32" s="47"/>
    </row>
    <row r="33" spans="1:28" ht="12.75" customHeight="1" x14ac:dyDescent="0.35">
      <c r="A33" s="65"/>
      <c r="B33" s="75"/>
      <c r="K33" s="76"/>
      <c r="L33" s="76"/>
      <c r="M33" s="76"/>
      <c r="N33" s="76"/>
      <c r="O33" s="76"/>
      <c r="P33" s="61"/>
      <c r="Q33" s="59"/>
      <c r="R33" s="47"/>
      <c r="S33" s="47"/>
      <c r="T33" s="47"/>
      <c r="U33" s="47"/>
      <c r="V33" s="47"/>
      <c r="W33" s="47"/>
      <c r="X33" s="47"/>
      <c r="Y33" s="47"/>
      <c r="Z33" s="47"/>
      <c r="AA33" s="47"/>
      <c r="AB33" s="47"/>
    </row>
    <row r="34" spans="1:28" x14ac:dyDescent="0.35">
      <c r="A34" s="65"/>
      <c r="B34" s="43" t="s">
        <v>58</v>
      </c>
      <c r="C34" s="192"/>
      <c r="D34" s="192"/>
      <c r="E34" s="192"/>
      <c r="F34" s="192"/>
      <c r="G34" s="193"/>
      <c r="K34" s="76"/>
      <c r="L34" s="76"/>
      <c r="M34" s="76"/>
      <c r="N34" s="76"/>
      <c r="O34" s="76"/>
      <c r="P34" s="61"/>
      <c r="Q34" s="59"/>
      <c r="R34" s="47"/>
      <c r="S34" s="47"/>
      <c r="T34" s="47"/>
      <c r="U34" s="47"/>
      <c r="V34" s="47"/>
      <c r="W34" s="47"/>
      <c r="X34" s="47"/>
      <c r="Y34" s="47"/>
      <c r="Z34" s="47"/>
      <c r="AA34" s="47"/>
      <c r="AB34" s="47"/>
    </row>
    <row r="35" spans="1:28" x14ac:dyDescent="0.35">
      <c r="A35" s="77"/>
      <c r="B35" s="78" t="s">
        <v>59</v>
      </c>
      <c r="C35" s="78" t="s">
        <v>60</v>
      </c>
      <c r="D35" s="78" t="s">
        <v>61</v>
      </c>
      <c r="E35" s="78" t="s">
        <v>62</v>
      </c>
      <c r="F35" s="78" t="s">
        <v>50</v>
      </c>
      <c r="G35" s="78" t="s">
        <v>63</v>
      </c>
      <c r="H35" s="79" t="s">
        <v>64</v>
      </c>
      <c r="I35" s="79" t="s">
        <v>65</v>
      </c>
      <c r="K35" s="80"/>
      <c r="L35" s="80"/>
      <c r="M35" s="80"/>
      <c r="N35" s="80"/>
      <c r="O35" s="80"/>
      <c r="P35" s="61"/>
      <c r="Q35" s="59"/>
      <c r="R35" s="47"/>
      <c r="S35" s="47"/>
      <c r="T35" s="47"/>
      <c r="U35" s="47"/>
      <c r="V35" s="47"/>
      <c r="W35" s="47"/>
      <c r="X35" s="47"/>
      <c r="Y35" s="47"/>
      <c r="Z35" s="47"/>
      <c r="AA35" s="47"/>
      <c r="AB35" s="47"/>
    </row>
    <row r="36" spans="1:28" ht="13.5" customHeight="1" x14ac:dyDescent="0.35">
      <c r="A36" s="77"/>
      <c r="B36" s="81">
        <v>8</v>
      </c>
      <c r="C36" s="93">
        <f>COUNTIF('Gen Test Cases'!AA:AA,B36)+COUNTIF('AIX7.2 Test Cases'!AA:AA,B36)</f>
        <v>0</v>
      </c>
      <c r="D36" s="74">
        <f>COUNTIFS('Gen Test Cases'!AA:AA,B36,'Gen Test Cases'!I:I,$D$35)+COUNTIFS('AIX7.2 Test Cases'!AA:AA,B36,'AIX7.2 Test Cases'!J:J,$D$35)</f>
        <v>0</v>
      </c>
      <c r="E36" s="74">
        <f>COUNTIFS('Gen Test Cases'!AA:AA,B36,'Gen Test Cases'!I:I,$E$35)+COUNTIFS('AIX7.2 Test Cases'!AA:AA,B36,'AIX7.2 Test Cases'!J:J,$E$35)</f>
        <v>0</v>
      </c>
      <c r="F36" s="74">
        <f>COUNTIFS('Gen Test Cases'!AA:AA,B36,'Gen Test Cases'!I:I,$F$35)+COUNTIFS('AIX7.2 Test Cases'!AA:AA,B36,'AIX7.2 Test Cases'!J:J,$F$35)</f>
        <v>0</v>
      </c>
      <c r="G36" s="110">
        <v>1500</v>
      </c>
      <c r="H36" s="59">
        <f>(C36-F36)*(G36)</f>
        <v>0</v>
      </c>
      <c r="I36" s="59">
        <f>D36*G36</f>
        <v>0</v>
      </c>
      <c r="J36" s="114">
        <f>D32+N32</f>
        <v>214</v>
      </c>
      <c r="K36" s="115" t="str">
        <f>"WARNING: THERE IS AT LEAST ONE TEST CASE WITH"</f>
        <v>WARNING: THERE IS AT LEAST ONE TEST CASE WITH</v>
      </c>
      <c r="P36" s="61"/>
      <c r="Q36" s="59"/>
      <c r="R36" s="47"/>
      <c r="S36" s="47"/>
      <c r="T36" s="47"/>
      <c r="U36" s="47"/>
      <c r="V36" s="47"/>
      <c r="W36" s="47"/>
      <c r="X36" s="47"/>
      <c r="Y36" s="47"/>
      <c r="Z36" s="47"/>
      <c r="AA36" s="47"/>
      <c r="AB36" s="47"/>
    </row>
    <row r="37" spans="1:28" ht="13.5" customHeight="1" x14ac:dyDescent="0.35">
      <c r="A37" s="77"/>
      <c r="B37" s="81">
        <v>7</v>
      </c>
      <c r="C37" s="93">
        <f>COUNTIF('Gen Test Cases'!AA:AA,B37)+COUNTIF('AIX7.2 Test Cases'!AA:AA,B37)</f>
        <v>2</v>
      </c>
      <c r="D37" s="74">
        <f>COUNTIFS('Gen Test Cases'!AA:AA,B37,'Gen Test Cases'!I:I,$D$35)+COUNTIFS('AIX7.2 Test Cases'!AA:AA,B37,'AIX7.2 Test Cases'!J:J,$D$35)</f>
        <v>0</v>
      </c>
      <c r="E37" s="74">
        <f>COUNTIFS('Gen Test Cases'!AA:AA,B37,'Gen Test Cases'!I:I,$E$35)+COUNTIFS('AIX7.2 Test Cases'!AA:AA,B37,'AIX7.2 Test Cases'!J:J,$E$35)</f>
        <v>0</v>
      </c>
      <c r="F37" s="74">
        <f>COUNTIFS('Gen Test Cases'!AA:AA,B37,'Gen Test Cases'!I:I,$F$35)+COUNTIFS('AIX7.2 Test Cases'!AA:AA,B37,'AIX7.2 Test Cases'!J:J,$F$35)</f>
        <v>0</v>
      </c>
      <c r="G37" s="110">
        <v>750</v>
      </c>
      <c r="H37" s="59">
        <f t="shared" ref="H37:H43" si="2">(C37-F37)*(G37)</f>
        <v>1500</v>
      </c>
      <c r="I37" s="59">
        <f t="shared" ref="I37:I43" si="3">D37*G37</f>
        <v>0</v>
      </c>
      <c r="K37" s="115" t="str">
        <f>"AN 'INFO' OR BLANK STATUS (SEE ABOVE)"</f>
        <v>AN 'INFO' OR BLANK STATUS (SEE ABOVE)</v>
      </c>
      <c r="P37" s="61"/>
      <c r="Q37" s="59"/>
      <c r="R37" s="47"/>
      <c r="S37" s="47"/>
      <c r="T37" s="47"/>
      <c r="U37" s="47"/>
      <c r="V37" s="47"/>
      <c r="W37" s="47"/>
      <c r="X37" s="47"/>
      <c r="Y37" s="47"/>
      <c r="Z37" s="47"/>
      <c r="AA37" s="47"/>
      <c r="AB37" s="47"/>
    </row>
    <row r="38" spans="1:28" ht="13.5" customHeight="1" x14ac:dyDescent="0.35">
      <c r="A38" s="77"/>
      <c r="B38" s="81">
        <v>6</v>
      </c>
      <c r="C38" s="93">
        <f>COUNTIF('Gen Test Cases'!AA:AA,B38)+COUNTIF('AIX7.2 Test Cases'!AA:AA,B38)</f>
        <v>25</v>
      </c>
      <c r="D38" s="74">
        <f>COUNTIFS('Gen Test Cases'!AA:AA,B38,'Gen Test Cases'!I:I,$D$35)+COUNTIFS('AIX7.2 Test Cases'!AA:AA,B38,'AIX7.2 Test Cases'!J:J,$D$35)</f>
        <v>0</v>
      </c>
      <c r="E38" s="74">
        <f>COUNTIFS('Gen Test Cases'!AA:AA,B38,'Gen Test Cases'!I:I,$E$35)+COUNTIFS('AIX7.2 Test Cases'!AA:AA,B38,'AIX7.2 Test Cases'!J:J,$E$35)</f>
        <v>0</v>
      </c>
      <c r="F38" s="74">
        <f>COUNTIFS('Gen Test Cases'!AA:AA,B38,'Gen Test Cases'!I:I,$F$35)+COUNTIFS('AIX7.2 Test Cases'!AA:AA,B38,'AIX7.2 Test Cases'!J:J,$F$35)</f>
        <v>0</v>
      </c>
      <c r="G38" s="110">
        <v>100</v>
      </c>
      <c r="H38" s="59">
        <f t="shared" si="2"/>
        <v>2500</v>
      </c>
      <c r="I38" s="59">
        <f t="shared" si="3"/>
        <v>0</v>
      </c>
      <c r="P38" s="61"/>
      <c r="Q38" s="59"/>
      <c r="R38" s="47"/>
      <c r="S38" s="47"/>
      <c r="T38" s="47"/>
      <c r="U38" s="47"/>
      <c r="V38" s="47"/>
      <c r="W38" s="47"/>
      <c r="X38" s="47"/>
      <c r="Y38" s="47"/>
      <c r="Z38" s="47"/>
      <c r="AA38" s="47"/>
      <c r="AB38" s="47"/>
    </row>
    <row r="39" spans="1:28" ht="13.5" customHeight="1" x14ac:dyDescent="0.35">
      <c r="A39" s="77"/>
      <c r="B39" s="81">
        <v>5</v>
      </c>
      <c r="C39" s="93">
        <f>COUNTIF('Gen Test Cases'!AA:AA,B39)+COUNTIF('AIX7.2 Test Cases'!AA:AA,B39)</f>
        <v>90</v>
      </c>
      <c r="D39" s="74">
        <f>COUNTIFS('Gen Test Cases'!AA:AA,B39,'Gen Test Cases'!I:I,$D$35)+COUNTIFS('AIX7.2 Test Cases'!AA:AA,B39,'AIX7.2 Test Cases'!J:J,$D$35)</f>
        <v>0</v>
      </c>
      <c r="E39" s="74">
        <f>COUNTIFS('Gen Test Cases'!AA:AA,B39,'Gen Test Cases'!I:I,$E$35)+COUNTIFS('AIX7.2 Test Cases'!AA:AA,B39,'AIX7.2 Test Cases'!J:J,$E$35)</f>
        <v>0</v>
      </c>
      <c r="F39" s="74">
        <f>COUNTIFS('Gen Test Cases'!AA:AA,B39,'Gen Test Cases'!I:I,$F$35)+COUNTIFS('AIX7.2 Test Cases'!AA:AA,B39,'AIX7.2 Test Cases'!J:J,$F$35)</f>
        <v>0</v>
      </c>
      <c r="G39" s="110">
        <v>50</v>
      </c>
      <c r="H39" s="59">
        <f t="shared" si="2"/>
        <v>4500</v>
      </c>
      <c r="I39" s="59">
        <f t="shared" si="3"/>
        <v>0</v>
      </c>
      <c r="P39" s="61"/>
      <c r="Q39" s="59"/>
      <c r="R39" s="47"/>
      <c r="S39" s="47"/>
      <c r="T39" s="47"/>
      <c r="U39" s="47"/>
      <c r="V39" s="47"/>
      <c r="W39" s="47"/>
      <c r="X39" s="47"/>
      <c r="Y39" s="47"/>
      <c r="Z39" s="47"/>
      <c r="AA39" s="47"/>
      <c r="AB39" s="47"/>
    </row>
    <row r="40" spans="1:28" ht="13.5" customHeight="1" x14ac:dyDescent="0.35">
      <c r="A40" s="77"/>
      <c r="B40" s="81">
        <v>4</v>
      </c>
      <c r="C40" s="93">
        <f>COUNTIF('Gen Test Cases'!AA:AA,B40)+COUNTIF('AIX7.2 Test Cases'!AA:AA,B40)</f>
        <v>79</v>
      </c>
      <c r="D40" s="74">
        <f>COUNTIFS('Gen Test Cases'!AA:AA,B40,'Gen Test Cases'!I:I,$D$35)+COUNTIFS('AIX7.2 Test Cases'!AA:AA,B40,'AIX7.2 Test Cases'!J:J,$D$35)</f>
        <v>0</v>
      </c>
      <c r="E40" s="74">
        <f>COUNTIFS('Gen Test Cases'!AA:AA,B40,'Gen Test Cases'!I:I,$E$35)+COUNTIFS('AIX7.2 Test Cases'!AA:AA,B40,'AIX7.2 Test Cases'!J:J,$E$35)</f>
        <v>0</v>
      </c>
      <c r="F40" s="74">
        <f>COUNTIFS('Gen Test Cases'!AA:AA,B40,'Gen Test Cases'!I:I,$F$35)+COUNTIFS('AIX7.2 Test Cases'!AA:AA,B40,'AIX7.2 Test Cases'!J:J,$F$35)</f>
        <v>0</v>
      </c>
      <c r="G40" s="110">
        <v>10</v>
      </c>
      <c r="H40" s="59">
        <f t="shared" si="2"/>
        <v>790</v>
      </c>
      <c r="I40" s="59">
        <f t="shared" si="3"/>
        <v>0</v>
      </c>
      <c r="J40" s="114">
        <f>SUMPRODUCT(--ISERROR('Gen Test Cases'!AA:AA))+SUMPRODUCT(--ISERROR('AIX7 Test Cases'!AA:AA))</f>
        <v>5</v>
      </c>
      <c r="K40" s="115" t="str">
        <f>"WARNING: THERE IS AT LEAST ONE TEST CASE WITH"</f>
        <v>WARNING: THERE IS AT LEAST ONE TEST CASE WITH</v>
      </c>
      <c r="P40" s="61"/>
      <c r="Q40" s="59"/>
      <c r="R40" s="47"/>
      <c r="S40" s="47"/>
      <c r="T40" s="47"/>
      <c r="U40" s="47"/>
      <c r="V40" s="47"/>
      <c r="W40" s="47"/>
      <c r="X40" s="47"/>
      <c r="Y40" s="47"/>
      <c r="Z40" s="47"/>
      <c r="AA40" s="47"/>
      <c r="AB40" s="47"/>
    </row>
    <row r="41" spans="1:28" ht="12.75" customHeight="1" x14ac:dyDescent="0.35">
      <c r="A41" s="77"/>
      <c r="B41" s="81">
        <v>3</v>
      </c>
      <c r="C41" s="93">
        <f>COUNTIF('Gen Test Cases'!AA:AA,B41)+COUNTIF('AIX7.2 Test Cases'!AA:AA,B41)</f>
        <v>3</v>
      </c>
      <c r="D41" s="74">
        <f>COUNTIFS('Gen Test Cases'!AA:AA,B41,'Gen Test Cases'!I:I,$D$35)+COUNTIFS('AIX7.2 Test Cases'!AA:AA,B41,'AIX7.2 Test Cases'!J:J,$D$35)</f>
        <v>0</v>
      </c>
      <c r="E41" s="74">
        <f>COUNTIFS('Gen Test Cases'!AA:AA,B41,'Gen Test Cases'!I:I,$E$35)+COUNTIFS('AIX7.2 Test Cases'!AA:AA,B41,'AIX7.2 Test Cases'!J:J,$E$35)</f>
        <v>0</v>
      </c>
      <c r="F41" s="74">
        <f>COUNTIFS('Gen Test Cases'!AA:AA,B41,'Gen Test Cases'!I:I,$F$35)+COUNTIFS('AIX7.2 Test Cases'!AA:AA,B41,'AIX7.2 Test Cases'!J:J,$F$35)</f>
        <v>0</v>
      </c>
      <c r="G41" s="110">
        <v>5</v>
      </c>
      <c r="H41" s="59">
        <f t="shared" si="2"/>
        <v>15</v>
      </c>
      <c r="I41" s="59">
        <f t="shared" si="3"/>
        <v>0</v>
      </c>
      <c r="J41" s="17"/>
      <c r="K41" s="115" t="str">
        <f>"MULTIPLE OR INVALID ISSUE CODES (SEE TEST CASES TABS)"</f>
        <v>MULTIPLE OR INVALID ISSUE CODES (SEE TEST CASES TABS)</v>
      </c>
      <c r="P41" s="61"/>
      <c r="Q41" s="59"/>
      <c r="R41" s="47"/>
      <c r="S41" s="47"/>
      <c r="T41" s="47"/>
      <c r="U41" s="47"/>
      <c r="V41" s="47"/>
      <c r="W41" s="47"/>
      <c r="X41" s="47"/>
      <c r="Y41" s="47"/>
      <c r="Z41" s="47"/>
      <c r="AA41" s="47"/>
      <c r="AB41" s="47"/>
    </row>
    <row r="42" spans="1:28" ht="12.75" customHeight="1" x14ac:dyDescent="0.35">
      <c r="A42" s="77"/>
      <c r="B42" s="81">
        <v>2</v>
      </c>
      <c r="C42" s="93">
        <f>COUNTIF('Gen Test Cases'!AA:AA,B42)+COUNTIF('AIX7.2 Test Cases'!AA:AA,B42)</f>
        <v>5</v>
      </c>
      <c r="D42" s="74">
        <f>COUNTIFS('Gen Test Cases'!AA:AA,B42,'Gen Test Cases'!I:I,$D$35)+COUNTIFS('AIX7.2 Test Cases'!AA:AA,B42,'AIX7.2 Test Cases'!J:J,$D$35)</f>
        <v>0</v>
      </c>
      <c r="E42" s="74">
        <f>COUNTIFS('Gen Test Cases'!AA:AA,B42,'Gen Test Cases'!I:I,$E$35)+COUNTIFS('AIX7.2 Test Cases'!AA:AA,B42,'AIX7.2 Test Cases'!J:J,$E$35)</f>
        <v>0</v>
      </c>
      <c r="F42" s="74">
        <f>COUNTIFS('Gen Test Cases'!AA:AA,B42,'Gen Test Cases'!I:I,$F$35)+COUNTIFS('AIX7.2 Test Cases'!AA:AA,B42,'AIX7.2 Test Cases'!J:J,$F$35)</f>
        <v>0</v>
      </c>
      <c r="G42" s="110">
        <v>2</v>
      </c>
      <c r="H42" s="59">
        <f t="shared" si="2"/>
        <v>10</v>
      </c>
      <c r="I42" s="59">
        <f t="shared" si="3"/>
        <v>0</v>
      </c>
      <c r="P42" s="61"/>
      <c r="Q42" s="59"/>
      <c r="R42" s="47"/>
      <c r="S42" s="47"/>
      <c r="T42" s="47"/>
      <c r="U42" s="47"/>
      <c r="V42" s="47"/>
      <c r="W42" s="47"/>
      <c r="X42" s="47"/>
      <c r="Y42" s="47"/>
      <c r="Z42" s="47"/>
      <c r="AA42" s="47"/>
      <c r="AB42" s="47"/>
    </row>
    <row r="43" spans="1:28" ht="12.75" customHeight="1" x14ac:dyDescent="0.35">
      <c r="A43" s="77"/>
      <c r="B43" s="81">
        <v>1</v>
      </c>
      <c r="C43" s="93">
        <f>COUNTIF('Gen Test Cases'!AA:AA,B43)+COUNTIF('AIX7.2 Test Cases'!AA:AA,B43)</f>
        <v>5</v>
      </c>
      <c r="D43" s="74">
        <f>COUNTIFS('Gen Test Cases'!AA:AA,B43,'Gen Test Cases'!I:I,$D$35)+COUNTIFS('AIX7.2 Test Cases'!AA:AA,B43,'AIX7.2 Test Cases'!J:J,$D$35)</f>
        <v>0</v>
      </c>
      <c r="E43" s="74">
        <f>COUNTIFS('Gen Test Cases'!AA:AA,B43,'Gen Test Cases'!I:I,$E$35)+COUNTIFS('AIX7.2 Test Cases'!AA:AA,B43,'AIX7.2 Test Cases'!J:J,$E$35)</f>
        <v>0</v>
      </c>
      <c r="F43" s="74">
        <f>COUNTIFS('Gen Test Cases'!AA:AA,B43,'Gen Test Cases'!I:I,$F$35)+COUNTIFS('AIX7.2 Test Cases'!AA:AA,B43,'AIX7.2 Test Cases'!J:J,$F$35)</f>
        <v>0</v>
      </c>
      <c r="G43" s="110">
        <v>1</v>
      </c>
      <c r="H43" s="59">
        <f t="shared" si="2"/>
        <v>5</v>
      </c>
      <c r="I43" s="59">
        <f t="shared" si="3"/>
        <v>0</v>
      </c>
      <c r="P43" s="61"/>
      <c r="Q43" s="59"/>
      <c r="R43" s="47"/>
      <c r="S43" s="47"/>
      <c r="T43" s="47"/>
      <c r="U43" s="47"/>
      <c r="V43" s="47"/>
      <c r="W43" s="47"/>
      <c r="X43" s="47"/>
      <c r="Y43" s="47"/>
      <c r="Z43" s="47"/>
      <c r="AA43" s="47"/>
      <c r="AB43" s="47"/>
    </row>
    <row r="44" spans="1:28" hidden="1" x14ac:dyDescent="0.35">
      <c r="A44" s="77"/>
      <c r="B44" s="92" t="s">
        <v>66</v>
      </c>
      <c r="C44" s="194"/>
      <c r="D44" s="195">
        <f>SUM(I36:I43)/SUM(H36:H43)*100</f>
        <v>0</v>
      </c>
      <c r="P44" s="61"/>
      <c r="Q44" s="59"/>
      <c r="R44" s="47"/>
      <c r="S44" s="47"/>
      <c r="T44" s="47"/>
      <c r="U44" s="47"/>
      <c r="V44" s="47"/>
      <c r="W44" s="47"/>
      <c r="X44" s="47"/>
      <c r="Y44" s="47"/>
      <c r="Z44" s="47"/>
      <c r="AA44" s="47"/>
      <c r="AB44" s="47"/>
    </row>
    <row r="45" spans="1:28" ht="12.75" customHeight="1" x14ac:dyDescent="0.35">
      <c r="A45" s="82"/>
      <c r="B45" s="83"/>
      <c r="C45" s="83"/>
      <c r="D45" s="83"/>
      <c r="E45" s="83"/>
      <c r="F45" s="83"/>
      <c r="G45" s="83"/>
      <c r="H45" s="126"/>
      <c r="I45" s="126"/>
      <c r="J45" s="83"/>
      <c r="K45" s="84"/>
      <c r="L45" s="84"/>
      <c r="M45" s="84"/>
      <c r="N45" s="84"/>
      <c r="O45" s="84"/>
      <c r="P45" s="85"/>
      <c r="Q45" s="59"/>
      <c r="R45" s="47"/>
      <c r="S45" s="47"/>
      <c r="T45" s="47"/>
      <c r="U45" s="47"/>
      <c r="V45" s="47"/>
      <c r="W45" s="47"/>
      <c r="X45" s="47"/>
      <c r="Y45" s="47"/>
      <c r="Z45" s="47"/>
      <c r="AA45" s="47"/>
      <c r="AB45" s="47"/>
    </row>
  </sheetData>
  <conditionalFormatting sqref="D13">
    <cfRule type="cellIs" dxfId="206" priority="12" stopIfTrue="1" operator="greaterThan">
      <formula>0</formula>
    </cfRule>
  </conditionalFormatting>
  <conditionalFormatting sqref="N13">
    <cfRule type="cellIs" dxfId="205" priority="10" stopIfTrue="1" operator="greaterThan">
      <formula>0</formula>
    </cfRule>
    <cfRule type="cellIs" dxfId="204" priority="11" stopIfTrue="1" operator="lessThan">
      <formula>0</formula>
    </cfRule>
  </conditionalFormatting>
  <conditionalFormatting sqref="K17:K18">
    <cfRule type="expression" dxfId="203" priority="6" stopIfTrue="1">
      <formula>$J$17=0</formula>
    </cfRule>
  </conditionalFormatting>
  <conditionalFormatting sqref="K21:K22">
    <cfRule type="expression" dxfId="202" priority="7" stopIfTrue="1">
      <formula>$J$21=0</formula>
    </cfRule>
  </conditionalFormatting>
  <conditionalFormatting sqref="D32">
    <cfRule type="cellIs" dxfId="201" priority="5" stopIfTrue="1" operator="greaterThan">
      <formula>0</formula>
    </cfRule>
  </conditionalFormatting>
  <conditionalFormatting sqref="N32">
    <cfRule type="cellIs" dxfId="200" priority="3" stopIfTrue="1" operator="greaterThan">
      <formula>0</formula>
    </cfRule>
    <cfRule type="cellIs" dxfId="199" priority="4" stopIfTrue="1" operator="lessThan">
      <formula>0</formula>
    </cfRule>
  </conditionalFormatting>
  <conditionalFormatting sqref="K36:K37">
    <cfRule type="expression" dxfId="198" priority="1" stopIfTrue="1">
      <formula>$J$17=0</formula>
    </cfRule>
  </conditionalFormatting>
  <conditionalFormatting sqref="K40:K41">
    <cfRule type="expression" dxfId="197" priority="2" stopIfTrue="1">
      <formula>$J$21=0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382"/>
  <sheetViews>
    <sheetView zoomScale="90" zoomScaleNormal="90" workbookViewId="0">
      <selection activeCell="R9" sqref="R9"/>
    </sheetView>
  </sheetViews>
  <sheetFormatPr defaultColWidth="11.453125" defaultRowHeight="14.5" x14ac:dyDescent="0.35"/>
  <cols>
    <col min="1" max="13" width="11.453125" style="1" customWidth="1"/>
    <col min="14" max="14" width="9.1796875" style="1" customWidth="1"/>
    <col min="15" max="22" width="11.453125" style="47"/>
  </cols>
  <sheetData>
    <row r="1" spans="1:22" x14ac:dyDescent="0.35">
      <c r="A1" s="196" t="s">
        <v>70</v>
      </c>
      <c r="B1" s="197"/>
      <c r="C1" s="197"/>
      <c r="D1" s="197"/>
      <c r="E1" s="197"/>
      <c r="F1" s="197"/>
      <c r="G1" s="197"/>
      <c r="H1" s="197"/>
      <c r="I1" s="197"/>
      <c r="J1" s="197"/>
      <c r="K1" s="197"/>
      <c r="L1" s="197"/>
      <c r="M1" s="197"/>
      <c r="N1" s="198"/>
    </row>
    <row r="2" spans="1:22" ht="12.75" customHeight="1" x14ac:dyDescent="0.35">
      <c r="A2" s="199" t="s">
        <v>71</v>
      </c>
      <c r="B2" s="200"/>
      <c r="C2" s="200"/>
      <c r="D2" s="200"/>
      <c r="E2" s="200"/>
      <c r="F2" s="200"/>
      <c r="G2" s="200"/>
      <c r="H2" s="200"/>
      <c r="I2" s="200"/>
      <c r="J2" s="200"/>
      <c r="K2" s="200"/>
      <c r="L2" s="200"/>
      <c r="M2" s="200"/>
      <c r="N2" s="201"/>
    </row>
    <row r="3" spans="1:22" s="19" customFormat="1" ht="12.75" customHeight="1" x14ac:dyDescent="0.25">
      <c r="A3" s="260" t="s">
        <v>72</v>
      </c>
      <c r="B3" s="261"/>
      <c r="C3" s="261"/>
      <c r="D3" s="261"/>
      <c r="E3" s="261"/>
      <c r="F3" s="261"/>
      <c r="G3" s="261"/>
      <c r="H3" s="261"/>
      <c r="I3" s="261"/>
      <c r="J3" s="261"/>
      <c r="K3" s="261"/>
      <c r="L3" s="261"/>
      <c r="M3" s="261"/>
      <c r="N3" s="262"/>
      <c r="O3" s="119"/>
      <c r="P3" s="119"/>
      <c r="Q3" s="119"/>
      <c r="R3" s="119"/>
      <c r="S3" s="119"/>
      <c r="T3" s="119"/>
      <c r="U3" s="119"/>
      <c r="V3" s="119"/>
    </row>
    <row r="4" spans="1:22" s="19" customFormat="1" ht="12.5" x14ac:dyDescent="0.25">
      <c r="A4" s="263"/>
      <c r="B4" s="264"/>
      <c r="C4" s="264"/>
      <c r="D4" s="264"/>
      <c r="E4" s="264"/>
      <c r="F4" s="264"/>
      <c r="G4" s="264"/>
      <c r="H4" s="264"/>
      <c r="I4" s="264"/>
      <c r="J4" s="264"/>
      <c r="K4" s="264"/>
      <c r="L4" s="264"/>
      <c r="M4" s="264"/>
      <c r="N4" s="265"/>
      <c r="O4" s="119"/>
      <c r="P4" s="119"/>
      <c r="Q4" s="119"/>
      <c r="R4" s="119"/>
      <c r="S4" s="119"/>
      <c r="T4" s="119"/>
      <c r="U4" s="119"/>
      <c r="V4" s="119"/>
    </row>
    <row r="5" spans="1:22" s="19" customFormat="1" ht="12.5" x14ac:dyDescent="0.25">
      <c r="A5" s="263"/>
      <c r="B5" s="264"/>
      <c r="C5" s="264"/>
      <c r="D5" s="264"/>
      <c r="E5" s="264"/>
      <c r="F5" s="264"/>
      <c r="G5" s="264"/>
      <c r="H5" s="264"/>
      <c r="I5" s="264"/>
      <c r="J5" s="264"/>
      <c r="K5" s="264"/>
      <c r="L5" s="264"/>
      <c r="M5" s="264"/>
      <c r="N5" s="265"/>
      <c r="O5" s="119"/>
      <c r="P5" s="119"/>
      <c r="Q5" s="119"/>
      <c r="R5" s="119"/>
      <c r="S5" s="119"/>
      <c r="T5" s="119"/>
      <c r="U5" s="119"/>
      <c r="V5" s="119"/>
    </row>
    <row r="6" spans="1:22" s="19" customFormat="1" ht="12.5" x14ac:dyDescent="0.25">
      <c r="A6" s="263"/>
      <c r="B6" s="264"/>
      <c r="C6" s="264"/>
      <c r="D6" s="264"/>
      <c r="E6" s="264"/>
      <c r="F6" s="264"/>
      <c r="G6" s="264"/>
      <c r="H6" s="264"/>
      <c r="I6" s="264"/>
      <c r="J6" s="264"/>
      <c r="K6" s="264"/>
      <c r="L6" s="264"/>
      <c r="M6" s="264"/>
      <c r="N6" s="265"/>
      <c r="O6" s="119"/>
      <c r="P6" s="119"/>
      <c r="Q6" s="119"/>
      <c r="R6" s="119"/>
      <c r="S6" s="119"/>
      <c r="T6" s="119"/>
      <c r="U6" s="119"/>
      <c r="V6" s="119"/>
    </row>
    <row r="7" spans="1:22" s="19" customFormat="1" ht="12.5" x14ac:dyDescent="0.25">
      <c r="A7" s="263"/>
      <c r="B7" s="264"/>
      <c r="C7" s="264"/>
      <c r="D7" s="264"/>
      <c r="E7" s="264"/>
      <c r="F7" s="264"/>
      <c r="G7" s="264"/>
      <c r="H7" s="264"/>
      <c r="I7" s="264"/>
      <c r="J7" s="264"/>
      <c r="K7" s="264"/>
      <c r="L7" s="264"/>
      <c r="M7" s="264"/>
      <c r="N7" s="265"/>
      <c r="O7" s="119"/>
      <c r="P7" s="119"/>
      <c r="Q7" s="119"/>
      <c r="R7" s="119"/>
      <c r="S7" s="119"/>
      <c r="T7" s="119"/>
      <c r="U7" s="119"/>
      <c r="V7" s="119"/>
    </row>
    <row r="8" spans="1:22" s="19" customFormat="1" ht="12.5" x14ac:dyDescent="0.25">
      <c r="A8" s="263"/>
      <c r="B8" s="264"/>
      <c r="C8" s="264"/>
      <c r="D8" s="264"/>
      <c r="E8" s="264"/>
      <c r="F8" s="264"/>
      <c r="G8" s="264"/>
      <c r="H8" s="264"/>
      <c r="I8" s="264"/>
      <c r="J8" s="264"/>
      <c r="K8" s="264"/>
      <c r="L8" s="264"/>
      <c r="M8" s="264"/>
      <c r="N8" s="265"/>
      <c r="O8" s="119"/>
      <c r="P8" s="119"/>
      <c r="Q8" s="119"/>
      <c r="R8" s="119"/>
      <c r="S8" s="119"/>
      <c r="T8" s="119"/>
      <c r="U8" s="119"/>
      <c r="V8" s="119"/>
    </row>
    <row r="9" spans="1:22" s="19" customFormat="1" ht="12.5" x14ac:dyDescent="0.25">
      <c r="A9" s="263"/>
      <c r="B9" s="264"/>
      <c r="C9" s="264"/>
      <c r="D9" s="264"/>
      <c r="E9" s="264"/>
      <c r="F9" s="264"/>
      <c r="G9" s="264"/>
      <c r="H9" s="264"/>
      <c r="I9" s="264"/>
      <c r="J9" s="264"/>
      <c r="K9" s="264"/>
      <c r="L9" s="264"/>
      <c r="M9" s="264"/>
      <c r="N9" s="265"/>
      <c r="O9" s="119"/>
      <c r="P9" s="119"/>
      <c r="Q9" s="119"/>
      <c r="R9" s="119"/>
      <c r="S9" s="119"/>
      <c r="T9" s="119"/>
      <c r="U9" s="119"/>
      <c r="V9" s="119"/>
    </row>
    <row r="10" spans="1:22" s="19" customFormat="1" ht="12.5" x14ac:dyDescent="0.25">
      <c r="A10" s="263"/>
      <c r="B10" s="264"/>
      <c r="C10" s="264"/>
      <c r="D10" s="264"/>
      <c r="E10" s="264"/>
      <c r="F10" s="264"/>
      <c r="G10" s="264"/>
      <c r="H10" s="264"/>
      <c r="I10" s="264"/>
      <c r="J10" s="264"/>
      <c r="K10" s="264"/>
      <c r="L10" s="264"/>
      <c r="M10" s="264"/>
      <c r="N10" s="265"/>
      <c r="O10" s="119"/>
      <c r="P10" s="119"/>
      <c r="Q10" s="119"/>
      <c r="R10" s="119"/>
      <c r="S10" s="119"/>
      <c r="T10" s="119"/>
      <c r="U10" s="119"/>
      <c r="V10" s="119"/>
    </row>
    <row r="11" spans="1:22" s="19" customFormat="1" ht="12.5" x14ac:dyDescent="0.25">
      <c r="A11" s="263"/>
      <c r="B11" s="264"/>
      <c r="C11" s="264"/>
      <c r="D11" s="264"/>
      <c r="E11" s="264"/>
      <c r="F11" s="264"/>
      <c r="G11" s="264"/>
      <c r="H11" s="264"/>
      <c r="I11" s="264"/>
      <c r="J11" s="264"/>
      <c r="K11" s="264"/>
      <c r="L11" s="264"/>
      <c r="M11" s="264"/>
      <c r="N11" s="265"/>
      <c r="O11" s="119"/>
      <c r="P11" s="119"/>
      <c r="Q11" s="119"/>
      <c r="R11" s="119"/>
      <c r="S11" s="119"/>
      <c r="T11" s="119"/>
      <c r="U11" s="119"/>
      <c r="V11" s="119"/>
    </row>
    <row r="12" spans="1:22" s="19" customFormat="1" ht="12.5" x14ac:dyDescent="0.25">
      <c r="A12" s="263"/>
      <c r="B12" s="264"/>
      <c r="C12" s="264"/>
      <c r="D12" s="264"/>
      <c r="E12" s="264"/>
      <c r="F12" s="264"/>
      <c r="G12" s="264"/>
      <c r="H12" s="264"/>
      <c r="I12" s="264"/>
      <c r="J12" s="264"/>
      <c r="K12" s="264"/>
      <c r="L12" s="264"/>
      <c r="M12" s="264"/>
      <c r="N12" s="265"/>
      <c r="O12" s="119"/>
      <c r="P12" s="119"/>
      <c r="Q12" s="119"/>
      <c r="R12" s="119"/>
      <c r="S12" s="119"/>
      <c r="T12" s="119"/>
      <c r="U12" s="119"/>
      <c r="V12" s="119"/>
    </row>
    <row r="13" spans="1:22" s="19" customFormat="1" ht="12.5" x14ac:dyDescent="0.25">
      <c r="A13" s="263"/>
      <c r="B13" s="264"/>
      <c r="C13" s="264"/>
      <c r="D13" s="264"/>
      <c r="E13" s="264"/>
      <c r="F13" s="264"/>
      <c r="G13" s="264"/>
      <c r="H13" s="264"/>
      <c r="I13" s="264"/>
      <c r="J13" s="264"/>
      <c r="K13" s="264"/>
      <c r="L13" s="264"/>
      <c r="M13" s="264"/>
      <c r="N13" s="265"/>
      <c r="O13" s="119"/>
      <c r="P13" s="119"/>
      <c r="Q13" s="119"/>
      <c r="R13" s="119"/>
      <c r="S13" s="119"/>
      <c r="T13" s="119"/>
      <c r="U13" s="119"/>
      <c r="V13" s="119"/>
    </row>
    <row r="14" spans="1:22" s="19" customFormat="1" ht="12.5" x14ac:dyDescent="0.25">
      <c r="A14" s="263"/>
      <c r="B14" s="264"/>
      <c r="C14" s="264"/>
      <c r="D14" s="264"/>
      <c r="E14" s="264"/>
      <c r="F14" s="264"/>
      <c r="G14" s="264"/>
      <c r="H14" s="264"/>
      <c r="I14" s="264"/>
      <c r="J14" s="264"/>
      <c r="K14" s="264"/>
      <c r="L14" s="264"/>
      <c r="M14" s="264"/>
      <c r="N14" s="265"/>
      <c r="O14" s="119"/>
      <c r="P14" s="119"/>
      <c r="Q14" s="119"/>
      <c r="R14" s="119"/>
      <c r="S14" s="119"/>
      <c r="T14" s="119"/>
      <c r="U14" s="119"/>
      <c r="V14" s="119"/>
    </row>
    <row r="15" spans="1:22" s="19" customFormat="1" ht="12.5" x14ac:dyDescent="0.25">
      <c r="A15" s="263"/>
      <c r="B15" s="264"/>
      <c r="C15" s="264"/>
      <c r="D15" s="264"/>
      <c r="E15" s="264"/>
      <c r="F15" s="264"/>
      <c r="G15" s="264"/>
      <c r="H15" s="264"/>
      <c r="I15" s="264"/>
      <c r="J15" s="264"/>
      <c r="K15" s="264"/>
      <c r="L15" s="264"/>
      <c r="M15" s="264"/>
      <c r="N15" s="265"/>
      <c r="O15" s="119"/>
      <c r="P15" s="119"/>
      <c r="Q15" s="119"/>
      <c r="R15" s="119"/>
      <c r="S15" s="119"/>
      <c r="T15" s="119"/>
      <c r="U15" s="119"/>
      <c r="V15" s="119"/>
    </row>
    <row r="16" spans="1:22" s="19" customFormat="1" ht="28" customHeight="1" x14ac:dyDescent="0.25">
      <c r="A16" s="263"/>
      <c r="B16" s="264"/>
      <c r="C16" s="264"/>
      <c r="D16" s="264"/>
      <c r="E16" s="264"/>
      <c r="F16" s="264"/>
      <c r="G16" s="264"/>
      <c r="H16" s="264"/>
      <c r="I16" s="264"/>
      <c r="J16" s="264"/>
      <c r="K16" s="264"/>
      <c r="L16" s="264"/>
      <c r="M16" s="264"/>
      <c r="N16" s="265"/>
      <c r="O16" s="119"/>
      <c r="P16" s="119"/>
      <c r="Q16" s="119"/>
      <c r="R16" s="119"/>
      <c r="S16" s="119"/>
      <c r="T16" s="119"/>
      <c r="U16" s="119"/>
      <c r="V16" s="119"/>
    </row>
    <row r="17" spans="1:22" s="19" customFormat="1" ht="12.5" hidden="1" x14ac:dyDescent="0.25">
      <c r="A17" s="266"/>
      <c r="B17" s="267"/>
      <c r="C17" s="267"/>
      <c r="D17" s="267"/>
      <c r="E17" s="267"/>
      <c r="F17" s="267"/>
      <c r="G17" s="267"/>
      <c r="H17" s="267"/>
      <c r="I17" s="267"/>
      <c r="J17" s="267"/>
      <c r="K17" s="267"/>
      <c r="L17" s="267"/>
      <c r="M17" s="267"/>
      <c r="N17" s="268"/>
      <c r="O17" s="119"/>
      <c r="P17" s="119"/>
      <c r="Q17" s="119"/>
      <c r="R17" s="119"/>
      <c r="S17" s="119"/>
      <c r="T17" s="119"/>
      <c r="U17" s="119"/>
      <c r="V17" s="119"/>
    </row>
    <row r="18" spans="1:22" s="19" customFormat="1" ht="12.75" customHeight="1" x14ac:dyDescent="0.25">
      <c r="A18" s="202" t="s">
        <v>73</v>
      </c>
      <c r="B18" s="203"/>
      <c r="C18" s="203"/>
      <c r="D18" s="203"/>
      <c r="E18" s="203"/>
      <c r="F18" s="203"/>
      <c r="G18" s="203"/>
      <c r="H18" s="203"/>
      <c r="I18" s="203"/>
      <c r="J18" s="203"/>
      <c r="K18" s="203"/>
      <c r="L18" s="203"/>
      <c r="M18" s="203"/>
      <c r="N18" s="204"/>
      <c r="O18" s="119"/>
      <c r="P18" s="119"/>
      <c r="Q18" s="119"/>
      <c r="R18" s="119"/>
      <c r="S18" s="119"/>
      <c r="T18" s="119"/>
      <c r="U18" s="119"/>
      <c r="V18" s="119"/>
    </row>
    <row r="19" spans="1:22" s="19" customFormat="1" ht="12.75" customHeight="1" x14ac:dyDescent="0.25">
      <c r="A19" s="205" t="s">
        <v>74</v>
      </c>
      <c r="B19" s="206"/>
      <c r="C19" s="207"/>
      <c r="D19" s="208" t="s">
        <v>75</v>
      </c>
      <c r="E19" s="209"/>
      <c r="F19" s="209"/>
      <c r="G19" s="209"/>
      <c r="H19" s="209"/>
      <c r="I19" s="209"/>
      <c r="J19" s="209"/>
      <c r="K19" s="209"/>
      <c r="L19" s="209"/>
      <c r="M19" s="209"/>
      <c r="N19" s="210"/>
      <c r="O19" s="119"/>
      <c r="P19" s="119"/>
      <c r="Q19" s="119"/>
      <c r="R19" s="119"/>
      <c r="S19" s="119"/>
      <c r="T19" s="119"/>
      <c r="U19" s="119"/>
      <c r="V19" s="119"/>
    </row>
    <row r="20" spans="1:22" s="19" customFormat="1" ht="13" x14ac:dyDescent="0.25">
      <c r="A20" s="20"/>
      <c r="B20" s="21"/>
      <c r="C20" s="22"/>
      <c r="D20" s="96" t="s">
        <v>76</v>
      </c>
      <c r="E20" s="97"/>
      <c r="F20" s="97"/>
      <c r="G20" s="97"/>
      <c r="H20" s="97"/>
      <c r="I20" s="97"/>
      <c r="J20" s="97"/>
      <c r="K20" s="97"/>
      <c r="L20" s="97"/>
      <c r="M20" s="97"/>
      <c r="N20" s="98"/>
      <c r="O20" s="119"/>
      <c r="P20" s="119"/>
      <c r="Q20" s="119"/>
      <c r="R20" s="119"/>
      <c r="S20" s="119"/>
      <c r="T20" s="119"/>
      <c r="U20" s="119"/>
      <c r="V20" s="119"/>
    </row>
    <row r="21" spans="1:22" s="19" customFormat="1" ht="12.75" customHeight="1" x14ac:dyDescent="0.25">
      <c r="A21" s="211" t="s">
        <v>77</v>
      </c>
      <c r="B21" s="212"/>
      <c r="C21" s="213"/>
      <c r="D21" s="214" t="s">
        <v>78</v>
      </c>
      <c r="E21" s="215"/>
      <c r="F21" s="215"/>
      <c r="G21" s="215"/>
      <c r="H21" s="215"/>
      <c r="I21" s="215"/>
      <c r="J21" s="215"/>
      <c r="K21" s="215"/>
      <c r="L21" s="215"/>
      <c r="M21" s="215"/>
      <c r="N21" s="216"/>
      <c r="O21" s="119"/>
      <c r="P21" s="119"/>
      <c r="Q21" s="119"/>
      <c r="R21" s="119"/>
      <c r="S21" s="119"/>
      <c r="T21" s="119"/>
      <c r="U21" s="119"/>
      <c r="V21" s="119"/>
    </row>
    <row r="22" spans="1:22" ht="12.75" customHeight="1" x14ac:dyDescent="0.35">
      <c r="A22" s="205" t="s">
        <v>79</v>
      </c>
      <c r="B22" s="206"/>
      <c r="C22" s="207"/>
      <c r="D22" s="208" t="s">
        <v>80</v>
      </c>
      <c r="E22" s="209"/>
      <c r="F22" s="209"/>
      <c r="G22" s="209"/>
      <c r="H22" s="209"/>
      <c r="I22" s="209"/>
      <c r="J22" s="209"/>
      <c r="K22" s="209"/>
      <c r="L22" s="209"/>
      <c r="M22" s="209"/>
      <c r="N22" s="210"/>
    </row>
    <row r="23" spans="1:22" s="19" customFormat="1" ht="12.75" customHeight="1" x14ac:dyDescent="0.25">
      <c r="A23" s="205" t="s">
        <v>81</v>
      </c>
      <c r="B23" s="206"/>
      <c r="C23" s="207"/>
      <c r="D23" s="269" t="s">
        <v>82</v>
      </c>
      <c r="E23" s="270"/>
      <c r="F23" s="270"/>
      <c r="G23" s="270"/>
      <c r="H23" s="270"/>
      <c r="I23" s="270"/>
      <c r="J23" s="270"/>
      <c r="K23" s="270"/>
      <c r="L23" s="270"/>
      <c r="M23" s="270"/>
      <c r="N23" s="271"/>
      <c r="O23" s="119"/>
      <c r="P23" s="119"/>
      <c r="Q23" s="119"/>
      <c r="R23" s="119"/>
      <c r="S23" s="119"/>
      <c r="T23" s="119"/>
      <c r="U23" s="119"/>
      <c r="V23" s="119"/>
    </row>
    <row r="24" spans="1:22" s="19" customFormat="1" ht="13" x14ac:dyDescent="0.25">
      <c r="A24" s="23"/>
      <c r="B24" s="24"/>
      <c r="C24" s="25"/>
      <c r="D24" s="272"/>
      <c r="E24" s="273"/>
      <c r="F24" s="273"/>
      <c r="G24" s="273"/>
      <c r="H24" s="273"/>
      <c r="I24" s="273"/>
      <c r="J24" s="273"/>
      <c r="K24" s="273"/>
      <c r="L24" s="273"/>
      <c r="M24" s="273"/>
      <c r="N24" s="274"/>
      <c r="O24" s="119"/>
      <c r="P24" s="119"/>
      <c r="Q24" s="119"/>
      <c r="R24" s="119"/>
      <c r="S24" s="119"/>
      <c r="T24" s="119"/>
      <c r="U24" s="119"/>
      <c r="V24" s="119"/>
    </row>
    <row r="25" spans="1:22" s="19" customFormat="1" ht="12.75" customHeight="1" x14ac:dyDescent="0.25">
      <c r="A25" s="106" t="s">
        <v>83</v>
      </c>
      <c r="B25" s="217"/>
      <c r="C25" s="218"/>
      <c r="D25" s="107" t="s">
        <v>84</v>
      </c>
      <c r="E25" s="219"/>
      <c r="F25" s="219"/>
      <c r="G25" s="219"/>
      <c r="H25" s="219"/>
      <c r="I25" s="219"/>
      <c r="J25" s="219"/>
      <c r="K25" s="219"/>
      <c r="L25" s="219"/>
      <c r="M25" s="219"/>
      <c r="N25" s="220"/>
      <c r="O25" s="119"/>
      <c r="P25" s="119"/>
      <c r="Q25" s="119"/>
      <c r="R25" s="119"/>
      <c r="S25" s="119"/>
      <c r="T25" s="119"/>
      <c r="U25" s="119"/>
      <c r="V25" s="119"/>
    </row>
    <row r="26" spans="1:22" ht="12.75" customHeight="1" x14ac:dyDescent="0.35">
      <c r="A26" s="23" t="s">
        <v>85</v>
      </c>
      <c r="B26" s="24"/>
      <c r="C26" s="25"/>
      <c r="D26" s="99" t="s">
        <v>86</v>
      </c>
      <c r="E26" s="100"/>
      <c r="F26" s="100"/>
      <c r="G26" s="100"/>
      <c r="H26" s="100"/>
      <c r="I26" s="100"/>
      <c r="J26" s="100"/>
      <c r="K26" s="100"/>
      <c r="L26" s="100"/>
      <c r="M26" s="100"/>
      <c r="N26" s="101"/>
    </row>
    <row r="27" spans="1:22" x14ac:dyDescent="0.35">
      <c r="A27" s="20"/>
      <c r="B27" s="21"/>
      <c r="C27" s="22"/>
      <c r="D27" s="96" t="s">
        <v>87</v>
      </c>
      <c r="E27" s="97"/>
      <c r="F27" s="97"/>
      <c r="G27" s="97"/>
      <c r="H27" s="97"/>
      <c r="I27" s="97"/>
      <c r="J27" s="97"/>
      <c r="K27" s="97"/>
      <c r="L27" s="97"/>
      <c r="M27" s="97"/>
      <c r="N27" s="98"/>
    </row>
    <row r="28" spans="1:22" ht="12.75" customHeight="1" x14ac:dyDescent="0.35">
      <c r="A28" s="205" t="s">
        <v>88</v>
      </c>
      <c r="B28" s="206"/>
      <c r="C28" s="207"/>
      <c r="D28" s="208" t="s">
        <v>89</v>
      </c>
      <c r="E28" s="209"/>
      <c r="F28" s="209"/>
      <c r="G28" s="209"/>
      <c r="H28" s="209"/>
      <c r="I28" s="209"/>
      <c r="J28" s="209"/>
      <c r="K28" s="209"/>
      <c r="L28" s="209"/>
      <c r="M28" s="209"/>
      <c r="N28" s="210"/>
    </row>
    <row r="29" spans="1:22" x14ac:dyDescent="0.35">
      <c r="A29" s="20"/>
      <c r="B29" s="21"/>
      <c r="C29" s="22"/>
      <c r="D29" s="96" t="s">
        <v>90</v>
      </c>
      <c r="E29" s="97"/>
      <c r="F29" s="97"/>
      <c r="G29" s="97"/>
      <c r="H29" s="97"/>
      <c r="I29" s="97"/>
      <c r="J29" s="97"/>
      <c r="K29" s="97"/>
      <c r="L29" s="97"/>
      <c r="M29" s="97"/>
      <c r="N29" s="98"/>
    </row>
    <row r="30" spans="1:22" ht="12.75" customHeight="1" x14ac:dyDescent="0.35">
      <c r="A30" s="211" t="s">
        <v>91</v>
      </c>
      <c r="B30" s="212"/>
      <c r="C30" s="213"/>
      <c r="D30" s="214" t="s">
        <v>92</v>
      </c>
      <c r="E30" s="215"/>
      <c r="F30" s="215"/>
      <c r="G30" s="215"/>
      <c r="H30" s="215"/>
      <c r="I30" s="215"/>
      <c r="J30" s="215"/>
      <c r="K30" s="215"/>
      <c r="L30" s="215"/>
      <c r="M30" s="215"/>
      <c r="N30" s="216"/>
    </row>
    <row r="31" spans="1:22" ht="12.75" customHeight="1" x14ac:dyDescent="0.35">
      <c r="A31" s="205" t="s">
        <v>93</v>
      </c>
      <c r="B31" s="206"/>
      <c r="C31" s="207"/>
      <c r="D31" s="208" t="s">
        <v>94</v>
      </c>
      <c r="E31" s="209"/>
      <c r="F31" s="209"/>
      <c r="G31" s="209"/>
      <c r="H31" s="209"/>
      <c r="I31" s="209"/>
      <c r="J31" s="209"/>
      <c r="K31" s="209"/>
      <c r="L31" s="209"/>
      <c r="M31" s="209"/>
      <c r="N31" s="210"/>
    </row>
    <row r="32" spans="1:22" x14ac:dyDescent="0.35">
      <c r="A32" s="20"/>
      <c r="B32" s="21"/>
      <c r="C32" s="22"/>
      <c r="D32" s="96" t="s">
        <v>95</v>
      </c>
      <c r="E32" s="97"/>
      <c r="F32" s="97"/>
      <c r="G32" s="97"/>
      <c r="H32" s="97"/>
      <c r="I32" s="97"/>
      <c r="J32" s="97"/>
      <c r="K32" s="97"/>
      <c r="L32" s="97"/>
      <c r="M32" s="97"/>
      <c r="N32" s="98"/>
    </row>
    <row r="33" spans="1:14" ht="12.75" customHeight="1" x14ac:dyDescent="0.35">
      <c r="A33" s="205" t="s">
        <v>96</v>
      </c>
      <c r="B33" s="206"/>
      <c r="C33" s="207"/>
      <c r="D33" s="208" t="s">
        <v>97</v>
      </c>
      <c r="E33" s="209"/>
      <c r="F33" s="209"/>
      <c r="G33" s="209"/>
      <c r="H33" s="209"/>
      <c r="I33" s="209"/>
      <c r="J33" s="209"/>
      <c r="K33" s="209"/>
      <c r="L33" s="209"/>
      <c r="M33" s="209"/>
      <c r="N33" s="210"/>
    </row>
    <row r="34" spans="1:14" x14ac:dyDescent="0.35">
      <c r="A34" s="23"/>
      <c r="B34" s="24"/>
      <c r="C34" s="25"/>
      <c r="D34" s="99" t="s">
        <v>98</v>
      </c>
      <c r="E34" s="100"/>
      <c r="F34" s="100"/>
      <c r="G34" s="100"/>
      <c r="H34" s="100"/>
      <c r="I34" s="100"/>
      <c r="J34" s="100"/>
      <c r="K34" s="100"/>
      <c r="L34" s="100"/>
      <c r="M34" s="100"/>
      <c r="N34" s="101"/>
    </row>
    <row r="35" spans="1:14" x14ac:dyDescent="0.35">
      <c r="A35" s="23"/>
      <c r="B35" s="24"/>
      <c r="C35" s="25"/>
      <c r="D35" s="99" t="s">
        <v>99</v>
      </c>
      <c r="E35" s="100"/>
      <c r="F35" s="100"/>
      <c r="G35" s="100"/>
      <c r="H35" s="100"/>
      <c r="I35" s="100"/>
      <c r="J35" s="100"/>
      <c r="K35" s="100"/>
      <c r="L35" s="100"/>
      <c r="M35" s="100"/>
      <c r="N35" s="101"/>
    </row>
    <row r="36" spans="1:14" x14ac:dyDescent="0.35">
      <c r="A36" s="23"/>
      <c r="B36" s="24"/>
      <c r="C36" s="25"/>
      <c r="D36" s="99" t="s">
        <v>100</v>
      </c>
      <c r="E36" s="100"/>
      <c r="F36" s="100"/>
      <c r="G36" s="100"/>
      <c r="H36" s="100"/>
      <c r="I36" s="100"/>
      <c r="J36" s="100"/>
      <c r="K36" s="100"/>
      <c r="L36" s="100"/>
      <c r="M36" s="100"/>
      <c r="N36" s="101"/>
    </row>
    <row r="37" spans="1:14" x14ac:dyDescent="0.35">
      <c r="A37" s="20"/>
      <c r="B37" s="21"/>
      <c r="C37" s="22"/>
      <c r="D37" s="96" t="s">
        <v>101</v>
      </c>
      <c r="E37" s="97"/>
      <c r="F37" s="97"/>
      <c r="G37" s="97"/>
      <c r="H37" s="97"/>
      <c r="I37" s="97"/>
      <c r="J37" s="97"/>
      <c r="K37" s="97"/>
      <c r="L37" s="97"/>
      <c r="M37" s="97"/>
      <c r="N37" s="98"/>
    </row>
    <row r="38" spans="1:14" ht="12.75" customHeight="1" x14ac:dyDescent="0.35">
      <c r="A38" s="205" t="s">
        <v>102</v>
      </c>
      <c r="B38" s="206"/>
      <c r="C38" s="207"/>
      <c r="D38" s="208" t="s">
        <v>103</v>
      </c>
      <c r="E38" s="209"/>
      <c r="F38" s="209"/>
      <c r="G38" s="209"/>
      <c r="H38" s="209"/>
      <c r="I38" s="209"/>
      <c r="J38" s="209"/>
      <c r="K38" s="209"/>
      <c r="L38" s="209"/>
      <c r="M38" s="209"/>
      <c r="N38" s="210"/>
    </row>
    <row r="39" spans="1:14" x14ac:dyDescent="0.35">
      <c r="A39" s="20"/>
      <c r="B39" s="21"/>
      <c r="C39" s="22"/>
      <c r="D39" s="96" t="s">
        <v>104</v>
      </c>
      <c r="E39" s="97"/>
      <c r="F39" s="97"/>
      <c r="G39" s="97"/>
      <c r="H39" s="97"/>
      <c r="I39" s="97"/>
      <c r="J39" s="97"/>
      <c r="K39" s="97"/>
      <c r="L39" s="97"/>
      <c r="M39" s="97"/>
      <c r="N39" s="98"/>
    </row>
    <row r="40" spans="1:14" x14ac:dyDescent="0.35">
      <c r="A40" s="221" t="s">
        <v>105</v>
      </c>
      <c r="B40" s="222"/>
      <c r="C40" s="223"/>
      <c r="D40" s="275" t="s">
        <v>106</v>
      </c>
      <c r="E40" s="276"/>
      <c r="F40" s="276"/>
      <c r="G40" s="276"/>
      <c r="H40" s="276"/>
      <c r="I40" s="276"/>
      <c r="J40" s="276"/>
      <c r="K40" s="276"/>
      <c r="L40" s="276"/>
      <c r="M40" s="276"/>
      <c r="N40" s="277"/>
    </row>
    <row r="41" spans="1:14" ht="27.75" customHeight="1" x14ac:dyDescent="0.35">
      <c r="A41" s="90"/>
      <c r="B41" s="24"/>
      <c r="C41" s="91"/>
      <c r="D41" s="278"/>
      <c r="E41" s="279"/>
      <c r="F41" s="279"/>
      <c r="G41" s="279"/>
      <c r="H41" s="279"/>
      <c r="I41" s="279"/>
      <c r="J41" s="279"/>
      <c r="K41" s="279"/>
      <c r="L41" s="279"/>
      <c r="M41" s="279"/>
      <c r="N41" s="280"/>
    </row>
    <row r="42" spans="1:14" ht="12.75" customHeight="1" x14ac:dyDescent="0.35">
      <c r="A42" s="108" t="s">
        <v>107</v>
      </c>
      <c r="B42" s="217"/>
      <c r="C42" s="224"/>
      <c r="D42" s="214" t="s">
        <v>108</v>
      </c>
      <c r="E42" s="215"/>
      <c r="F42" s="215"/>
      <c r="G42" s="215"/>
      <c r="H42" s="215"/>
      <c r="I42" s="215"/>
      <c r="J42" s="215"/>
      <c r="K42" s="215"/>
      <c r="L42" s="215"/>
      <c r="M42" s="215"/>
      <c r="N42" s="216"/>
    </row>
    <row r="43" spans="1:14" ht="12.75" customHeight="1" x14ac:dyDescent="0.35">
      <c r="A43" s="106" t="s">
        <v>109</v>
      </c>
      <c r="B43" s="217"/>
      <c r="C43" s="224"/>
      <c r="D43" s="214" t="s">
        <v>110</v>
      </c>
      <c r="E43" s="215"/>
      <c r="F43" s="215"/>
      <c r="G43" s="215"/>
      <c r="H43" s="215"/>
      <c r="I43" s="215"/>
      <c r="J43" s="215"/>
      <c r="K43" s="215"/>
      <c r="L43" s="215"/>
      <c r="M43" s="215"/>
      <c r="N43" s="216"/>
    </row>
    <row r="44" spans="1:14" ht="12.75" customHeight="1" x14ac:dyDescent="0.35">
      <c r="A44" s="281" t="s">
        <v>111</v>
      </c>
      <c r="B44" s="282"/>
      <c r="C44" s="283"/>
      <c r="D44" s="275" t="s">
        <v>112</v>
      </c>
      <c r="E44" s="276"/>
      <c r="F44" s="276"/>
      <c r="G44" s="276"/>
      <c r="H44" s="276"/>
      <c r="I44" s="276"/>
      <c r="J44" s="276"/>
      <c r="K44" s="276"/>
      <c r="L44" s="276"/>
      <c r="M44" s="276"/>
      <c r="N44" s="277"/>
    </row>
    <row r="45" spans="1:14" ht="12.75" customHeight="1" x14ac:dyDescent="0.35">
      <c r="A45" s="284"/>
      <c r="B45" s="285"/>
      <c r="C45" s="286"/>
      <c r="D45" s="287"/>
      <c r="E45" s="288"/>
      <c r="F45" s="288"/>
      <c r="G45" s="288"/>
      <c r="H45" s="288"/>
      <c r="I45" s="288"/>
      <c r="J45" s="288"/>
      <c r="K45" s="288"/>
      <c r="L45" s="288"/>
      <c r="M45" s="288"/>
      <c r="N45" s="289"/>
    </row>
    <row r="46" spans="1:14" ht="12.75" customHeight="1" x14ac:dyDescent="0.35">
      <c r="A46" s="281" t="s">
        <v>113</v>
      </c>
      <c r="B46" s="282"/>
      <c r="C46" s="283"/>
      <c r="D46" s="275" t="s">
        <v>114</v>
      </c>
      <c r="E46" s="276"/>
      <c r="F46" s="276"/>
      <c r="G46" s="276"/>
      <c r="H46" s="276"/>
      <c r="I46" s="276"/>
      <c r="J46" s="276"/>
      <c r="K46" s="276"/>
      <c r="L46" s="276"/>
      <c r="M46" s="276"/>
      <c r="N46" s="277"/>
    </row>
    <row r="47" spans="1:14" ht="12.75" customHeight="1" x14ac:dyDescent="0.35">
      <c r="A47" s="284"/>
      <c r="B47" s="285"/>
      <c r="C47" s="286"/>
      <c r="D47" s="287"/>
      <c r="E47" s="288"/>
      <c r="F47" s="288"/>
      <c r="G47" s="288"/>
      <c r="H47" s="288"/>
      <c r="I47" s="288"/>
      <c r="J47" s="288"/>
      <c r="K47" s="288"/>
      <c r="L47" s="288"/>
      <c r="M47" s="288"/>
      <c r="N47" s="289"/>
    </row>
    <row r="48" spans="1:14" ht="12.75" customHeight="1" x14ac:dyDescent="0.35">
      <c r="A48" s="221" t="s">
        <v>115</v>
      </c>
      <c r="B48" s="222"/>
      <c r="C48" s="223"/>
      <c r="D48" s="260" t="s">
        <v>116</v>
      </c>
      <c r="E48" s="261"/>
      <c r="F48" s="261"/>
      <c r="G48" s="261"/>
      <c r="H48" s="261"/>
      <c r="I48" s="261"/>
      <c r="J48" s="261"/>
      <c r="K48" s="261"/>
      <c r="L48" s="261"/>
      <c r="M48" s="261"/>
      <c r="N48" s="262"/>
    </row>
    <row r="49" spans="1:14" ht="12.75" customHeight="1" x14ac:dyDescent="0.35">
      <c r="A49" s="116"/>
      <c r="B49" s="117"/>
      <c r="C49" s="118"/>
      <c r="D49" s="266"/>
      <c r="E49" s="267"/>
      <c r="F49" s="267"/>
      <c r="G49" s="267"/>
      <c r="H49" s="267"/>
      <c r="I49" s="267"/>
      <c r="J49" s="267"/>
      <c r="K49" s="267"/>
      <c r="L49" s="267"/>
      <c r="M49" s="267"/>
      <c r="N49" s="268"/>
    </row>
    <row r="50" spans="1:14" ht="12.75" customHeight="1" x14ac:dyDescent="0.35">
      <c r="A50" s="47"/>
      <c r="B50" s="47"/>
      <c r="C50" s="47"/>
      <c r="D50" s="47"/>
      <c r="E50" s="47"/>
      <c r="F50" s="47"/>
      <c r="G50" s="47"/>
      <c r="H50" s="47"/>
      <c r="I50" s="47"/>
      <c r="J50" s="47"/>
      <c r="K50" s="47"/>
      <c r="L50" s="47"/>
      <c r="M50" s="47"/>
      <c r="N50" s="47"/>
    </row>
    <row r="51" spans="1:14" ht="12.75" customHeight="1" x14ac:dyDescent="0.35">
      <c r="A51" s="47"/>
      <c r="B51" s="47"/>
      <c r="C51" s="47"/>
      <c r="D51" s="47"/>
      <c r="E51" s="47"/>
      <c r="F51" s="47"/>
      <c r="G51" s="47"/>
      <c r="H51" s="47"/>
      <c r="I51" s="47"/>
      <c r="J51" s="47"/>
      <c r="K51" s="47"/>
      <c r="L51" s="47"/>
      <c r="M51" s="47"/>
      <c r="N51" s="47"/>
    </row>
    <row r="52" spans="1:14" ht="12.75" customHeight="1" x14ac:dyDescent="0.35">
      <c r="A52" s="47"/>
      <c r="B52" s="47"/>
      <c r="C52" s="47"/>
      <c r="D52" s="47"/>
      <c r="E52" s="47"/>
      <c r="F52" s="47"/>
      <c r="G52" s="47"/>
      <c r="H52" s="47"/>
      <c r="I52" s="47"/>
      <c r="J52" s="47"/>
      <c r="K52" s="47"/>
      <c r="L52" s="47"/>
      <c r="M52" s="47"/>
      <c r="N52" s="47"/>
    </row>
    <row r="53" spans="1:14" ht="12.75" customHeight="1" x14ac:dyDescent="0.35">
      <c r="A53" s="47"/>
      <c r="B53" s="47"/>
      <c r="C53" s="47"/>
      <c r="D53" s="47"/>
      <c r="E53" s="47"/>
      <c r="F53" s="47"/>
      <c r="G53" s="47"/>
      <c r="H53" s="47"/>
      <c r="I53" s="47"/>
      <c r="J53" s="47"/>
      <c r="K53" s="47"/>
      <c r="L53" s="47"/>
      <c r="M53" s="47"/>
      <c r="N53" s="47"/>
    </row>
    <row r="54" spans="1:14" ht="12.75" customHeight="1" x14ac:dyDescent="0.35">
      <c r="A54" s="47"/>
      <c r="B54" s="47"/>
      <c r="C54" s="47"/>
      <c r="D54" s="47"/>
      <c r="E54" s="47"/>
      <c r="F54" s="47"/>
      <c r="G54" s="47"/>
      <c r="H54" s="47"/>
      <c r="I54" s="47"/>
      <c r="J54" s="47"/>
      <c r="K54" s="47"/>
      <c r="L54" s="47"/>
      <c r="M54" s="47"/>
      <c r="N54" s="47"/>
    </row>
    <row r="55" spans="1:14" ht="12.75" customHeight="1" x14ac:dyDescent="0.35">
      <c r="A55" s="47"/>
      <c r="B55" s="47"/>
      <c r="C55" s="47"/>
      <c r="D55" s="47"/>
      <c r="E55" s="47"/>
      <c r="F55" s="47"/>
      <c r="G55" s="47"/>
      <c r="H55" s="47"/>
      <c r="I55" s="47"/>
      <c r="J55" s="47"/>
      <c r="K55" s="47"/>
      <c r="L55" s="47"/>
      <c r="M55" s="47"/>
      <c r="N55" s="47"/>
    </row>
    <row r="56" spans="1:14" ht="12.75" customHeight="1" x14ac:dyDescent="0.35">
      <c r="A56" s="47"/>
      <c r="B56" s="47"/>
      <c r="C56" s="47"/>
      <c r="D56" s="47"/>
      <c r="E56" s="47"/>
      <c r="F56" s="47"/>
      <c r="G56" s="47"/>
      <c r="H56" s="47"/>
      <c r="I56" s="47"/>
      <c r="J56" s="47"/>
      <c r="K56" s="47"/>
      <c r="L56" s="47"/>
      <c r="M56" s="47"/>
      <c r="N56" s="47"/>
    </row>
    <row r="57" spans="1:14" ht="12.75" customHeight="1" x14ac:dyDescent="0.35">
      <c r="A57" s="47"/>
      <c r="B57" s="47"/>
      <c r="C57" s="47"/>
      <c r="D57" s="47"/>
      <c r="E57" s="47"/>
      <c r="F57" s="47"/>
      <c r="G57" s="47"/>
      <c r="H57" s="47"/>
      <c r="I57" s="47"/>
      <c r="J57" s="47"/>
      <c r="K57" s="47"/>
      <c r="L57" s="47"/>
      <c r="M57" s="47"/>
      <c r="N57" s="47"/>
    </row>
    <row r="58" spans="1:14" ht="12.75" customHeight="1" x14ac:dyDescent="0.35">
      <c r="A58" s="47"/>
      <c r="B58" s="47"/>
      <c r="C58" s="47"/>
      <c r="D58" s="47"/>
      <c r="E58" s="47"/>
      <c r="F58" s="47"/>
      <c r="G58" s="47"/>
      <c r="H58" s="47"/>
      <c r="I58" s="47"/>
      <c r="J58" s="47"/>
      <c r="K58" s="47"/>
      <c r="L58" s="47"/>
      <c r="M58" s="47"/>
      <c r="N58" s="47"/>
    </row>
    <row r="59" spans="1:14" ht="12.75" customHeight="1" x14ac:dyDescent="0.35">
      <c r="A59" s="47"/>
      <c r="B59" s="47"/>
      <c r="C59" s="47"/>
      <c r="D59" s="47"/>
      <c r="E59" s="47"/>
      <c r="F59" s="47"/>
      <c r="G59" s="47"/>
      <c r="H59" s="47"/>
      <c r="I59" s="47"/>
      <c r="J59" s="47"/>
      <c r="K59" s="47"/>
      <c r="L59" s="47"/>
      <c r="M59" s="47"/>
      <c r="N59" s="47"/>
    </row>
    <row r="60" spans="1:14" ht="12.75" customHeight="1" x14ac:dyDescent="0.35">
      <c r="A60" s="47"/>
      <c r="B60" s="47"/>
      <c r="C60" s="47"/>
      <c r="D60" s="47"/>
      <c r="E60" s="47"/>
      <c r="F60" s="47"/>
      <c r="G60" s="47"/>
      <c r="H60" s="47"/>
      <c r="I60" s="47"/>
      <c r="J60" s="47"/>
      <c r="K60" s="47"/>
      <c r="L60" s="47"/>
      <c r="M60" s="47"/>
      <c r="N60" s="47"/>
    </row>
    <row r="61" spans="1:14" ht="12.75" customHeight="1" x14ac:dyDescent="0.35">
      <c r="A61" s="47"/>
      <c r="B61" s="47"/>
      <c r="C61" s="47"/>
      <c r="D61" s="47"/>
      <c r="E61" s="47"/>
      <c r="F61" s="47"/>
      <c r="G61" s="47"/>
      <c r="H61" s="47"/>
      <c r="I61" s="47"/>
      <c r="J61" s="47"/>
      <c r="K61" s="47"/>
      <c r="L61" s="47"/>
      <c r="M61" s="47"/>
      <c r="N61" s="47"/>
    </row>
    <row r="62" spans="1:14" ht="12.75" customHeight="1" x14ac:dyDescent="0.35">
      <c r="A62" s="47"/>
      <c r="B62" s="47"/>
      <c r="C62" s="47"/>
      <c r="D62" s="47"/>
      <c r="E62" s="47"/>
      <c r="F62" s="47"/>
      <c r="G62" s="47"/>
      <c r="H62" s="47"/>
      <c r="I62" s="47"/>
      <c r="J62" s="47"/>
      <c r="K62" s="47"/>
      <c r="L62" s="47"/>
      <c r="M62" s="47"/>
      <c r="N62" s="47"/>
    </row>
    <row r="63" spans="1:14" ht="12.75" customHeight="1" x14ac:dyDescent="0.35"/>
    <row r="64" spans="1:14"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sheetData>
  <mergeCells count="8">
    <mergeCell ref="A3:N17"/>
    <mergeCell ref="D23:N24"/>
    <mergeCell ref="D40:N41"/>
    <mergeCell ref="D48:N49"/>
    <mergeCell ref="A44:C45"/>
    <mergeCell ref="D44:N45"/>
    <mergeCell ref="A46:C47"/>
    <mergeCell ref="D46:N4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31"/>
  <sheetViews>
    <sheetView zoomScale="80" zoomScaleNormal="80" workbookViewId="0">
      <selection activeCell="E4" sqref="E4"/>
    </sheetView>
  </sheetViews>
  <sheetFormatPr defaultRowHeight="14.5" x14ac:dyDescent="0.35"/>
  <cols>
    <col min="1" max="1" width="11.81640625" customWidth="1"/>
    <col min="2" max="2" width="11.1796875" customWidth="1"/>
    <col min="3" max="3" width="23" customWidth="1"/>
    <col min="4" max="4" width="20.54296875" customWidth="1"/>
    <col min="5" max="5" width="28.453125" customWidth="1"/>
    <col min="6" max="6" width="33.453125" customWidth="1"/>
    <col min="7" max="7" width="23" customWidth="1"/>
    <col min="8" max="8" width="20.26953125" customWidth="1"/>
    <col min="9" max="9" width="12.81640625" customWidth="1"/>
    <col min="10" max="10" width="18" customWidth="1"/>
    <col min="11" max="11" width="14.7265625" customWidth="1"/>
    <col min="12" max="12" width="14.1796875" style="44" customWidth="1"/>
    <col min="13" max="13" width="89.81640625" customWidth="1"/>
    <col min="14" max="19" width="9.1796875" customWidth="1"/>
    <col min="27" max="27" width="20" hidden="1" customWidth="1"/>
  </cols>
  <sheetData>
    <row r="1" spans="1:27" s="1" customFormat="1" x14ac:dyDescent="0.35">
      <c r="A1" s="196" t="s">
        <v>60</v>
      </c>
      <c r="B1" s="197"/>
      <c r="C1" s="197"/>
      <c r="D1" s="197"/>
      <c r="E1" s="197"/>
      <c r="F1" s="197"/>
      <c r="G1" s="197"/>
      <c r="H1" s="197"/>
      <c r="I1" s="197"/>
      <c r="J1" s="197"/>
      <c r="K1" s="225"/>
      <c r="L1" s="121"/>
      <c r="M1" s="121"/>
      <c r="N1" s="122"/>
      <c r="O1" s="122"/>
      <c r="P1" s="122"/>
      <c r="Q1" s="122"/>
      <c r="R1" s="122"/>
      <c r="S1" s="122"/>
      <c r="T1" s="122"/>
      <c r="Y1" s="17"/>
      <c r="AA1" s="197"/>
    </row>
    <row r="2" spans="1:27" ht="49.5" customHeight="1" x14ac:dyDescent="0.35">
      <c r="A2" s="226" t="s">
        <v>117</v>
      </c>
      <c r="B2" s="226" t="s">
        <v>118</v>
      </c>
      <c r="C2" s="226" t="s">
        <v>119</v>
      </c>
      <c r="D2" s="226" t="s">
        <v>120</v>
      </c>
      <c r="E2" s="226" t="s">
        <v>121</v>
      </c>
      <c r="F2" s="226" t="s">
        <v>122</v>
      </c>
      <c r="G2" s="227" t="s">
        <v>123</v>
      </c>
      <c r="H2" s="226" t="s">
        <v>124</v>
      </c>
      <c r="I2" s="226" t="s">
        <v>125</v>
      </c>
      <c r="J2" s="226" t="s">
        <v>126</v>
      </c>
      <c r="K2" s="228" t="s">
        <v>127</v>
      </c>
      <c r="L2" s="86" t="s">
        <v>128</v>
      </c>
      <c r="M2" s="86" t="s">
        <v>129</v>
      </c>
      <c r="AA2" s="86" t="s">
        <v>130</v>
      </c>
    </row>
    <row r="3" spans="1:27" ht="99" customHeight="1" x14ac:dyDescent="0.35">
      <c r="A3" s="127" t="s">
        <v>131</v>
      </c>
      <c r="B3" s="31" t="s">
        <v>132</v>
      </c>
      <c r="C3" s="31" t="s">
        <v>133</v>
      </c>
      <c r="D3" s="31" t="s">
        <v>134</v>
      </c>
      <c r="E3" s="42" t="s">
        <v>135</v>
      </c>
      <c r="F3" s="33" t="s">
        <v>136</v>
      </c>
      <c r="G3" s="33" t="s">
        <v>137</v>
      </c>
      <c r="H3" s="33"/>
      <c r="I3" s="229"/>
      <c r="J3" s="230" t="s">
        <v>138</v>
      </c>
      <c r="K3" s="124" t="s">
        <v>139</v>
      </c>
      <c r="L3" s="124" t="s">
        <v>140</v>
      </c>
      <c r="M3" s="125" t="s">
        <v>141</v>
      </c>
      <c r="AA3" s="105" t="e">
        <f>IF(OR(I3="Fail",ISBLANK(I3)),INDEX('Issue Code Table'!C:C,MATCH(L:L,'Issue Code Table'!A:A,0)),IF(K3="Critical",6,IF(K3="Significant",5,IF(K3="Moderate",3,2))))</f>
        <v>#N/A</v>
      </c>
    </row>
    <row r="4" spans="1:27" ht="121" customHeight="1" x14ac:dyDescent="0.35">
      <c r="A4" s="127" t="s">
        <v>142</v>
      </c>
      <c r="B4" s="31" t="s">
        <v>143</v>
      </c>
      <c r="C4" s="31" t="s">
        <v>144</v>
      </c>
      <c r="D4" s="132" t="s">
        <v>145</v>
      </c>
      <c r="E4" s="42" t="s">
        <v>146</v>
      </c>
      <c r="F4" s="131" t="s">
        <v>147</v>
      </c>
      <c r="G4" s="42" t="s">
        <v>148</v>
      </c>
      <c r="H4" s="33"/>
      <c r="I4" s="229"/>
      <c r="J4" s="124"/>
      <c r="K4" s="124" t="s">
        <v>149</v>
      </c>
      <c r="L4" s="124" t="s">
        <v>150</v>
      </c>
      <c r="M4" s="124" t="s">
        <v>151</v>
      </c>
      <c r="AA4" s="105" t="e">
        <f>IF(OR(I4="Fail",ISBLANK(I4)),INDEX('Issue Code Table'!C:C,MATCH(L:L,'Issue Code Table'!A:A,0)),IF(K4="Critical",6,IF(K4="Significant",5,IF(K4="Moderate",3,2))))</f>
        <v>#N/A</v>
      </c>
    </row>
    <row r="5" spans="1:27" ht="114.65" customHeight="1" x14ac:dyDescent="0.35">
      <c r="A5" s="127" t="s">
        <v>152</v>
      </c>
      <c r="B5" s="31" t="s">
        <v>153</v>
      </c>
      <c r="C5" s="31" t="s">
        <v>154</v>
      </c>
      <c r="D5" s="31" t="s">
        <v>155</v>
      </c>
      <c r="E5" s="31" t="s">
        <v>156</v>
      </c>
      <c r="F5" s="31" t="s">
        <v>157</v>
      </c>
      <c r="G5" s="31" t="s">
        <v>158</v>
      </c>
      <c r="H5" s="33"/>
      <c r="I5" s="229"/>
      <c r="J5" s="103" t="s">
        <v>159</v>
      </c>
      <c r="K5" s="103" t="s">
        <v>160</v>
      </c>
      <c r="L5" s="124" t="s">
        <v>161</v>
      </c>
      <c r="M5" s="125" t="s">
        <v>162</v>
      </c>
      <c r="AA5" s="105">
        <f>IF(OR(I5="Fail",ISBLANK(I5)),INDEX('Issue Code Table'!C:C,MATCH(L:L,'Issue Code Table'!A:A,0)),IF(K5="Critical",6,IF(K5="Significant",5,IF(K5="Moderate",3,2))))</f>
        <v>2</v>
      </c>
    </row>
    <row r="6" spans="1:27" ht="75.75" customHeight="1" x14ac:dyDescent="0.35">
      <c r="A6" s="127" t="s">
        <v>163</v>
      </c>
      <c r="B6" s="124" t="s">
        <v>164</v>
      </c>
      <c r="C6" s="124" t="s">
        <v>165</v>
      </c>
      <c r="D6" s="31" t="s">
        <v>155</v>
      </c>
      <c r="E6" s="124" t="s">
        <v>166</v>
      </c>
      <c r="F6" s="124" t="s">
        <v>167</v>
      </c>
      <c r="G6" s="124" t="s">
        <v>168</v>
      </c>
      <c r="H6" s="33"/>
      <c r="I6" s="229"/>
      <c r="J6" s="124" t="s">
        <v>169</v>
      </c>
      <c r="K6" s="139" t="s">
        <v>149</v>
      </c>
      <c r="L6" s="140" t="s">
        <v>170</v>
      </c>
      <c r="M6" s="141" t="s">
        <v>171</v>
      </c>
      <c r="N6" s="88"/>
      <c r="AA6" s="105" t="e">
        <f>IF(OR(I6="Fail",ISBLANK(I6)),INDEX('Issue Code Table'!C:C,MATCH(L:L,'Issue Code Table'!A:A,0)),IF(K6="Critical",6,IF(K6="Significant",5,IF(K6="Moderate",3,2))))</f>
        <v>#N/A</v>
      </c>
    </row>
    <row r="7" spans="1:27" ht="75.75" customHeight="1" x14ac:dyDescent="0.35">
      <c r="A7" s="127" t="s">
        <v>172</v>
      </c>
      <c r="B7" s="124" t="s">
        <v>173</v>
      </c>
      <c r="C7" s="124" t="s">
        <v>174</v>
      </c>
      <c r="D7" s="31" t="s">
        <v>155</v>
      </c>
      <c r="E7" s="124" t="s">
        <v>175</v>
      </c>
      <c r="F7" s="124" t="s">
        <v>176</v>
      </c>
      <c r="G7" s="124" t="s">
        <v>177</v>
      </c>
      <c r="H7" s="33"/>
      <c r="I7" s="229"/>
      <c r="J7" s="230"/>
      <c r="K7" s="139" t="s">
        <v>149</v>
      </c>
      <c r="L7" s="141" t="s">
        <v>178</v>
      </c>
      <c r="M7" s="141" t="s">
        <v>179</v>
      </c>
      <c r="N7" s="88"/>
      <c r="AA7" s="105">
        <f>IF(OR(I7="Fail",ISBLANK(I7)),INDEX('Issue Code Table'!C:C,MATCH(L:L,'Issue Code Table'!A:A,0)),IF(K7="Critical",6,IF(K7="Significant",5,IF(K7="Moderate",3,2))))</f>
        <v>6</v>
      </c>
    </row>
    <row r="8" spans="1:27" ht="186" customHeight="1" x14ac:dyDescent="0.35">
      <c r="A8" s="127" t="s">
        <v>180</v>
      </c>
      <c r="B8" s="31" t="s">
        <v>181</v>
      </c>
      <c r="C8" s="31" t="s">
        <v>182</v>
      </c>
      <c r="D8" s="31" t="s">
        <v>155</v>
      </c>
      <c r="E8" s="31" t="s">
        <v>183</v>
      </c>
      <c r="F8" s="31" t="s">
        <v>184</v>
      </c>
      <c r="G8" s="31" t="s">
        <v>185</v>
      </c>
      <c r="H8" s="33"/>
      <c r="I8" s="229"/>
      <c r="J8" s="103" t="s">
        <v>159</v>
      </c>
      <c r="K8" s="103" t="s">
        <v>160</v>
      </c>
      <c r="L8" s="124" t="s">
        <v>186</v>
      </c>
      <c r="M8" s="125" t="s">
        <v>187</v>
      </c>
      <c r="AA8" s="105" t="e">
        <f>IF(OR(I8="Fail",ISBLANK(I8)),INDEX('Issue Code Table'!C:C,MATCH(L:L,'Issue Code Table'!A:A,0)),IF(K8="Critical",6,IF(K8="Significant",5,IF(K8="Moderate",3,2))))</f>
        <v>#N/A</v>
      </c>
    </row>
    <row r="9" spans="1:27" ht="112.5" x14ac:dyDescent="0.35">
      <c r="A9" s="127" t="s">
        <v>188</v>
      </c>
      <c r="B9" s="31" t="s">
        <v>189</v>
      </c>
      <c r="C9" s="31" t="s">
        <v>190</v>
      </c>
      <c r="D9" s="31" t="s">
        <v>191</v>
      </c>
      <c r="E9" s="31" t="s">
        <v>192</v>
      </c>
      <c r="F9" s="31" t="s">
        <v>193</v>
      </c>
      <c r="G9" s="31" t="s">
        <v>194</v>
      </c>
      <c r="H9" s="33"/>
      <c r="I9" s="229"/>
      <c r="J9" s="103" t="s">
        <v>159</v>
      </c>
      <c r="K9" s="103" t="s">
        <v>160</v>
      </c>
      <c r="L9" s="124" t="s">
        <v>195</v>
      </c>
      <c r="M9" s="125" t="s">
        <v>196</v>
      </c>
      <c r="AA9" s="105" t="e">
        <f>IF(OR(I9="Fail",ISBLANK(I9)),INDEX('Issue Code Table'!C:C,MATCH(L:L,'Issue Code Table'!A:A,0)),IF(K9="Critical",6,IF(K9="Significant",5,IF(K9="Moderate",3,2))))</f>
        <v>#N/A</v>
      </c>
    </row>
    <row r="10" spans="1:27" ht="62.5" x14ac:dyDescent="0.35">
      <c r="A10" s="127" t="s">
        <v>197</v>
      </c>
      <c r="B10" s="31" t="s">
        <v>198</v>
      </c>
      <c r="C10" s="31" t="s">
        <v>199</v>
      </c>
      <c r="D10" s="31" t="s">
        <v>155</v>
      </c>
      <c r="E10" s="31" t="s">
        <v>200</v>
      </c>
      <c r="F10" s="32" t="s">
        <v>201</v>
      </c>
      <c r="G10" s="31" t="s">
        <v>202</v>
      </c>
      <c r="H10" s="33"/>
      <c r="I10" s="229"/>
      <c r="J10" s="103" t="s">
        <v>159</v>
      </c>
      <c r="K10" s="103" t="s">
        <v>149</v>
      </c>
      <c r="L10" s="124" t="s">
        <v>203</v>
      </c>
      <c r="M10" s="125" t="s">
        <v>204</v>
      </c>
      <c r="AA10" s="105">
        <f>IF(OR(I10="Fail",ISBLANK(I10)),INDEX('Issue Code Table'!C:C,MATCH(L:L,'Issue Code Table'!A:A,0)),IF(K10="Critical",6,IF(K10="Significant",5,IF(K10="Moderate",3,2))))</f>
        <v>4</v>
      </c>
    </row>
    <row r="11" spans="1:27" ht="144.75" customHeight="1" x14ac:dyDescent="0.35">
      <c r="A11" s="127" t="s">
        <v>205</v>
      </c>
      <c r="B11" s="31" t="s">
        <v>206</v>
      </c>
      <c r="C11" s="31" t="s">
        <v>207</v>
      </c>
      <c r="D11" s="31" t="s">
        <v>155</v>
      </c>
      <c r="E11" s="31" t="s">
        <v>208</v>
      </c>
      <c r="F11" s="31" t="s">
        <v>209</v>
      </c>
      <c r="G11" s="31" t="s">
        <v>210</v>
      </c>
      <c r="H11" s="33"/>
      <c r="I11" s="229"/>
      <c r="J11" s="103" t="s">
        <v>159</v>
      </c>
      <c r="K11" s="103" t="s">
        <v>149</v>
      </c>
      <c r="L11" s="124" t="s">
        <v>211</v>
      </c>
      <c r="M11" s="125" t="s">
        <v>212</v>
      </c>
      <c r="AA11" s="105">
        <f>IF(OR(I11="Fail",ISBLANK(I11)),INDEX('Issue Code Table'!C:C,MATCH(L:L,'Issue Code Table'!A:A,0)),IF(K11="Critical",6,IF(K11="Significant",5,IF(K11="Moderate",3,2))))</f>
        <v>5</v>
      </c>
    </row>
    <row r="12" spans="1:27" ht="100" x14ac:dyDescent="0.35">
      <c r="A12" s="127" t="s">
        <v>213</v>
      </c>
      <c r="B12" s="31" t="s">
        <v>214</v>
      </c>
      <c r="C12" s="31" t="s">
        <v>215</v>
      </c>
      <c r="D12" s="31" t="s">
        <v>155</v>
      </c>
      <c r="E12" s="33" t="s">
        <v>216</v>
      </c>
      <c r="F12" s="33" t="s">
        <v>217</v>
      </c>
      <c r="G12" s="33" t="s">
        <v>218</v>
      </c>
      <c r="H12" s="33"/>
      <c r="I12" s="229"/>
      <c r="J12" s="103" t="s">
        <v>159</v>
      </c>
      <c r="K12" s="103" t="s">
        <v>160</v>
      </c>
      <c r="L12" s="124" t="s">
        <v>219</v>
      </c>
      <c r="M12" s="125" t="s">
        <v>220</v>
      </c>
      <c r="N12" s="88"/>
      <c r="O12" s="88"/>
      <c r="P12" s="88"/>
      <c r="Q12" s="88"/>
      <c r="R12" s="88"/>
      <c r="S12" s="88"/>
      <c r="AA12" s="105">
        <f>IF(OR(I12="Fail",ISBLANK(I12)),INDEX('Issue Code Table'!C:C,MATCH(L:L,'Issue Code Table'!A:A,0)),IF(K12="Critical",6,IF(K12="Significant",5,IF(K12="Moderate",3,2))))</f>
        <v>2</v>
      </c>
    </row>
    <row r="13" spans="1:27" x14ac:dyDescent="0.35">
      <c r="A13" s="87"/>
      <c r="B13" s="231" t="s">
        <v>221</v>
      </c>
      <c r="C13" s="87"/>
      <c r="D13" s="87"/>
      <c r="E13" s="87"/>
      <c r="F13" s="87"/>
      <c r="G13" s="87"/>
      <c r="H13" s="87"/>
      <c r="I13" s="87"/>
      <c r="J13" s="87"/>
      <c r="K13" s="87"/>
      <c r="L13" s="87"/>
      <c r="M13" s="87"/>
      <c r="AA13" s="87"/>
    </row>
    <row r="14" spans="1:27" hidden="1" x14ac:dyDescent="0.35">
      <c r="G14" s="37" t="s">
        <v>61</v>
      </c>
    </row>
    <row r="15" spans="1:27" hidden="1" x14ac:dyDescent="0.35">
      <c r="G15" s="37" t="s">
        <v>62</v>
      </c>
    </row>
    <row r="16" spans="1:27" hidden="1" x14ac:dyDescent="0.35">
      <c r="G16" s="37" t="s">
        <v>50</v>
      </c>
    </row>
    <row r="17" spans="7:7" hidden="1" x14ac:dyDescent="0.35">
      <c r="G17" s="37" t="s">
        <v>222</v>
      </c>
    </row>
    <row r="18" spans="7:7" hidden="1" x14ac:dyDescent="0.35"/>
    <row r="19" spans="7:7" hidden="1" x14ac:dyDescent="0.35">
      <c r="G19" s="37" t="s">
        <v>223</v>
      </c>
    </row>
    <row r="20" spans="7:7" hidden="1" x14ac:dyDescent="0.35">
      <c r="G20" s="37" t="s">
        <v>139</v>
      </c>
    </row>
    <row r="21" spans="7:7" hidden="1" x14ac:dyDescent="0.35">
      <c r="G21" s="37" t="s">
        <v>149</v>
      </c>
    </row>
    <row r="22" spans="7:7" hidden="1" x14ac:dyDescent="0.35">
      <c r="G22" s="37" t="s">
        <v>160</v>
      </c>
    </row>
    <row r="23" spans="7:7" hidden="1" x14ac:dyDescent="0.35">
      <c r="G23" s="37" t="s">
        <v>224</v>
      </c>
    </row>
    <row r="24" spans="7:7" hidden="1" x14ac:dyDescent="0.35"/>
    <row r="25" spans="7:7" hidden="1" x14ac:dyDescent="0.35"/>
    <row r="26" spans="7:7" hidden="1" x14ac:dyDescent="0.35"/>
    <row r="27" spans="7:7" hidden="1" x14ac:dyDescent="0.35"/>
    <row r="28" spans="7:7" hidden="1" x14ac:dyDescent="0.35"/>
    <row r="29" spans="7:7" hidden="1" x14ac:dyDescent="0.35"/>
    <row r="30" spans="7:7" hidden="1" x14ac:dyDescent="0.35"/>
    <row r="31" spans="7:7" hidden="1" x14ac:dyDescent="0.35"/>
  </sheetData>
  <protectedRanges>
    <protectedRange password="E1A2" sqref="AA2" name="Range1"/>
    <protectedRange password="E1A2" sqref="L2:M2" name="Range1_1"/>
    <protectedRange password="E1A2" sqref="AA3:AA12" name="Range1_1_1"/>
    <protectedRange password="E1A2" sqref="L4:M4" name="Range1_2"/>
    <protectedRange password="E1A2" sqref="N6:N7" name="Range1_3"/>
    <protectedRange password="E1A2" sqref="M6" name="Range1_1_2"/>
  </protectedRanges>
  <autoFilter ref="A2:L2" xr:uid="{00000000-0009-0000-0000-000003000000}"/>
  <phoneticPr fontId="13" type="noConversion"/>
  <conditionalFormatting sqref="I3:I5 I8:I12">
    <cfRule type="cellIs" dxfId="196" priority="8" stopIfTrue="1" operator="equal">
      <formula>"Info"</formula>
    </cfRule>
    <cfRule type="cellIs" dxfId="195" priority="12" stopIfTrue="1" operator="equal">
      <formula>"Fail"</formula>
    </cfRule>
    <cfRule type="cellIs" dxfId="194" priority="13" stopIfTrue="1" operator="equal">
      <formula>"Pass"</formula>
    </cfRule>
  </conditionalFormatting>
  <conditionalFormatting sqref="L3:L12">
    <cfRule type="expression" dxfId="193" priority="11" stopIfTrue="1">
      <formula>ISERROR(AA3)</formula>
    </cfRule>
  </conditionalFormatting>
  <conditionalFormatting sqref="I6:I7">
    <cfRule type="cellIs" dxfId="192" priority="2" operator="equal">
      <formula>"Fail"</formula>
    </cfRule>
    <cfRule type="cellIs" dxfId="191" priority="3" operator="equal">
      <formula>"Pass"</formula>
    </cfRule>
    <cfRule type="cellIs" dxfId="190" priority="4" operator="equal">
      <formula>"Info"</formula>
    </cfRule>
  </conditionalFormatting>
  <dataValidations count="2">
    <dataValidation type="list" allowBlank="1" showInputMessage="1" showErrorMessage="1" sqref="I3:I12" xr:uid="{00000000-0002-0000-0300-000000000000}">
      <formula1>$G$14:$G$17</formula1>
    </dataValidation>
    <dataValidation type="list" allowBlank="1" showInputMessage="1" showErrorMessage="1" sqref="K3:K12" xr:uid="{00000000-0002-0000-0300-000001000000}">
      <formula1>$G$20:$G$23</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249977111117893"/>
  </sheetPr>
  <dimension ref="A1:AA137"/>
  <sheetViews>
    <sheetView zoomScale="90" zoomScaleNormal="90" workbookViewId="0">
      <selection activeCell="C1" sqref="C1:H1048576"/>
    </sheetView>
  </sheetViews>
  <sheetFormatPr defaultColWidth="9.1796875" defaultRowHeight="14.5" x14ac:dyDescent="0.35"/>
  <cols>
    <col min="1" max="1" width="12" style="30" customWidth="1"/>
    <col min="2" max="2" width="10" style="30" customWidth="1"/>
    <col min="3" max="3" width="14" style="36" customWidth="1"/>
    <col min="4" max="4" width="12.26953125" style="30" customWidth="1"/>
    <col min="5" max="5" width="16.1796875" style="30" customWidth="1"/>
    <col min="6" max="6" width="26.54296875" style="30" customWidth="1"/>
    <col min="7" max="7" width="48.7265625" style="30" customWidth="1"/>
    <col min="8" max="8" width="42" style="30" customWidth="1"/>
    <col min="9" max="9" width="25.7265625" style="30" customWidth="1"/>
    <col min="10" max="10" width="12.1796875" style="30" customWidth="1"/>
    <col min="11" max="11" width="29.26953125" style="30" hidden="1" customWidth="1"/>
    <col min="12" max="12" width="23" style="30" customWidth="1"/>
    <col min="13" max="13" width="14.26953125" customWidth="1"/>
    <col min="14" max="14" width="15.26953125" style="45" customWidth="1"/>
    <col min="15" max="15" width="39.1796875" style="45" customWidth="1"/>
    <col min="16" max="16" width="4.1796875" style="30" customWidth="1"/>
    <col min="17" max="17" width="14.81640625" style="30" customWidth="1"/>
    <col min="18" max="18" width="23" style="30" customWidth="1"/>
    <col min="19" max="19" width="43.81640625" style="30" customWidth="1"/>
    <col min="20" max="20" width="50.26953125" style="30" customWidth="1"/>
    <col min="21" max="21" width="65.54296875" style="30" hidden="1" customWidth="1"/>
    <col min="22" max="22" width="31.26953125" hidden="1" customWidth="1"/>
    <col min="23" max="23" width="21.1796875" customWidth="1"/>
    <col min="24" max="24" width="8.81640625" customWidth="1"/>
    <col min="25" max="25" width="9.1796875" style="30"/>
    <col min="26" max="26" width="8.81640625" customWidth="1"/>
    <col min="27" max="27" width="25" style="30" hidden="1" customWidth="1"/>
    <col min="28" max="16384" width="9.1796875" style="30"/>
  </cols>
  <sheetData>
    <row r="1" spans="1:27" s="1" customFormat="1" x14ac:dyDescent="0.35">
      <c r="A1" s="196" t="s">
        <v>60</v>
      </c>
      <c r="B1" s="197"/>
      <c r="C1" s="197"/>
      <c r="D1" s="197"/>
      <c r="E1" s="197"/>
      <c r="F1" s="197"/>
      <c r="G1" s="197"/>
      <c r="H1" s="197"/>
      <c r="I1" s="197"/>
      <c r="J1" s="197"/>
      <c r="K1" s="225"/>
      <c r="L1" s="121"/>
      <c r="M1" s="121"/>
      <c r="N1" s="121"/>
      <c r="O1" s="121"/>
      <c r="P1" s="121"/>
      <c r="Q1" s="121"/>
      <c r="R1" s="121"/>
      <c r="S1" s="121"/>
      <c r="T1" s="121"/>
      <c r="U1" s="121"/>
      <c r="V1" s="121"/>
      <c r="Z1" s="17"/>
      <c r="AA1" s="197"/>
    </row>
    <row r="2" spans="1:27" ht="39" x14ac:dyDescent="0.35">
      <c r="A2" s="226" t="s">
        <v>117</v>
      </c>
      <c r="B2" s="226" t="s">
        <v>118</v>
      </c>
      <c r="C2" s="226" t="s">
        <v>119</v>
      </c>
      <c r="D2" s="226" t="s">
        <v>120</v>
      </c>
      <c r="E2" s="226" t="s">
        <v>225</v>
      </c>
      <c r="F2" s="226" t="s">
        <v>121</v>
      </c>
      <c r="G2" s="226" t="s">
        <v>122</v>
      </c>
      <c r="H2" s="227" t="s">
        <v>123</v>
      </c>
      <c r="I2" s="227" t="s">
        <v>124</v>
      </c>
      <c r="J2" s="227" t="s">
        <v>125</v>
      </c>
      <c r="K2" s="232" t="s">
        <v>226</v>
      </c>
      <c r="L2" s="227" t="s">
        <v>126</v>
      </c>
      <c r="M2" s="233" t="s">
        <v>127</v>
      </c>
      <c r="N2" s="233" t="s">
        <v>128</v>
      </c>
      <c r="O2" s="123" t="s">
        <v>129</v>
      </c>
      <c r="P2" s="142"/>
      <c r="Q2" s="234" t="s">
        <v>227</v>
      </c>
      <c r="R2" s="234" t="s">
        <v>228</v>
      </c>
      <c r="S2" s="234" t="s">
        <v>229</v>
      </c>
      <c r="T2" s="234" t="s">
        <v>230</v>
      </c>
      <c r="U2" s="137" t="s">
        <v>231</v>
      </c>
      <c r="V2" s="137" t="s">
        <v>232</v>
      </c>
      <c r="Y2" s="41"/>
      <c r="AA2" s="233" t="s">
        <v>130</v>
      </c>
    </row>
    <row r="3" spans="1:27" ht="148.5" customHeight="1" x14ac:dyDescent="0.35">
      <c r="A3" s="127" t="s">
        <v>233</v>
      </c>
      <c r="B3" s="127" t="s">
        <v>234</v>
      </c>
      <c r="C3" s="128" t="s">
        <v>235</v>
      </c>
      <c r="D3" s="127" t="s">
        <v>236</v>
      </c>
      <c r="E3" s="127" t="s">
        <v>237</v>
      </c>
      <c r="F3" s="127" t="s">
        <v>238</v>
      </c>
      <c r="G3" s="127" t="s">
        <v>239</v>
      </c>
      <c r="H3" s="127" t="s">
        <v>240</v>
      </c>
      <c r="I3" s="34"/>
      <c r="J3" s="229"/>
      <c r="K3" s="38" t="s">
        <v>241</v>
      </c>
      <c r="L3" s="34"/>
      <c r="M3" s="34" t="s">
        <v>160</v>
      </c>
      <c r="N3" s="35" t="s">
        <v>242</v>
      </c>
      <c r="O3" s="138" t="s">
        <v>243</v>
      </c>
      <c r="P3" s="104"/>
      <c r="Q3" s="34">
        <v>3.1</v>
      </c>
      <c r="R3" s="34" t="s">
        <v>244</v>
      </c>
      <c r="S3" s="127" t="s">
        <v>245</v>
      </c>
      <c r="T3" s="127" t="s">
        <v>246</v>
      </c>
      <c r="U3" s="127" t="s">
        <v>247</v>
      </c>
      <c r="V3" s="127"/>
      <c r="Y3" s="41"/>
      <c r="AA3" s="105">
        <f>IF(OR(J3="Fail",ISBLANK(J3)),INDEX('Issue Code Table'!C:C,MATCH(N:N,'Issue Code Table'!A:A,0)),IF(M3="Critical",6,IF(M3="Significant",5,IF(M3="Moderate",3,2))))</f>
        <v>4</v>
      </c>
    </row>
    <row r="4" spans="1:27" ht="148.5" customHeight="1" x14ac:dyDescent="0.35">
      <c r="A4" s="127" t="s">
        <v>248</v>
      </c>
      <c r="B4" s="127" t="s">
        <v>234</v>
      </c>
      <c r="C4" s="128" t="s">
        <v>235</v>
      </c>
      <c r="D4" s="127" t="s">
        <v>236</v>
      </c>
      <c r="E4" s="127" t="s">
        <v>249</v>
      </c>
      <c r="F4" s="127" t="s">
        <v>250</v>
      </c>
      <c r="G4" s="127" t="s">
        <v>251</v>
      </c>
      <c r="H4" s="127" t="s">
        <v>252</v>
      </c>
      <c r="I4" s="34"/>
      <c r="J4" s="229"/>
      <c r="K4" s="38" t="s">
        <v>253</v>
      </c>
      <c r="L4" s="34"/>
      <c r="M4" s="34" t="s">
        <v>149</v>
      </c>
      <c r="N4" s="35" t="s">
        <v>254</v>
      </c>
      <c r="O4" s="138" t="s">
        <v>255</v>
      </c>
      <c r="P4" s="104"/>
      <c r="Q4" s="34">
        <v>3.1</v>
      </c>
      <c r="R4" s="34" t="s">
        <v>256</v>
      </c>
      <c r="S4" s="127" t="s">
        <v>257</v>
      </c>
      <c r="T4" s="127" t="s">
        <v>258</v>
      </c>
      <c r="U4" s="127" t="s">
        <v>259</v>
      </c>
      <c r="V4" s="127" t="s">
        <v>260</v>
      </c>
      <c r="Y4" s="41"/>
      <c r="AA4" s="105">
        <f>IF(OR(J4="Fail",ISBLANK(J4)),INDEX('Issue Code Table'!C:C,MATCH(N:N,'Issue Code Table'!A:A,0)),IF(M4="Critical",6,IF(M4="Significant",5,IF(M4="Moderate",3,2))))</f>
        <v>5</v>
      </c>
    </row>
    <row r="5" spans="1:27" ht="148.5" customHeight="1" x14ac:dyDescent="0.35">
      <c r="A5" s="127" t="s">
        <v>261</v>
      </c>
      <c r="B5" s="127" t="s">
        <v>234</v>
      </c>
      <c r="C5" s="128" t="s">
        <v>235</v>
      </c>
      <c r="D5" s="127" t="s">
        <v>262</v>
      </c>
      <c r="E5" s="127" t="s">
        <v>263</v>
      </c>
      <c r="F5" s="127" t="s">
        <v>264</v>
      </c>
      <c r="G5" s="127" t="s">
        <v>265</v>
      </c>
      <c r="H5" s="127" t="s">
        <v>266</v>
      </c>
      <c r="I5" s="34"/>
      <c r="J5" s="229"/>
      <c r="K5" s="38" t="s">
        <v>267</v>
      </c>
      <c r="L5" s="34" t="s">
        <v>268</v>
      </c>
      <c r="M5" s="34" t="s">
        <v>149</v>
      </c>
      <c r="N5" s="35" t="s">
        <v>269</v>
      </c>
      <c r="O5" s="138" t="s">
        <v>270</v>
      </c>
      <c r="P5" s="104"/>
      <c r="Q5" s="34">
        <v>3.1</v>
      </c>
      <c r="R5" s="34" t="s">
        <v>271</v>
      </c>
      <c r="S5" s="127" t="s">
        <v>272</v>
      </c>
      <c r="T5" s="127" t="s">
        <v>273</v>
      </c>
      <c r="U5" s="127" t="s">
        <v>274</v>
      </c>
      <c r="V5" s="127" t="s">
        <v>275</v>
      </c>
      <c r="Y5" s="41"/>
      <c r="AA5" s="105">
        <f>IF(OR(J5="Fail",ISBLANK(J5)),INDEX('Issue Code Table'!C:C,MATCH(N:N,'Issue Code Table'!A:A,0)),IF(M5="Critical",6,IF(M5="Significant",5,IF(M5="Moderate",3,2))))</f>
        <v>5</v>
      </c>
    </row>
    <row r="6" spans="1:27" ht="148.5" customHeight="1" x14ac:dyDescent="0.35">
      <c r="A6" s="127" t="s">
        <v>276</v>
      </c>
      <c r="B6" s="127" t="s">
        <v>234</v>
      </c>
      <c r="C6" s="128" t="s">
        <v>235</v>
      </c>
      <c r="D6" s="127" t="s">
        <v>236</v>
      </c>
      <c r="E6" s="127" t="s">
        <v>277</v>
      </c>
      <c r="F6" s="127" t="s">
        <v>278</v>
      </c>
      <c r="G6" s="127" t="s">
        <v>279</v>
      </c>
      <c r="H6" s="127" t="s">
        <v>280</v>
      </c>
      <c r="I6" s="34"/>
      <c r="J6" s="229"/>
      <c r="K6" s="38" t="s">
        <v>281</v>
      </c>
      <c r="L6" s="34"/>
      <c r="M6" s="34" t="s">
        <v>149</v>
      </c>
      <c r="N6" s="35" t="s">
        <v>282</v>
      </c>
      <c r="O6" s="138" t="s">
        <v>283</v>
      </c>
      <c r="P6" s="104"/>
      <c r="Q6" s="34">
        <v>3.1</v>
      </c>
      <c r="R6" s="34" t="s">
        <v>284</v>
      </c>
      <c r="S6" s="127" t="s">
        <v>285</v>
      </c>
      <c r="T6" s="127" t="s">
        <v>286</v>
      </c>
      <c r="U6" s="127" t="s">
        <v>287</v>
      </c>
      <c r="V6" s="127" t="s">
        <v>288</v>
      </c>
      <c r="Y6" s="41"/>
      <c r="AA6" s="105">
        <f>IF(OR(J6="Fail",ISBLANK(J6)),INDEX('Issue Code Table'!C:C,MATCH(N:N,'Issue Code Table'!A:A,0)),IF(M6="Critical",6,IF(M6="Significant",5,IF(M6="Moderate",3,2))))</f>
        <v>6</v>
      </c>
    </row>
    <row r="7" spans="1:27" ht="148.5" customHeight="1" x14ac:dyDescent="0.35">
      <c r="A7" s="127" t="s">
        <v>289</v>
      </c>
      <c r="B7" s="127" t="s">
        <v>234</v>
      </c>
      <c r="C7" s="128" t="s">
        <v>235</v>
      </c>
      <c r="D7" s="127" t="s">
        <v>236</v>
      </c>
      <c r="E7" s="127" t="s">
        <v>290</v>
      </c>
      <c r="F7" s="127" t="s">
        <v>291</v>
      </c>
      <c r="G7" s="127" t="s">
        <v>292</v>
      </c>
      <c r="H7" s="127" t="s">
        <v>293</v>
      </c>
      <c r="I7" s="34"/>
      <c r="J7" s="229"/>
      <c r="K7" s="38" t="s">
        <v>294</v>
      </c>
      <c r="L7" s="34"/>
      <c r="M7" s="34" t="s">
        <v>160</v>
      </c>
      <c r="N7" s="35" t="s">
        <v>242</v>
      </c>
      <c r="O7" s="138" t="s">
        <v>243</v>
      </c>
      <c r="P7" s="104"/>
      <c r="Q7" s="34">
        <v>3.1</v>
      </c>
      <c r="R7" s="34" t="s">
        <v>295</v>
      </c>
      <c r="S7" s="127" t="s">
        <v>296</v>
      </c>
      <c r="T7" s="127" t="s">
        <v>297</v>
      </c>
      <c r="U7" s="127" t="s">
        <v>298</v>
      </c>
      <c r="V7" s="127"/>
      <c r="Y7" s="41"/>
      <c r="AA7" s="105">
        <f>IF(OR(J7="Fail",ISBLANK(J7)),INDEX('Issue Code Table'!C:C,MATCH(N:N,'Issue Code Table'!A:A,0)),IF(M7="Critical",6,IF(M7="Significant",5,IF(M7="Moderate",3,2))))</f>
        <v>4</v>
      </c>
    </row>
    <row r="8" spans="1:27" ht="148.5" customHeight="1" x14ac:dyDescent="0.35">
      <c r="A8" s="127" t="s">
        <v>299</v>
      </c>
      <c r="B8" s="127" t="s">
        <v>234</v>
      </c>
      <c r="C8" s="128" t="s">
        <v>235</v>
      </c>
      <c r="D8" s="127" t="s">
        <v>236</v>
      </c>
      <c r="E8" s="127" t="s">
        <v>300</v>
      </c>
      <c r="F8" s="127" t="s">
        <v>301</v>
      </c>
      <c r="G8" s="127" t="s">
        <v>302</v>
      </c>
      <c r="H8" s="127" t="s">
        <v>303</v>
      </c>
      <c r="I8" s="34"/>
      <c r="J8" s="229"/>
      <c r="K8" s="38" t="s">
        <v>304</v>
      </c>
      <c r="L8" s="34"/>
      <c r="M8" s="34" t="s">
        <v>160</v>
      </c>
      <c r="N8" s="35" t="s">
        <v>242</v>
      </c>
      <c r="O8" s="138" t="s">
        <v>243</v>
      </c>
      <c r="P8" s="104"/>
      <c r="Q8" s="34">
        <v>3.1</v>
      </c>
      <c r="R8" s="34" t="s">
        <v>305</v>
      </c>
      <c r="S8" s="127" t="s">
        <v>306</v>
      </c>
      <c r="T8" s="127" t="s">
        <v>307</v>
      </c>
      <c r="U8" s="127" t="s">
        <v>308</v>
      </c>
      <c r="V8" s="127"/>
      <c r="Y8" s="41"/>
      <c r="AA8" s="105">
        <f>IF(OR(J8="Fail",ISBLANK(J8)),INDEX('Issue Code Table'!C:C,MATCH(N:N,'Issue Code Table'!A:A,0)),IF(M8="Critical",6,IF(M8="Significant",5,IF(M8="Moderate",3,2))))</f>
        <v>4</v>
      </c>
    </row>
    <row r="9" spans="1:27" ht="148.5" customHeight="1" x14ac:dyDescent="0.35">
      <c r="A9" s="127" t="s">
        <v>309</v>
      </c>
      <c r="B9" s="127" t="s">
        <v>234</v>
      </c>
      <c r="C9" s="128" t="s">
        <v>235</v>
      </c>
      <c r="D9" s="127" t="s">
        <v>236</v>
      </c>
      <c r="E9" s="127" t="s">
        <v>310</v>
      </c>
      <c r="F9" s="127" t="s">
        <v>311</v>
      </c>
      <c r="G9" s="127" t="s">
        <v>312</v>
      </c>
      <c r="H9" s="127" t="s">
        <v>313</v>
      </c>
      <c r="I9" s="34"/>
      <c r="J9" s="229"/>
      <c r="K9" s="38" t="s">
        <v>314</v>
      </c>
      <c r="L9" s="34"/>
      <c r="M9" s="34" t="s">
        <v>160</v>
      </c>
      <c r="N9" s="35" t="s">
        <v>242</v>
      </c>
      <c r="O9" s="138" t="s">
        <v>243</v>
      </c>
      <c r="P9" s="104"/>
      <c r="Q9" s="34">
        <v>3.1</v>
      </c>
      <c r="R9" s="34" t="s">
        <v>315</v>
      </c>
      <c r="S9" s="127" t="s">
        <v>316</v>
      </c>
      <c r="T9" s="127" t="s">
        <v>317</v>
      </c>
      <c r="U9" s="127" t="s">
        <v>318</v>
      </c>
      <c r="V9" s="127"/>
      <c r="Y9" s="41"/>
      <c r="AA9" s="105">
        <f>IF(OR(J9="Fail",ISBLANK(J9)),INDEX('Issue Code Table'!C:C,MATCH(N:N,'Issue Code Table'!A:A,0)),IF(M9="Critical",6,IF(M9="Significant",5,IF(M9="Moderate",3,2))))</f>
        <v>4</v>
      </c>
    </row>
    <row r="10" spans="1:27" ht="148.5" customHeight="1" x14ac:dyDescent="0.35">
      <c r="A10" s="127" t="s">
        <v>319</v>
      </c>
      <c r="B10" s="127" t="s">
        <v>234</v>
      </c>
      <c r="C10" s="128" t="s">
        <v>235</v>
      </c>
      <c r="D10" s="127" t="s">
        <v>236</v>
      </c>
      <c r="E10" s="127" t="s">
        <v>320</v>
      </c>
      <c r="F10" s="127" t="s">
        <v>321</v>
      </c>
      <c r="G10" s="127" t="s">
        <v>322</v>
      </c>
      <c r="H10" s="127" t="s">
        <v>323</v>
      </c>
      <c r="I10" s="34"/>
      <c r="J10" s="229"/>
      <c r="K10" s="38" t="s">
        <v>324</v>
      </c>
      <c r="L10" s="34" t="s">
        <v>325</v>
      </c>
      <c r="M10" s="34" t="s">
        <v>160</v>
      </c>
      <c r="N10" s="35" t="s">
        <v>326</v>
      </c>
      <c r="O10" s="138" t="s">
        <v>327</v>
      </c>
      <c r="P10" s="104"/>
      <c r="Q10" s="34">
        <v>3.1</v>
      </c>
      <c r="R10" s="34" t="s">
        <v>328</v>
      </c>
      <c r="S10" s="127" t="s">
        <v>329</v>
      </c>
      <c r="T10" s="127" t="s">
        <v>330</v>
      </c>
      <c r="U10" s="127" t="s">
        <v>331</v>
      </c>
      <c r="V10" s="127"/>
      <c r="Y10" s="41"/>
      <c r="AA10" s="105">
        <f>IF(OR(J10="Fail",ISBLANK(J10)),INDEX('Issue Code Table'!C:C,MATCH(N:N,'Issue Code Table'!A:A,0)),IF(M10="Critical",6,IF(M10="Significant",5,IF(M10="Moderate",3,2))))</f>
        <v>3</v>
      </c>
    </row>
    <row r="11" spans="1:27" ht="148.5" customHeight="1" x14ac:dyDescent="0.35">
      <c r="A11" s="127" t="s">
        <v>332</v>
      </c>
      <c r="B11" s="127" t="s">
        <v>234</v>
      </c>
      <c r="C11" s="128" t="s">
        <v>235</v>
      </c>
      <c r="D11" s="127" t="s">
        <v>236</v>
      </c>
      <c r="E11" s="127" t="s">
        <v>333</v>
      </c>
      <c r="F11" s="127" t="s">
        <v>334</v>
      </c>
      <c r="G11" s="127" t="s">
        <v>335</v>
      </c>
      <c r="H11" s="127" t="s">
        <v>336</v>
      </c>
      <c r="I11" s="34"/>
      <c r="J11" s="229"/>
      <c r="K11" s="38" t="s">
        <v>337</v>
      </c>
      <c r="L11" s="34" t="s">
        <v>338</v>
      </c>
      <c r="M11" s="34" t="s">
        <v>160</v>
      </c>
      <c r="N11" s="35" t="s">
        <v>326</v>
      </c>
      <c r="O11" s="138" t="s">
        <v>327</v>
      </c>
      <c r="P11" s="104"/>
      <c r="Q11" s="34">
        <v>3.1</v>
      </c>
      <c r="R11" s="34" t="s">
        <v>339</v>
      </c>
      <c r="S11" s="127" t="s">
        <v>340</v>
      </c>
      <c r="T11" s="127" t="s">
        <v>341</v>
      </c>
      <c r="U11" s="127" t="s">
        <v>342</v>
      </c>
      <c r="V11" s="127"/>
      <c r="Y11" s="41"/>
      <c r="AA11" s="105">
        <f>IF(OR(J11="Fail",ISBLANK(J11)),INDEX('Issue Code Table'!C:C,MATCH(N:N,'Issue Code Table'!A:A,0)),IF(M11="Critical",6,IF(M11="Significant",5,IF(M11="Moderate",3,2))))</f>
        <v>3</v>
      </c>
    </row>
    <row r="12" spans="1:27" ht="148.5" customHeight="1" x14ac:dyDescent="0.35">
      <c r="A12" s="127" t="s">
        <v>343</v>
      </c>
      <c r="B12" s="127" t="s">
        <v>234</v>
      </c>
      <c r="C12" s="128" t="s">
        <v>235</v>
      </c>
      <c r="D12" s="127" t="s">
        <v>236</v>
      </c>
      <c r="E12" s="127" t="s">
        <v>344</v>
      </c>
      <c r="F12" s="127" t="s">
        <v>345</v>
      </c>
      <c r="G12" s="127" t="s">
        <v>346</v>
      </c>
      <c r="H12" s="127" t="s">
        <v>347</v>
      </c>
      <c r="I12" s="34"/>
      <c r="J12" s="229"/>
      <c r="K12" s="38" t="s">
        <v>348</v>
      </c>
      <c r="L12" s="34"/>
      <c r="M12" s="34" t="s">
        <v>160</v>
      </c>
      <c r="N12" s="35" t="s">
        <v>242</v>
      </c>
      <c r="O12" s="138" t="s">
        <v>243</v>
      </c>
      <c r="P12" s="104"/>
      <c r="Q12" s="34">
        <v>3.1</v>
      </c>
      <c r="R12" s="34" t="s">
        <v>349</v>
      </c>
      <c r="S12" s="127" t="s">
        <v>350</v>
      </c>
      <c r="T12" s="127" t="s">
        <v>351</v>
      </c>
      <c r="U12" s="127" t="s">
        <v>352</v>
      </c>
      <c r="V12" s="127"/>
      <c r="Y12" s="41"/>
      <c r="AA12" s="105">
        <f>IF(OR(J12="Fail",ISBLANK(J12)),INDEX('Issue Code Table'!C:C,MATCH(N:N,'Issue Code Table'!A:A,0)),IF(M12="Critical",6,IF(M12="Significant",5,IF(M12="Moderate",3,2))))</f>
        <v>4</v>
      </c>
    </row>
    <row r="13" spans="1:27" s="41" customFormat="1" ht="148.5" customHeight="1" x14ac:dyDescent="0.25">
      <c r="A13" s="127" t="s">
        <v>353</v>
      </c>
      <c r="B13" s="127" t="s">
        <v>234</v>
      </c>
      <c r="C13" s="128" t="s">
        <v>235</v>
      </c>
      <c r="D13" s="127" t="s">
        <v>236</v>
      </c>
      <c r="E13" s="127" t="s">
        <v>354</v>
      </c>
      <c r="F13" s="127" t="s">
        <v>355</v>
      </c>
      <c r="G13" s="127" t="s">
        <v>356</v>
      </c>
      <c r="H13" s="127" t="s">
        <v>357</v>
      </c>
      <c r="I13" s="34"/>
      <c r="J13" s="229"/>
      <c r="K13" s="38" t="s">
        <v>358</v>
      </c>
      <c r="L13" s="34"/>
      <c r="M13" s="34" t="s">
        <v>160</v>
      </c>
      <c r="N13" s="35" t="s">
        <v>242</v>
      </c>
      <c r="O13" s="138" t="s">
        <v>243</v>
      </c>
      <c r="P13" s="104"/>
      <c r="Q13" s="34">
        <v>3.1</v>
      </c>
      <c r="R13" s="34" t="s">
        <v>359</v>
      </c>
      <c r="S13" s="127" t="s">
        <v>360</v>
      </c>
      <c r="T13" s="127" t="s">
        <v>361</v>
      </c>
      <c r="U13" s="127" t="s">
        <v>362</v>
      </c>
      <c r="V13" s="127"/>
      <c r="AA13" s="105">
        <f>IF(OR(J13="Fail",ISBLANK(J13)),INDEX('Issue Code Table'!C:C,MATCH(N:N,'Issue Code Table'!A:A,0)),IF(M13="Critical",6,IF(M13="Significant",5,IF(M13="Moderate",3,2))))</f>
        <v>4</v>
      </c>
    </row>
    <row r="14" spans="1:27" s="41" customFormat="1" ht="148.5" customHeight="1" x14ac:dyDescent="0.25">
      <c r="A14" s="127" t="s">
        <v>363</v>
      </c>
      <c r="B14" s="127" t="s">
        <v>234</v>
      </c>
      <c r="C14" s="128" t="s">
        <v>235</v>
      </c>
      <c r="D14" s="127" t="s">
        <v>236</v>
      </c>
      <c r="E14" s="127" t="s">
        <v>364</v>
      </c>
      <c r="F14" s="127" t="s">
        <v>365</v>
      </c>
      <c r="G14" s="127" t="s">
        <v>366</v>
      </c>
      <c r="H14" s="127" t="s">
        <v>367</v>
      </c>
      <c r="I14" s="34"/>
      <c r="J14" s="229"/>
      <c r="K14" s="38" t="s">
        <v>368</v>
      </c>
      <c r="L14" s="34"/>
      <c r="M14" s="34" t="s">
        <v>160</v>
      </c>
      <c r="N14" s="35" t="s">
        <v>242</v>
      </c>
      <c r="O14" s="138" t="s">
        <v>243</v>
      </c>
      <c r="P14" s="104"/>
      <c r="Q14" s="34">
        <v>3.1</v>
      </c>
      <c r="R14" s="34" t="s">
        <v>369</v>
      </c>
      <c r="S14" s="127" t="s">
        <v>370</v>
      </c>
      <c r="T14" s="127" t="s">
        <v>371</v>
      </c>
      <c r="U14" s="127" t="s">
        <v>372</v>
      </c>
      <c r="V14" s="127"/>
      <c r="AA14" s="105">
        <f>IF(OR(J14="Fail",ISBLANK(J14)),INDEX('Issue Code Table'!C:C,MATCH(N:N,'Issue Code Table'!A:A,0)),IF(M14="Critical",6,IF(M14="Significant",5,IF(M14="Moderate",3,2))))</f>
        <v>4</v>
      </c>
    </row>
    <row r="15" spans="1:27" s="41" customFormat="1" ht="148.5" customHeight="1" x14ac:dyDescent="0.25">
      <c r="A15" s="127" t="s">
        <v>373</v>
      </c>
      <c r="B15" s="127" t="s">
        <v>234</v>
      </c>
      <c r="C15" s="128" t="s">
        <v>235</v>
      </c>
      <c r="D15" s="127" t="s">
        <v>236</v>
      </c>
      <c r="E15" s="127" t="s">
        <v>374</v>
      </c>
      <c r="F15" s="127" t="s">
        <v>375</v>
      </c>
      <c r="G15" s="127" t="s">
        <v>376</v>
      </c>
      <c r="H15" s="127" t="s">
        <v>377</v>
      </c>
      <c r="I15" s="34"/>
      <c r="J15" s="229"/>
      <c r="K15" s="38" t="s">
        <v>378</v>
      </c>
      <c r="L15" s="34"/>
      <c r="M15" s="34" t="s">
        <v>160</v>
      </c>
      <c r="N15" s="35" t="s">
        <v>242</v>
      </c>
      <c r="O15" s="138" t="s">
        <v>243</v>
      </c>
      <c r="P15" s="104"/>
      <c r="Q15" s="34">
        <v>3.1</v>
      </c>
      <c r="R15" s="34" t="s">
        <v>379</v>
      </c>
      <c r="S15" s="127" t="s">
        <v>380</v>
      </c>
      <c r="T15" s="127" t="s">
        <v>381</v>
      </c>
      <c r="U15" s="127" t="s">
        <v>382</v>
      </c>
      <c r="V15" s="127"/>
      <c r="AA15" s="105">
        <f>IF(OR(J15="Fail",ISBLANK(J15)),INDEX('Issue Code Table'!C:C,MATCH(N:N,'Issue Code Table'!A:A,0)),IF(M15="Critical",6,IF(M15="Significant",5,IF(M15="Moderate",3,2))))</f>
        <v>4</v>
      </c>
    </row>
    <row r="16" spans="1:27" s="41" customFormat="1" ht="148.5" customHeight="1" x14ac:dyDescent="0.25">
      <c r="A16" s="127" t="s">
        <v>383</v>
      </c>
      <c r="B16" s="127" t="s">
        <v>234</v>
      </c>
      <c r="C16" s="128" t="s">
        <v>235</v>
      </c>
      <c r="D16" s="127" t="s">
        <v>236</v>
      </c>
      <c r="E16" s="127" t="s">
        <v>384</v>
      </c>
      <c r="F16" s="127" t="s">
        <v>385</v>
      </c>
      <c r="G16" s="127" t="s">
        <v>386</v>
      </c>
      <c r="H16" s="127" t="s">
        <v>387</v>
      </c>
      <c r="I16" s="34"/>
      <c r="J16" s="229"/>
      <c r="K16" s="38" t="s">
        <v>388</v>
      </c>
      <c r="L16" s="34"/>
      <c r="M16" s="34" t="s">
        <v>160</v>
      </c>
      <c r="N16" s="35" t="s">
        <v>242</v>
      </c>
      <c r="O16" s="138" t="s">
        <v>243</v>
      </c>
      <c r="P16" s="104"/>
      <c r="Q16" s="34">
        <v>3.1</v>
      </c>
      <c r="R16" s="34" t="s">
        <v>389</v>
      </c>
      <c r="S16" s="127" t="s">
        <v>390</v>
      </c>
      <c r="T16" s="127" t="s">
        <v>391</v>
      </c>
      <c r="U16" s="127" t="s">
        <v>392</v>
      </c>
      <c r="V16" s="127"/>
      <c r="AA16" s="105">
        <f>IF(OR(J16="Fail",ISBLANK(J16)),INDEX('Issue Code Table'!C:C,MATCH(N:N,'Issue Code Table'!A:A,0)),IF(M16="Critical",6,IF(M16="Significant",5,IF(M16="Moderate",3,2))))</f>
        <v>4</v>
      </c>
    </row>
    <row r="17" spans="1:27" s="41" customFormat="1" ht="148.5" customHeight="1" x14ac:dyDescent="0.25">
      <c r="A17" s="127" t="s">
        <v>393</v>
      </c>
      <c r="B17" s="127" t="s">
        <v>394</v>
      </c>
      <c r="C17" s="129" t="s">
        <v>395</v>
      </c>
      <c r="D17" s="127" t="s">
        <v>236</v>
      </c>
      <c r="E17" s="127" t="s">
        <v>396</v>
      </c>
      <c r="F17" s="127" t="s">
        <v>397</v>
      </c>
      <c r="G17" s="127" t="s">
        <v>398</v>
      </c>
      <c r="H17" s="127" t="s">
        <v>399</v>
      </c>
      <c r="I17" s="34"/>
      <c r="J17" s="229"/>
      <c r="K17" s="34" t="s">
        <v>400</v>
      </c>
      <c r="L17" s="34"/>
      <c r="M17" s="34" t="s">
        <v>149</v>
      </c>
      <c r="N17" s="35" t="s">
        <v>178</v>
      </c>
      <c r="O17" s="138" t="s">
        <v>179</v>
      </c>
      <c r="P17" s="104"/>
      <c r="Q17" s="34">
        <v>3.1</v>
      </c>
      <c r="R17" s="34" t="s">
        <v>401</v>
      </c>
      <c r="S17" s="127" t="s">
        <v>402</v>
      </c>
      <c r="T17" s="127" t="s">
        <v>403</v>
      </c>
      <c r="U17" s="127" t="s">
        <v>404</v>
      </c>
      <c r="V17" s="127" t="s">
        <v>405</v>
      </c>
      <c r="AA17" s="105">
        <f>IF(OR(J17="Fail",ISBLANK(J17)),INDEX('Issue Code Table'!C:C,MATCH(N:N,'Issue Code Table'!A:A,0)),IF(M17="Critical",6,IF(M17="Significant",5,IF(M17="Moderate",3,2))))</f>
        <v>6</v>
      </c>
    </row>
    <row r="18" spans="1:27" ht="148.5" customHeight="1" x14ac:dyDescent="0.35">
      <c r="A18" s="127" t="s">
        <v>406</v>
      </c>
      <c r="B18" s="127" t="s">
        <v>407</v>
      </c>
      <c r="C18" s="129" t="s">
        <v>408</v>
      </c>
      <c r="D18" s="127" t="s">
        <v>236</v>
      </c>
      <c r="E18" s="127" t="s">
        <v>409</v>
      </c>
      <c r="F18" s="127" t="s">
        <v>410</v>
      </c>
      <c r="G18" s="127" t="s">
        <v>411</v>
      </c>
      <c r="H18" s="127" t="s">
        <v>412</v>
      </c>
      <c r="I18" s="34"/>
      <c r="J18" s="229"/>
      <c r="K18" s="38" t="s">
        <v>413</v>
      </c>
      <c r="L18" s="34" t="s">
        <v>414</v>
      </c>
      <c r="M18" s="34" t="s">
        <v>149</v>
      </c>
      <c r="N18" s="35" t="s">
        <v>415</v>
      </c>
      <c r="O18" s="138" t="s">
        <v>416</v>
      </c>
      <c r="P18" s="104"/>
      <c r="Q18" s="34">
        <v>3.2</v>
      </c>
      <c r="R18" s="34" t="s">
        <v>417</v>
      </c>
      <c r="S18" s="127" t="s">
        <v>418</v>
      </c>
      <c r="T18" s="127" t="s">
        <v>419</v>
      </c>
      <c r="U18" s="127" t="s">
        <v>420</v>
      </c>
      <c r="V18" s="127" t="s">
        <v>421</v>
      </c>
      <c r="Y18" s="41"/>
      <c r="AA18" s="105">
        <f>IF(OR(J18="Fail",ISBLANK(J18)),INDEX('Issue Code Table'!C:C,MATCH(N:N,'Issue Code Table'!A:A,0)),IF(M18="Critical",6,IF(M18="Significant",5,IF(M18="Moderate",3,2))))</f>
        <v>5</v>
      </c>
    </row>
    <row r="19" spans="1:27" ht="148.5" customHeight="1" x14ac:dyDescent="0.35">
      <c r="A19" s="127" t="s">
        <v>422</v>
      </c>
      <c r="B19" s="127" t="s">
        <v>407</v>
      </c>
      <c r="C19" s="129" t="s">
        <v>408</v>
      </c>
      <c r="D19" s="127" t="s">
        <v>236</v>
      </c>
      <c r="E19" s="127" t="s">
        <v>423</v>
      </c>
      <c r="F19" s="127" t="s">
        <v>424</v>
      </c>
      <c r="G19" s="127" t="s">
        <v>425</v>
      </c>
      <c r="H19" s="127" t="s">
        <v>426</v>
      </c>
      <c r="I19" s="34"/>
      <c r="J19" s="229"/>
      <c r="K19" s="40" t="s">
        <v>427</v>
      </c>
      <c r="L19" s="34"/>
      <c r="M19" s="34" t="s">
        <v>160</v>
      </c>
      <c r="N19" s="35" t="s">
        <v>428</v>
      </c>
      <c r="O19" s="138" t="s">
        <v>429</v>
      </c>
      <c r="P19" s="104"/>
      <c r="Q19" s="34">
        <v>3.2</v>
      </c>
      <c r="R19" s="34" t="s">
        <v>430</v>
      </c>
      <c r="S19" s="127" t="s">
        <v>431</v>
      </c>
      <c r="T19" s="127" t="s">
        <v>432</v>
      </c>
      <c r="U19" s="127" t="s">
        <v>433</v>
      </c>
      <c r="V19" s="127"/>
      <c r="Y19" s="41"/>
      <c r="AA19" s="105">
        <f>IF(OR(J19="Fail",ISBLANK(J19)),INDEX('Issue Code Table'!C:C,MATCH(N:N,'Issue Code Table'!A:A,0)),IF(M19="Critical",6,IF(M19="Significant",5,IF(M19="Moderate",3,2))))</f>
        <v>4</v>
      </c>
    </row>
    <row r="20" spans="1:27" ht="148.5" customHeight="1" x14ac:dyDescent="0.35">
      <c r="A20" s="127" t="s">
        <v>434</v>
      </c>
      <c r="B20" s="127" t="s">
        <v>407</v>
      </c>
      <c r="C20" s="129" t="s">
        <v>408</v>
      </c>
      <c r="D20" s="127" t="s">
        <v>236</v>
      </c>
      <c r="E20" s="127" t="s">
        <v>435</v>
      </c>
      <c r="F20" s="127" t="s">
        <v>436</v>
      </c>
      <c r="G20" s="127" t="s">
        <v>437</v>
      </c>
      <c r="H20" s="127" t="s">
        <v>438</v>
      </c>
      <c r="I20" s="34"/>
      <c r="J20" s="229"/>
      <c r="K20" s="40" t="s">
        <v>439</v>
      </c>
      <c r="L20" s="34"/>
      <c r="M20" s="34" t="s">
        <v>160</v>
      </c>
      <c r="N20" s="35" t="s">
        <v>428</v>
      </c>
      <c r="O20" s="138" t="s">
        <v>429</v>
      </c>
      <c r="P20" s="104"/>
      <c r="Q20" s="34">
        <v>3.2</v>
      </c>
      <c r="R20" s="34" t="s">
        <v>440</v>
      </c>
      <c r="S20" s="127" t="s">
        <v>441</v>
      </c>
      <c r="T20" s="127" t="s">
        <v>442</v>
      </c>
      <c r="U20" s="127" t="s">
        <v>443</v>
      </c>
      <c r="V20" s="127"/>
      <c r="Y20" s="41"/>
      <c r="AA20" s="105">
        <f>IF(OR(J20="Fail",ISBLANK(J20)),INDEX('Issue Code Table'!C:C,MATCH(N:N,'Issue Code Table'!A:A,0)),IF(M20="Critical",6,IF(M20="Significant",5,IF(M20="Moderate",3,2))))</f>
        <v>4</v>
      </c>
    </row>
    <row r="21" spans="1:27" ht="148.5" customHeight="1" x14ac:dyDescent="0.35">
      <c r="A21" s="127" t="s">
        <v>444</v>
      </c>
      <c r="B21" s="127" t="s">
        <v>407</v>
      </c>
      <c r="C21" s="129" t="s">
        <v>408</v>
      </c>
      <c r="D21" s="127" t="s">
        <v>236</v>
      </c>
      <c r="E21" s="127" t="s">
        <v>445</v>
      </c>
      <c r="F21" s="127" t="s">
        <v>446</v>
      </c>
      <c r="G21" s="127" t="s">
        <v>447</v>
      </c>
      <c r="H21" s="127" t="s">
        <v>448</v>
      </c>
      <c r="I21" s="34"/>
      <c r="J21" s="229"/>
      <c r="K21" s="38" t="s">
        <v>449</v>
      </c>
      <c r="L21" s="34"/>
      <c r="M21" s="34" t="s">
        <v>149</v>
      </c>
      <c r="N21" s="35" t="s">
        <v>415</v>
      </c>
      <c r="O21" s="138" t="s">
        <v>416</v>
      </c>
      <c r="P21" s="104"/>
      <c r="Q21" s="34">
        <v>3.2</v>
      </c>
      <c r="R21" s="34" t="s">
        <v>450</v>
      </c>
      <c r="S21" s="127" t="s">
        <v>451</v>
      </c>
      <c r="T21" s="127" t="s">
        <v>452</v>
      </c>
      <c r="U21" s="127" t="s">
        <v>453</v>
      </c>
      <c r="V21" s="127" t="s">
        <v>454</v>
      </c>
      <c r="Y21" s="41"/>
      <c r="AA21" s="105">
        <f>IF(OR(J21="Fail",ISBLANK(J21)),INDEX('Issue Code Table'!C:C,MATCH(N:N,'Issue Code Table'!A:A,0)),IF(M21="Critical",6,IF(M21="Significant",5,IF(M21="Moderate",3,2))))</f>
        <v>5</v>
      </c>
    </row>
    <row r="22" spans="1:27" ht="148.5" customHeight="1" x14ac:dyDescent="0.35">
      <c r="A22" s="127" t="s">
        <v>455</v>
      </c>
      <c r="B22" s="127" t="s">
        <v>456</v>
      </c>
      <c r="C22" s="128" t="s">
        <v>457</v>
      </c>
      <c r="D22" s="127" t="s">
        <v>236</v>
      </c>
      <c r="E22" s="127" t="s">
        <v>458</v>
      </c>
      <c r="F22" s="127" t="s">
        <v>459</v>
      </c>
      <c r="G22" s="127" t="s">
        <v>460</v>
      </c>
      <c r="H22" s="127" t="s">
        <v>461</v>
      </c>
      <c r="I22" s="34"/>
      <c r="J22" s="229"/>
      <c r="K22" s="38" t="s">
        <v>462</v>
      </c>
      <c r="L22" s="34"/>
      <c r="M22" s="34" t="s">
        <v>149</v>
      </c>
      <c r="N22" s="35" t="s">
        <v>463</v>
      </c>
      <c r="O22" s="138" t="s">
        <v>464</v>
      </c>
      <c r="P22" s="104"/>
      <c r="Q22" s="34">
        <v>3.2</v>
      </c>
      <c r="R22" s="34" t="s">
        <v>465</v>
      </c>
      <c r="S22" s="127" t="s">
        <v>466</v>
      </c>
      <c r="T22" s="127" t="s">
        <v>467</v>
      </c>
      <c r="U22" s="127" t="s">
        <v>468</v>
      </c>
      <c r="V22" s="127" t="s">
        <v>469</v>
      </c>
      <c r="Y22" s="41"/>
      <c r="AA22" s="105">
        <f>IF(OR(J22="Fail",ISBLANK(J22)),INDEX('Issue Code Table'!C:C,MATCH(N:N,'Issue Code Table'!A:A,0)),IF(M22="Critical",6,IF(M22="Significant",5,IF(M22="Moderate",3,2))))</f>
        <v>6</v>
      </c>
    </row>
    <row r="23" spans="1:27" ht="148.5" customHeight="1" x14ac:dyDescent="0.35">
      <c r="A23" s="127" t="s">
        <v>470</v>
      </c>
      <c r="B23" s="127" t="s">
        <v>471</v>
      </c>
      <c r="C23" s="128" t="s">
        <v>472</v>
      </c>
      <c r="D23" s="127" t="s">
        <v>236</v>
      </c>
      <c r="E23" s="127" t="s">
        <v>473</v>
      </c>
      <c r="F23" s="127" t="s">
        <v>474</v>
      </c>
      <c r="G23" s="127" t="s">
        <v>475</v>
      </c>
      <c r="H23" s="127" t="s">
        <v>476</v>
      </c>
      <c r="I23" s="34"/>
      <c r="J23" s="229"/>
      <c r="K23" s="38" t="s">
        <v>477</v>
      </c>
      <c r="L23" s="34"/>
      <c r="M23" s="34" t="s">
        <v>149</v>
      </c>
      <c r="N23" s="35" t="s">
        <v>478</v>
      </c>
      <c r="O23" s="138" t="s">
        <v>479</v>
      </c>
      <c r="P23" s="104"/>
      <c r="Q23" s="34">
        <v>3.2</v>
      </c>
      <c r="R23" s="34" t="s">
        <v>480</v>
      </c>
      <c r="S23" s="127" t="s">
        <v>481</v>
      </c>
      <c r="T23" s="127" t="s">
        <v>482</v>
      </c>
      <c r="U23" s="127" t="s">
        <v>483</v>
      </c>
      <c r="V23" s="127" t="s">
        <v>484</v>
      </c>
      <c r="Y23" s="41"/>
      <c r="AA23" s="105">
        <f>IF(OR(J23="Fail",ISBLANK(J23)),INDEX('Issue Code Table'!C:C,MATCH(N:N,'Issue Code Table'!A:A,0)),IF(M23="Critical",6,IF(M23="Significant",5,IF(M23="Moderate",3,2))))</f>
        <v>5</v>
      </c>
    </row>
    <row r="24" spans="1:27" s="41" customFormat="1" ht="148.5" customHeight="1" x14ac:dyDescent="0.25">
      <c r="A24" s="127" t="s">
        <v>485</v>
      </c>
      <c r="B24" s="127" t="s">
        <v>471</v>
      </c>
      <c r="C24" s="128" t="s">
        <v>472</v>
      </c>
      <c r="D24" s="127" t="s">
        <v>236</v>
      </c>
      <c r="E24" s="127" t="s">
        <v>486</v>
      </c>
      <c r="F24" s="127" t="s">
        <v>487</v>
      </c>
      <c r="G24" s="127" t="s">
        <v>488</v>
      </c>
      <c r="H24" s="127" t="s">
        <v>489</v>
      </c>
      <c r="I24" s="34"/>
      <c r="J24" s="229"/>
      <c r="K24" s="38" t="s">
        <v>490</v>
      </c>
      <c r="L24" s="34"/>
      <c r="M24" s="34" t="s">
        <v>149</v>
      </c>
      <c r="N24" s="35" t="s">
        <v>178</v>
      </c>
      <c r="O24" s="138" t="s">
        <v>179</v>
      </c>
      <c r="P24" s="104"/>
      <c r="Q24" s="34">
        <v>3.3</v>
      </c>
      <c r="R24" s="34" t="s">
        <v>491</v>
      </c>
      <c r="S24" s="127" t="s">
        <v>492</v>
      </c>
      <c r="T24" s="127" t="s">
        <v>493</v>
      </c>
      <c r="U24" s="127" t="s">
        <v>494</v>
      </c>
      <c r="V24" s="127" t="s">
        <v>495</v>
      </c>
      <c r="AA24" s="105">
        <f>IF(OR(J24="Fail",ISBLANK(J24)),INDEX('Issue Code Table'!C:C,MATCH(N:N,'Issue Code Table'!A:A,0)),IF(M24="Critical",6,IF(M24="Significant",5,IF(M24="Moderate",3,2))))</f>
        <v>6</v>
      </c>
    </row>
    <row r="25" spans="1:27" s="41" customFormat="1" ht="148.5" customHeight="1" x14ac:dyDescent="0.25">
      <c r="A25" s="127" t="s">
        <v>496</v>
      </c>
      <c r="B25" s="127" t="s">
        <v>471</v>
      </c>
      <c r="C25" s="128" t="s">
        <v>472</v>
      </c>
      <c r="D25" s="127" t="s">
        <v>236</v>
      </c>
      <c r="E25" s="127" t="s">
        <v>497</v>
      </c>
      <c r="F25" s="127" t="s">
        <v>498</v>
      </c>
      <c r="G25" s="127" t="s">
        <v>499</v>
      </c>
      <c r="H25" s="127" t="s">
        <v>500</v>
      </c>
      <c r="I25" s="34"/>
      <c r="J25" s="229"/>
      <c r="K25" s="38" t="s">
        <v>501</v>
      </c>
      <c r="L25" s="34"/>
      <c r="M25" s="34" t="s">
        <v>149</v>
      </c>
      <c r="N25" s="35" t="s">
        <v>178</v>
      </c>
      <c r="O25" s="138" t="s">
        <v>179</v>
      </c>
      <c r="P25" s="104"/>
      <c r="Q25" s="34">
        <v>3.3</v>
      </c>
      <c r="R25" s="34" t="s">
        <v>502</v>
      </c>
      <c r="S25" s="127" t="s">
        <v>503</v>
      </c>
      <c r="T25" s="127" t="s">
        <v>504</v>
      </c>
      <c r="U25" s="127" t="s">
        <v>505</v>
      </c>
      <c r="V25" s="127" t="s">
        <v>495</v>
      </c>
      <c r="AA25" s="105">
        <f>IF(OR(J25="Fail",ISBLANK(J25)),INDEX('Issue Code Table'!C:C,MATCH(N:N,'Issue Code Table'!A:A,0)),IF(M25="Critical",6,IF(M25="Significant",5,IF(M25="Moderate",3,2))))</f>
        <v>6</v>
      </c>
    </row>
    <row r="26" spans="1:27" s="41" customFormat="1" ht="148.5" customHeight="1" x14ac:dyDescent="0.25">
      <c r="A26" s="127" t="s">
        <v>506</v>
      </c>
      <c r="B26" s="127" t="s">
        <v>471</v>
      </c>
      <c r="C26" s="128" t="s">
        <v>472</v>
      </c>
      <c r="D26" s="127" t="s">
        <v>236</v>
      </c>
      <c r="E26" s="127" t="s">
        <v>507</v>
      </c>
      <c r="F26" s="127" t="s">
        <v>508</v>
      </c>
      <c r="G26" s="127" t="s">
        <v>509</v>
      </c>
      <c r="H26" s="127" t="s">
        <v>510</v>
      </c>
      <c r="I26" s="34"/>
      <c r="J26" s="229"/>
      <c r="K26" s="38" t="s">
        <v>511</v>
      </c>
      <c r="L26" s="34"/>
      <c r="M26" s="34" t="s">
        <v>149</v>
      </c>
      <c r="N26" s="35" t="s">
        <v>211</v>
      </c>
      <c r="O26" s="138" t="s">
        <v>212</v>
      </c>
      <c r="P26" s="104"/>
      <c r="Q26" s="34">
        <v>3.3</v>
      </c>
      <c r="R26" s="34" t="s">
        <v>512</v>
      </c>
      <c r="S26" s="127" t="s">
        <v>513</v>
      </c>
      <c r="T26" s="127" t="s">
        <v>514</v>
      </c>
      <c r="U26" s="127" t="s">
        <v>515</v>
      </c>
      <c r="V26" s="127" t="s">
        <v>495</v>
      </c>
      <c r="AA26" s="105">
        <f>IF(OR(J26="Fail",ISBLANK(J26)),INDEX('Issue Code Table'!C:C,MATCH(N:N,'Issue Code Table'!A:A,0)),IF(M26="Critical",6,IF(M26="Significant",5,IF(M26="Moderate",3,2))))</f>
        <v>5</v>
      </c>
    </row>
    <row r="27" spans="1:27" s="41" customFormat="1" ht="148.5" customHeight="1" x14ac:dyDescent="0.25">
      <c r="A27" s="127" t="s">
        <v>516</v>
      </c>
      <c r="B27" s="127" t="s">
        <v>471</v>
      </c>
      <c r="C27" s="128" t="s">
        <v>472</v>
      </c>
      <c r="D27" s="127" t="s">
        <v>236</v>
      </c>
      <c r="E27" s="127" t="s">
        <v>517</v>
      </c>
      <c r="F27" s="127" t="s">
        <v>518</v>
      </c>
      <c r="G27" s="127" t="s">
        <v>519</v>
      </c>
      <c r="H27" s="127" t="s">
        <v>520</v>
      </c>
      <c r="I27" s="34"/>
      <c r="J27" s="229"/>
      <c r="K27" s="38" t="s">
        <v>521</v>
      </c>
      <c r="L27" s="34"/>
      <c r="M27" s="34" t="s">
        <v>149</v>
      </c>
      <c r="N27" s="35" t="s">
        <v>211</v>
      </c>
      <c r="O27" s="138" t="s">
        <v>212</v>
      </c>
      <c r="P27" s="104"/>
      <c r="Q27" s="34">
        <v>3.3</v>
      </c>
      <c r="R27" s="34" t="s">
        <v>522</v>
      </c>
      <c r="S27" s="127" t="s">
        <v>523</v>
      </c>
      <c r="T27" s="127" t="s">
        <v>524</v>
      </c>
      <c r="U27" s="127" t="s">
        <v>525</v>
      </c>
      <c r="V27" s="127" t="s">
        <v>495</v>
      </c>
      <c r="AA27" s="105">
        <f>IF(OR(J27="Fail",ISBLANK(J27)),INDEX('Issue Code Table'!C:C,MATCH(N:N,'Issue Code Table'!A:A,0)),IF(M27="Critical",6,IF(M27="Significant",5,IF(M27="Moderate",3,2))))</f>
        <v>5</v>
      </c>
    </row>
    <row r="28" spans="1:27" s="41" customFormat="1" ht="148.5" customHeight="1" x14ac:dyDescent="0.25">
      <c r="A28" s="127" t="s">
        <v>526</v>
      </c>
      <c r="B28" s="127" t="s">
        <v>471</v>
      </c>
      <c r="C28" s="128" t="s">
        <v>472</v>
      </c>
      <c r="D28" s="127" t="s">
        <v>236</v>
      </c>
      <c r="E28" s="127" t="s">
        <v>527</v>
      </c>
      <c r="F28" s="127" t="s">
        <v>528</v>
      </c>
      <c r="G28" s="127" t="s">
        <v>529</v>
      </c>
      <c r="H28" s="127" t="s">
        <v>530</v>
      </c>
      <c r="I28" s="34"/>
      <c r="J28" s="229"/>
      <c r="K28" s="38" t="s">
        <v>531</v>
      </c>
      <c r="L28" s="34"/>
      <c r="M28" s="34" t="s">
        <v>149</v>
      </c>
      <c r="N28" s="35" t="s">
        <v>211</v>
      </c>
      <c r="O28" s="138" t="s">
        <v>212</v>
      </c>
      <c r="P28" s="104"/>
      <c r="Q28" s="34">
        <v>3.3</v>
      </c>
      <c r="R28" s="34" t="s">
        <v>532</v>
      </c>
      <c r="S28" s="127" t="s">
        <v>533</v>
      </c>
      <c r="T28" s="127" t="s">
        <v>534</v>
      </c>
      <c r="U28" s="127" t="s">
        <v>535</v>
      </c>
      <c r="V28" s="127" t="s">
        <v>495</v>
      </c>
      <c r="AA28" s="105">
        <f>IF(OR(J28="Fail",ISBLANK(J28)),INDEX('Issue Code Table'!C:C,MATCH(N:N,'Issue Code Table'!A:A,0)),IF(M28="Critical",6,IF(M28="Significant",5,IF(M28="Moderate",3,2))))</f>
        <v>5</v>
      </c>
    </row>
    <row r="29" spans="1:27" s="41" customFormat="1" ht="148.5" customHeight="1" x14ac:dyDescent="0.25">
      <c r="A29" s="127" t="s">
        <v>536</v>
      </c>
      <c r="B29" s="127" t="s">
        <v>471</v>
      </c>
      <c r="C29" s="128" t="s">
        <v>472</v>
      </c>
      <c r="D29" s="127" t="s">
        <v>236</v>
      </c>
      <c r="E29" s="127" t="s">
        <v>537</v>
      </c>
      <c r="F29" s="127" t="s">
        <v>538</v>
      </c>
      <c r="G29" s="127" t="s">
        <v>539</v>
      </c>
      <c r="H29" s="127" t="s">
        <v>540</v>
      </c>
      <c r="I29" s="34"/>
      <c r="J29" s="229"/>
      <c r="K29" s="38" t="s">
        <v>541</v>
      </c>
      <c r="L29" s="34"/>
      <c r="M29" s="34" t="s">
        <v>149</v>
      </c>
      <c r="N29" s="35" t="s">
        <v>211</v>
      </c>
      <c r="O29" s="138" t="s">
        <v>212</v>
      </c>
      <c r="P29" s="104"/>
      <c r="Q29" s="34">
        <v>3.3</v>
      </c>
      <c r="R29" s="34" t="s">
        <v>542</v>
      </c>
      <c r="S29" s="127" t="s">
        <v>543</v>
      </c>
      <c r="T29" s="127" t="s">
        <v>544</v>
      </c>
      <c r="U29" s="127" t="s">
        <v>545</v>
      </c>
      <c r="V29" s="127" t="s">
        <v>495</v>
      </c>
      <c r="AA29" s="105">
        <f>IF(OR(J29="Fail",ISBLANK(J29)),INDEX('Issue Code Table'!C:C,MATCH(N:N,'Issue Code Table'!A:A,0)),IF(M29="Critical",6,IF(M29="Significant",5,IF(M29="Moderate",3,2))))</f>
        <v>5</v>
      </c>
    </row>
    <row r="30" spans="1:27" s="41" customFormat="1" ht="148.5" customHeight="1" x14ac:dyDescent="0.25">
      <c r="A30" s="127" t="s">
        <v>546</v>
      </c>
      <c r="B30" s="127" t="s">
        <v>471</v>
      </c>
      <c r="C30" s="128" t="s">
        <v>472</v>
      </c>
      <c r="D30" s="127" t="s">
        <v>236</v>
      </c>
      <c r="E30" s="127" t="s">
        <v>547</v>
      </c>
      <c r="F30" s="127" t="s">
        <v>548</v>
      </c>
      <c r="G30" s="127" t="s">
        <v>549</v>
      </c>
      <c r="H30" s="127" t="s">
        <v>550</v>
      </c>
      <c r="I30" s="34"/>
      <c r="J30" s="229"/>
      <c r="K30" s="38" t="s">
        <v>551</v>
      </c>
      <c r="L30" s="34"/>
      <c r="M30" s="34" t="s">
        <v>149</v>
      </c>
      <c r="N30" s="35" t="s">
        <v>211</v>
      </c>
      <c r="O30" s="138" t="s">
        <v>212</v>
      </c>
      <c r="P30" s="104"/>
      <c r="Q30" s="34">
        <v>3.3</v>
      </c>
      <c r="R30" s="34" t="s">
        <v>552</v>
      </c>
      <c r="S30" s="127" t="s">
        <v>553</v>
      </c>
      <c r="T30" s="127" t="s">
        <v>554</v>
      </c>
      <c r="U30" s="127" t="s">
        <v>555</v>
      </c>
      <c r="V30" s="127" t="s">
        <v>495</v>
      </c>
      <c r="AA30" s="105">
        <f>IF(OR(J30="Fail",ISBLANK(J30)),INDEX('Issue Code Table'!C:C,MATCH(N:N,'Issue Code Table'!A:A,0)),IF(M30="Critical",6,IF(M30="Significant",5,IF(M30="Moderate",3,2))))</f>
        <v>5</v>
      </c>
    </row>
    <row r="31" spans="1:27" s="41" customFormat="1" ht="148.5" customHeight="1" x14ac:dyDescent="0.25">
      <c r="A31" s="127" t="s">
        <v>556</v>
      </c>
      <c r="B31" s="127" t="s">
        <v>471</v>
      </c>
      <c r="C31" s="128" t="s">
        <v>472</v>
      </c>
      <c r="D31" s="127" t="s">
        <v>236</v>
      </c>
      <c r="E31" s="127" t="s">
        <v>557</v>
      </c>
      <c r="F31" s="127" t="s">
        <v>558</v>
      </c>
      <c r="G31" s="127" t="s">
        <v>559</v>
      </c>
      <c r="H31" s="127" t="s">
        <v>560</v>
      </c>
      <c r="I31" s="34"/>
      <c r="J31" s="229"/>
      <c r="K31" s="38" t="s">
        <v>561</v>
      </c>
      <c r="L31" s="34"/>
      <c r="M31" s="34" t="s">
        <v>149</v>
      </c>
      <c r="N31" s="35" t="s">
        <v>211</v>
      </c>
      <c r="O31" s="138" t="s">
        <v>212</v>
      </c>
      <c r="P31" s="104"/>
      <c r="Q31" s="34">
        <v>3.3</v>
      </c>
      <c r="R31" s="34" t="s">
        <v>562</v>
      </c>
      <c r="S31" s="127" t="s">
        <v>563</v>
      </c>
      <c r="T31" s="127" t="s">
        <v>564</v>
      </c>
      <c r="U31" s="127" t="s">
        <v>565</v>
      </c>
      <c r="V31" s="127" t="s">
        <v>495</v>
      </c>
      <c r="AA31" s="105">
        <f>IF(OR(J31="Fail",ISBLANK(J31)),INDEX('Issue Code Table'!C:C,MATCH(N:N,'Issue Code Table'!A:A,0)),IF(M31="Critical",6,IF(M31="Significant",5,IF(M31="Moderate",3,2))))</f>
        <v>5</v>
      </c>
    </row>
    <row r="32" spans="1:27" s="41" customFormat="1" ht="148.5" customHeight="1" x14ac:dyDescent="0.25">
      <c r="A32" s="127" t="s">
        <v>566</v>
      </c>
      <c r="B32" s="127" t="s">
        <v>471</v>
      </c>
      <c r="C32" s="128" t="s">
        <v>472</v>
      </c>
      <c r="D32" s="127" t="s">
        <v>236</v>
      </c>
      <c r="E32" s="127" t="s">
        <v>567</v>
      </c>
      <c r="F32" s="127" t="s">
        <v>568</v>
      </c>
      <c r="G32" s="127" t="s">
        <v>569</v>
      </c>
      <c r="H32" s="127" t="s">
        <v>570</v>
      </c>
      <c r="I32" s="34"/>
      <c r="J32" s="229"/>
      <c r="K32" s="38" t="s">
        <v>571</v>
      </c>
      <c r="L32" s="34"/>
      <c r="M32" s="34" t="s">
        <v>149</v>
      </c>
      <c r="N32" s="35" t="s">
        <v>211</v>
      </c>
      <c r="O32" s="138" t="s">
        <v>212</v>
      </c>
      <c r="P32" s="104"/>
      <c r="Q32" s="34">
        <v>3.3</v>
      </c>
      <c r="R32" s="34" t="s">
        <v>572</v>
      </c>
      <c r="S32" s="127" t="s">
        <v>573</v>
      </c>
      <c r="T32" s="127" t="s">
        <v>574</v>
      </c>
      <c r="U32" s="127" t="s">
        <v>575</v>
      </c>
      <c r="V32" s="127" t="s">
        <v>495</v>
      </c>
      <c r="AA32" s="105">
        <f>IF(OR(J32="Fail",ISBLANK(J32)),INDEX('Issue Code Table'!C:C,MATCH(N:N,'Issue Code Table'!A:A,0)),IF(M32="Critical",6,IF(M32="Significant",5,IF(M32="Moderate",3,2))))</f>
        <v>5</v>
      </c>
    </row>
    <row r="33" spans="1:27" s="41" customFormat="1" ht="148.5" customHeight="1" x14ac:dyDescent="0.25">
      <c r="A33" s="127" t="s">
        <v>576</v>
      </c>
      <c r="B33" s="127" t="s">
        <v>471</v>
      </c>
      <c r="C33" s="128" t="s">
        <v>472</v>
      </c>
      <c r="D33" s="127" t="s">
        <v>236</v>
      </c>
      <c r="E33" s="127" t="s">
        <v>577</v>
      </c>
      <c r="F33" s="127" t="s">
        <v>578</v>
      </c>
      <c r="G33" s="127" t="s">
        <v>579</v>
      </c>
      <c r="H33" s="127" t="s">
        <v>580</v>
      </c>
      <c r="I33" s="34"/>
      <c r="J33" s="229"/>
      <c r="K33" s="38" t="s">
        <v>581</v>
      </c>
      <c r="L33" s="34"/>
      <c r="M33" s="34" t="s">
        <v>149</v>
      </c>
      <c r="N33" s="35" t="s">
        <v>211</v>
      </c>
      <c r="O33" s="138" t="s">
        <v>212</v>
      </c>
      <c r="P33" s="104"/>
      <c r="Q33" s="34">
        <v>3.3</v>
      </c>
      <c r="R33" s="34" t="s">
        <v>582</v>
      </c>
      <c r="S33" s="127" t="s">
        <v>583</v>
      </c>
      <c r="T33" s="127" t="s">
        <v>584</v>
      </c>
      <c r="U33" s="127" t="s">
        <v>585</v>
      </c>
      <c r="V33" s="127" t="s">
        <v>495</v>
      </c>
      <c r="AA33" s="105">
        <f>IF(OR(J33="Fail",ISBLANK(J33)),INDEX('Issue Code Table'!C:C,MATCH(N:N,'Issue Code Table'!A:A,0)),IF(M33="Critical",6,IF(M33="Significant",5,IF(M33="Moderate",3,2))))</f>
        <v>5</v>
      </c>
    </row>
    <row r="34" spans="1:27" s="41" customFormat="1" ht="148.5" customHeight="1" x14ac:dyDescent="0.25">
      <c r="A34" s="127" t="s">
        <v>586</v>
      </c>
      <c r="B34" s="127" t="s">
        <v>471</v>
      </c>
      <c r="C34" s="128" t="s">
        <v>472</v>
      </c>
      <c r="D34" s="127" t="s">
        <v>236</v>
      </c>
      <c r="E34" s="127" t="s">
        <v>587</v>
      </c>
      <c r="F34" s="127" t="s">
        <v>588</v>
      </c>
      <c r="G34" s="127" t="s">
        <v>589</v>
      </c>
      <c r="H34" s="127" t="s">
        <v>590</v>
      </c>
      <c r="I34" s="34"/>
      <c r="J34" s="229"/>
      <c r="K34" s="38" t="s">
        <v>591</v>
      </c>
      <c r="L34" s="34"/>
      <c r="M34" s="34" t="s">
        <v>149</v>
      </c>
      <c r="N34" s="35" t="s">
        <v>211</v>
      </c>
      <c r="O34" s="138" t="s">
        <v>212</v>
      </c>
      <c r="P34" s="104"/>
      <c r="Q34" s="34">
        <v>3.3</v>
      </c>
      <c r="R34" s="34" t="s">
        <v>592</v>
      </c>
      <c r="S34" s="127" t="s">
        <v>593</v>
      </c>
      <c r="T34" s="127" t="s">
        <v>594</v>
      </c>
      <c r="U34" s="127" t="s">
        <v>595</v>
      </c>
      <c r="V34" s="127" t="s">
        <v>495</v>
      </c>
      <c r="AA34" s="105">
        <f>IF(OR(J34="Fail",ISBLANK(J34)),INDEX('Issue Code Table'!C:C,MATCH(N:N,'Issue Code Table'!A:A,0)),IF(M34="Critical",6,IF(M34="Significant",5,IF(M34="Moderate",3,2))))</f>
        <v>5</v>
      </c>
    </row>
    <row r="35" spans="1:27" ht="148.5" customHeight="1" x14ac:dyDescent="0.35">
      <c r="A35" s="127" t="s">
        <v>596</v>
      </c>
      <c r="B35" s="127" t="s">
        <v>206</v>
      </c>
      <c r="C35" s="128" t="s">
        <v>207</v>
      </c>
      <c r="D35" s="127" t="s">
        <v>236</v>
      </c>
      <c r="E35" s="127" t="s">
        <v>597</v>
      </c>
      <c r="F35" s="127" t="s">
        <v>598</v>
      </c>
      <c r="G35" s="127" t="s">
        <v>599</v>
      </c>
      <c r="H35" s="127" t="s">
        <v>600</v>
      </c>
      <c r="I35" s="34"/>
      <c r="J35" s="229"/>
      <c r="K35" s="38" t="s">
        <v>601</v>
      </c>
      <c r="L35" s="34"/>
      <c r="M35" s="34" t="s">
        <v>149</v>
      </c>
      <c r="N35" s="35" t="s">
        <v>211</v>
      </c>
      <c r="O35" s="138" t="s">
        <v>212</v>
      </c>
      <c r="P35" s="104"/>
      <c r="Q35" s="34">
        <v>3.3</v>
      </c>
      <c r="R35" s="34" t="s">
        <v>602</v>
      </c>
      <c r="S35" s="127" t="s">
        <v>603</v>
      </c>
      <c r="T35" s="127" t="s">
        <v>604</v>
      </c>
      <c r="U35" s="127" t="s">
        <v>605</v>
      </c>
      <c r="V35" s="127" t="s">
        <v>606</v>
      </c>
      <c r="Y35" s="41"/>
      <c r="AA35" s="105">
        <f>IF(OR(J35="Fail",ISBLANK(J35)),INDEX('Issue Code Table'!C:C,MATCH(N:N,'Issue Code Table'!A:A,0)),IF(M35="Critical",6,IF(M35="Significant",5,IF(M35="Moderate",3,2))))</f>
        <v>5</v>
      </c>
    </row>
    <row r="36" spans="1:27" ht="148.5" customHeight="1" x14ac:dyDescent="0.35">
      <c r="A36" s="127" t="s">
        <v>607</v>
      </c>
      <c r="B36" s="127" t="s">
        <v>206</v>
      </c>
      <c r="C36" s="128" t="s">
        <v>207</v>
      </c>
      <c r="D36" s="127" t="s">
        <v>236</v>
      </c>
      <c r="E36" s="127" t="s">
        <v>608</v>
      </c>
      <c r="F36" s="127" t="s">
        <v>609</v>
      </c>
      <c r="G36" s="127" t="s">
        <v>610</v>
      </c>
      <c r="H36" s="127" t="s">
        <v>611</v>
      </c>
      <c r="I36" s="34"/>
      <c r="J36" s="229"/>
      <c r="K36" s="38" t="s">
        <v>612</v>
      </c>
      <c r="L36" s="34"/>
      <c r="M36" s="34" t="s">
        <v>149</v>
      </c>
      <c r="N36" s="35" t="s">
        <v>613</v>
      </c>
      <c r="O36" s="138" t="s">
        <v>614</v>
      </c>
      <c r="P36" s="104"/>
      <c r="Q36" s="34">
        <v>3.7</v>
      </c>
      <c r="R36" s="34" t="s">
        <v>615</v>
      </c>
      <c r="S36" s="127" t="s">
        <v>616</v>
      </c>
      <c r="T36" s="127" t="s">
        <v>617</v>
      </c>
      <c r="U36" s="127" t="s">
        <v>618</v>
      </c>
      <c r="V36" s="127" t="s">
        <v>619</v>
      </c>
      <c r="Y36" s="41"/>
      <c r="AA36" s="105">
        <f>IF(OR(J36="Fail",ISBLANK(J36)),INDEX('Issue Code Table'!C:C,MATCH(N:N,'Issue Code Table'!A:A,0)),IF(M36="Critical",6,IF(M36="Significant",5,IF(M36="Moderate",3,2))))</f>
        <v>5</v>
      </c>
    </row>
    <row r="37" spans="1:27" ht="148.5" customHeight="1" x14ac:dyDescent="0.35">
      <c r="A37" s="127" t="s">
        <v>620</v>
      </c>
      <c r="B37" s="127" t="s">
        <v>621</v>
      </c>
      <c r="C37" s="129" t="s">
        <v>622</v>
      </c>
      <c r="D37" s="127" t="s">
        <v>262</v>
      </c>
      <c r="E37" s="127" t="s">
        <v>623</v>
      </c>
      <c r="F37" s="127" t="s">
        <v>624</v>
      </c>
      <c r="G37" s="127" t="s">
        <v>625</v>
      </c>
      <c r="H37" s="127" t="s">
        <v>626</v>
      </c>
      <c r="I37" s="38"/>
      <c r="J37" s="229"/>
      <c r="K37" s="38" t="s">
        <v>627</v>
      </c>
      <c r="L37" s="34" t="s">
        <v>628</v>
      </c>
      <c r="M37" s="34" t="s">
        <v>224</v>
      </c>
      <c r="N37" s="35" t="s">
        <v>629</v>
      </c>
      <c r="O37" s="138" t="s">
        <v>630</v>
      </c>
      <c r="P37" s="104"/>
      <c r="Q37" s="34">
        <v>3.7</v>
      </c>
      <c r="R37" s="34" t="s">
        <v>631</v>
      </c>
      <c r="S37" s="127" t="s">
        <v>632</v>
      </c>
      <c r="T37" s="127" t="s">
        <v>633</v>
      </c>
      <c r="U37" s="127" t="s">
        <v>634</v>
      </c>
      <c r="V37" s="127"/>
      <c r="Y37" s="41"/>
      <c r="AA37" s="105">
        <f>IF(OR(J37="Fail",ISBLANK(J37)),INDEX('Issue Code Table'!C:C,MATCH(N:N,'Issue Code Table'!A:A,0)),IF(M37="Critical",6,IF(M37="Significant",5,IF(M37="Moderate",3,2))))</f>
        <v>1</v>
      </c>
    </row>
    <row r="38" spans="1:27" ht="148.5" customHeight="1" x14ac:dyDescent="0.35">
      <c r="A38" s="127" t="s">
        <v>635</v>
      </c>
      <c r="B38" s="127" t="s">
        <v>153</v>
      </c>
      <c r="C38" s="130" t="s">
        <v>636</v>
      </c>
      <c r="D38" s="127" t="s">
        <v>236</v>
      </c>
      <c r="E38" s="127" t="s">
        <v>637</v>
      </c>
      <c r="F38" s="127" t="s">
        <v>638</v>
      </c>
      <c r="G38" s="127" t="s">
        <v>639</v>
      </c>
      <c r="H38" s="127" t="s">
        <v>640</v>
      </c>
      <c r="I38" s="34"/>
      <c r="J38" s="229"/>
      <c r="K38" s="38" t="s">
        <v>641</v>
      </c>
      <c r="L38" s="34"/>
      <c r="M38" s="34" t="s">
        <v>149</v>
      </c>
      <c r="N38" s="35" t="s">
        <v>642</v>
      </c>
      <c r="O38" s="138" t="s">
        <v>643</v>
      </c>
      <c r="P38" s="104"/>
      <c r="Q38" s="34">
        <v>3.7</v>
      </c>
      <c r="R38" s="34" t="s">
        <v>644</v>
      </c>
      <c r="S38" s="127" t="s">
        <v>645</v>
      </c>
      <c r="T38" s="127" t="s">
        <v>646</v>
      </c>
      <c r="U38" s="127" t="s">
        <v>647</v>
      </c>
      <c r="V38" s="127" t="s">
        <v>648</v>
      </c>
      <c r="Y38" s="41"/>
      <c r="AA38" s="105">
        <f>IF(OR(J38="Fail",ISBLANK(J38)),INDEX('Issue Code Table'!C:C,MATCH(N:N,'Issue Code Table'!A:A,0)),IF(M38="Critical",6,IF(M38="Significant",5,IF(M38="Moderate",3,2))))</f>
        <v>6</v>
      </c>
    </row>
    <row r="39" spans="1:27" ht="148.5" customHeight="1" x14ac:dyDescent="0.35">
      <c r="A39" s="127" t="s">
        <v>649</v>
      </c>
      <c r="B39" s="127" t="s">
        <v>206</v>
      </c>
      <c r="C39" s="128" t="s">
        <v>207</v>
      </c>
      <c r="D39" s="127" t="s">
        <v>236</v>
      </c>
      <c r="E39" s="127" t="s">
        <v>650</v>
      </c>
      <c r="F39" s="127" t="s">
        <v>651</v>
      </c>
      <c r="G39" s="127" t="s">
        <v>652</v>
      </c>
      <c r="H39" s="127" t="s">
        <v>653</v>
      </c>
      <c r="I39" s="34"/>
      <c r="J39" s="229"/>
      <c r="K39" s="38" t="s">
        <v>654</v>
      </c>
      <c r="L39" s="34"/>
      <c r="M39" s="34" t="s">
        <v>149</v>
      </c>
      <c r="N39" s="35" t="s">
        <v>478</v>
      </c>
      <c r="O39" s="138" t="s">
        <v>479</v>
      </c>
      <c r="P39" s="104"/>
      <c r="Q39" s="34">
        <v>3.7</v>
      </c>
      <c r="R39" s="34" t="s">
        <v>655</v>
      </c>
      <c r="S39" s="127" t="s">
        <v>656</v>
      </c>
      <c r="T39" s="127" t="s">
        <v>657</v>
      </c>
      <c r="U39" s="127" t="s">
        <v>658</v>
      </c>
      <c r="V39" s="127" t="s">
        <v>659</v>
      </c>
      <c r="Y39" s="41"/>
      <c r="AA39" s="105">
        <f>IF(OR(J39="Fail",ISBLANK(J39)),INDEX('Issue Code Table'!C:C,MATCH(N:N,'Issue Code Table'!A:A,0)),IF(M39="Critical",6,IF(M39="Significant",5,IF(M39="Moderate",3,2))))</f>
        <v>5</v>
      </c>
    </row>
    <row r="40" spans="1:27" ht="148.5" customHeight="1" x14ac:dyDescent="0.35">
      <c r="A40" s="127" t="s">
        <v>660</v>
      </c>
      <c r="B40" s="127" t="s">
        <v>206</v>
      </c>
      <c r="C40" s="128" t="s">
        <v>207</v>
      </c>
      <c r="D40" s="127" t="s">
        <v>236</v>
      </c>
      <c r="E40" s="127" t="s">
        <v>661</v>
      </c>
      <c r="F40" s="127" t="s">
        <v>662</v>
      </c>
      <c r="G40" s="127" t="s">
        <v>663</v>
      </c>
      <c r="H40" s="127" t="s">
        <v>664</v>
      </c>
      <c r="I40" s="34"/>
      <c r="J40" s="229"/>
      <c r="K40" s="38" t="s">
        <v>665</v>
      </c>
      <c r="L40" s="34"/>
      <c r="M40" s="34" t="s">
        <v>149</v>
      </c>
      <c r="N40" s="35" t="s">
        <v>463</v>
      </c>
      <c r="O40" s="138" t="s">
        <v>464</v>
      </c>
      <c r="P40" s="104"/>
      <c r="Q40" s="34">
        <v>4.2</v>
      </c>
      <c r="R40" s="34" t="s">
        <v>666</v>
      </c>
      <c r="S40" s="127" t="s">
        <v>667</v>
      </c>
      <c r="T40" s="127" t="s">
        <v>668</v>
      </c>
      <c r="U40" s="127" t="s">
        <v>669</v>
      </c>
      <c r="V40" s="127" t="s">
        <v>670</v>
      </c>
      <c r="Y40" s="41"/>
      <c r="AA40" s="105">
        <f>IF(OR(J40="Fail",ISBLANK(J40)),INDEX('Issue Code Table'!C:C,MATCH(N:N,'Issue Code Table'!A:A,0)),IF(M40="Critical",6,IF(M40="Significant",5,IF(M40="Moderate",3,2))))</f>
        <v>6</v>
      </c>
    </row>
    <row r="41" spans="1:27" ht="148.5" customHeight="1" x14ac:dyDescent="0.35">
      <c r="A41" s="127" t="s">
        <v>671</v>
      </c>
      <c r="B41" s="127" t="s">
        <v>206</v>
      </c>
      <c r="C41" s="128" t="s">
        <v>207</v>
      </c>
      <c r="D41" s="127" t="s">
        <v>236</v>
      </c>
      <c r="E41" s="127" t="s">
        <v>672</v>
      </c>
      <c r="F41" s="127" t="s">
        <v>673</v>
      </c>
      <c r="G41" s="127" t="s">
        <v>674</v>
      </c>
      <c r="H41" s="127" t="s">
        <v>675</v>
      </c>
      <c r="I41" s="34"/>
      <c r="J41" s="229"/>
      <c r="K41" s="38" t="s">
        <v>676</v>
      </c>
      <c r="L41" s="34"/>
      <c r="M41" s="34" t="s">
        <v>149</v>
      </c>
      <c r="N41" s="35" t="s">
        <v>178</v>
      </c>
      <c r="O41" s="138" t="s">
        <v>179</v>
      </c>
      <c r="P41" s="104"/>
      <c r="Q41" s="34">
        <v>4.2</v>
      </c>
      <c r="R41" s="34" t="s">
        <v>677</v>
      </c>
      <c r="S41" s="127" t="s">
        <v>678</v>
      </c>
      <c r="T41" s="127" t="s">
        <v>679</v>
      </c>
      <c r="U41" s="127" t="s">
        <v>680</v>
      </c>
      <c r="V41" s="127" t="s">
        <v>670</v>
      </c>
      <c r="Y41" s="41"/>
      <c r="AA41" s="105">
        <f>IF(OR(J41="Fail",ISBLANK(J41)),INDEX('Issue Code Table'!C:C,MATCH(N:N,'Issue Code Table'!A:A,0)),IF(M41="Critical",6,IF(M41="Significant",5,IF(M41="Moderate",3,2))))</f>
        <v>6</v>
      </c>
    </row>
    <row r="42" spans="1:27" ht="148.5" customHeight="1" x14ac:dyDescent="0.35">
      <c r="A42" s="127" t="s">
        <v>681</v>
      </c>
      <c r="B42" s="127" t="s">
        <v>206</v>
      </c>
      <c r="C42" s="128" t="s">
        <v>207</v>
      </c>
      <c r="D42" s="127" t="s">
        <v>236</v>
      </c>
      <c r="E42" s="127" t="s">
        <v>682</v>
      </c>
      <c r="F42" s="127" t="s">
        <v>683</v>
      </c>
      <c r="G42" s="127" t="s">
        <v>684</v>
      </c>
      <c r="H42" s="127" t="s">
        <v>675</v>
      </c>
      <c r="I42" s="34"/>
      <c r="J42" s="229"/>
      <c r="K42" s="38" t="s">
        <v>685</v>
      </c>
      <c r="L42" s="34"/>
      <c r="M42" s="34" t="s">
        <v>149</v>
      </c>
      <c r="N42" s="35" t="s">
        <v>178</v>
      </c>
      <c r="O42" s="138" t="s">
        <v>179</v>
      </c>
      <c r="P42" s="104"/>
      <c r="Q42" s="34">
        <v>4.2</v>
      </c>
      <c r="R42" s="34" t="s">
        <v>686</v>
      </c>
      <c r="S42" s="127" t="s">
        <v>687</v>
      </c>
      <c r="T42" s="127" t="s">
        <v>688</v>
      </c>
      <c r="U42" s="127" t="s">
        <v>689</v>
      </c>
      <c r="V42" s="127" t="s">
        <v>670</v>
      </c>
      <c r="Y42" s="41"/>
      <c r="AA42" s="105">
        <f>IF(OR(J42="Fail",ISBLANK(J42)),INDEX('Issue Code Table'!C:C,MATCH(N:N,'Issue Code Table'!A:A,0)),IF(M42="Critical",6,IF(M42="Significant",5,IF(M42="Moderate",3,2))))</f>
        <v>6</v>
      </c>
    </row>
    <row r="43" spans="1:27" ht="148.5" customHeight="1" x14ac:dyDescent="0.35">
      <c r="A43" s="127" t="s">
        <v>690</v>
      </c>
      <c r="B43" s="127" t="s">
        <v>621</v>
      </c>
      <c r="C43" s="129" t="s">
        <v>622</v>
      </c>
      <c r="D43" s="127" t="s">
        <v>262</v>
      </c>
      <c r="E43" s="127" t="s">
        <v>691</v>
      </c>
      <c r="F43" s="127" t="s">
        <v>692</v>
      </c>
      <c r="G43" s="127" t="s">
        <v>693</v>
      </c>
      <c r="H43" s="127" t="s">
        <v>694</v>
      </c>
      <c r="I43" s="34"/>
      <c r="J43" s="229"/>
      <c r="K43" s="38" t="s">
        <v>695</v>
      </c>
      <c r="L43" s="34" t="s">
        <v>628</v>
      </c>
      <c r="M43" s="34" t="s">
        <v>224</v>
      </c>
      <c r="N43" s="35" t="s">
        <v>629</v>
      </c>
      <c r="O43" s="138" t="s">
        <v>630</v>
      </c>
      <c r="P43" s="104"/>
      <c r="Q43" s="34">
        <v>4.2</v>
      </c>
      <c r="R43" s="34" t="s">
        <v>696</v>
      </c>
      <c r="S43" s="127" t="s">
        <v>697</v>
      </c>
      <c r="T43" s="127" t="s">
        <v>698</v>
      </c>
      <c r="U43" s="127" t="s">
        <v>699</v>
      </c>
      <c r="V43" s="127"/>
      <c r="Y43" s="41"/>
      <c r="AA43" s="105">
        <f>IF(OR(J43="Fail",ISBLANK(J43)),INDEX('Issue Code Table'!C:C,MATCH(N:N,'Issue Code Table'!A:A,0)),IF(M43="Critical",6,IF(M43="Significant",5,IF(M43="Moderate",3,2))))</f>
        <v>1</v>
      </c>
    </row>
    <row r="44" spans="1:27" ht="148.5" customHeight="1" x14ac:dyDescent="0.35">
      <c r="A44" s="127" t="s">
        <v>700</v>
      </c>
      <c r="B44" s="127" t="s">
        <v>206</v>
      </c>
      <c r="C44" s="128" t="s">
        <v>207</v>
      </c>
      <c r="D44" s="127" t="s">
        <v>236</v>
      </c>
      <c r="E44" s="127" t="s">
        <v>701</v>
      </c>
      <c r="F44" s="127" t="s">
        <v>702</v>
      </c>
      <c r="G44" s="127" t="s">
        <v>703</v>
      </c>
      <c r="H44" s="127" t="s">
        <v>704</v>
      </c>
      <c r="I44" s="34"/>
      <c r="J44" s="229"/>
      <c r="K44" s="38" t="s">
        <v>705</v>
      </c>
      <c r="L44" s="34"/>
      <c r="M44" s="34" t="s">
        <v>149</v>
      </c>
      <c r="N44" s="35" t="s">
        <v>211</v>
      </c>
      <c r="O44" s="138" t="s">
        <v>212</v>
      </c>
      <c r="P44" s="104"/>
      <c r="Q44" s="34">
        <v>4.2</v>
      </c>
      <c r="R44" s="34" t="s">
        <v>706</v>
      </c>
      <c r="S44" s="127" t="s">
        <v>707</v>
      </c>
      <c r="T44" s="127" t="s">
        <v>708</v>
      </c>
      <c r="U44" s="127" t="s">
        <v>709</v>
      </c>
      <c r="V44" s="127" t="s">
        <v>670</v>
      </c>
      <c r="Y44" s="41"/>
      <c r="AA44" s="105">
        <f>IF(OR(J44="Fail",ISBLANK(J44)),INDEX('Issue Code Table'!C:C,MATCH(N:N,'Issue Code Table'!A:A,0)),IF(M44="Critical",6,IF(M44="Significant",5,IF(M44="Moderate",3,2))))</f>
        <v>5</v>
      </c>
    </row>
    <row r="45" spans="1:27" ht="148.5" customHeight="1" x14ac:dyDescent="0.35">
      <c r="A45" s="127" t="s">
        <v>710</v>
      </c>
      <c r="B45" s="127" t="s">
        <v>471</v>
      </c>
      <c r="C45" s="128" t="s">
        <v>472</v>
      </c>
      <c r="D45" s="127" t="s">
        <v>236</v>
      </c>
      <c r="E45" s="127" t="s">
        <v>711</v>
      </c>
      <c r="F45" s="127" t="s">
        <v>712</v>
      </c>
      <c r="G45" s="127" t="s">
        <v>713</v>
      </c>
      <c r="H45" s="127" t="s">
        <v>714</v>
      </c>
      <c r="I45" s="34"/>
      <c r="J45" s="229"/>
      <c r="K45" s="38" t="s">
        <v>715</v>
      </c>
      <c r="L45" s="34" t="s">
        <v>716</v>
      </c>
      <c r="M45" s="34" t="s">
        <v>149</v>
      </c>
      <c r="N45" s="35" t="s">
        <v>717</v>
      </c>
      <c r="O45" s="138" t="s">
        <v>718</v>
      </c>
      <c r="P45" s="104"/>
      <c r="Q45" s="34">
        <v>4.2</v>
      </c>
      <c r="R45" s="34" t="s">
        <v>719</v>
      </c>
      <c r="S45" s="127" t="s">
        <v>720</v>
      </c>
      <c r="T45" s="127" t="s">
        <v>721</v>
      </c>
      <c r="U45" s="127" t="s">
        <v>722</v>
      </c>
      <c r="V45" s="127" t="s">
        <v>670</v>
      </c>
      <c r="Y45" s="41"/>
      <c r="AA45" s="105">
        <f>IF(OR(J45="Fail",ISBLANK(J45)),INDEX('Issue Code Table'!C:C,MATCH(N:N,'Issue Code Table'!A:A,0)),IF(M45="Critical",6,IF(M45="Significant",5,IF(M45="Moderate",3,2))))</f>
        <v>7</v>
      </c>
    </row>
    <row r="46" spans="1:27" ht="148.5" customHeight="1" x14ac:dyDescent="0.35">
      <c r="A46" s="127" t="s">
        <v>723</v>
      </c>
      <c r="B46" s="127" t="s">
        <v>724</v>
      </c>
      <c r="C46" s="128" t="s">
        <v>725</v>
      </c>
      <c r="D46" s="127" t="s">
        <v>236</v>
      </c>
      <c r="E46" s="127" t="s">
        <v>726</v>
      </c>
      <c r="F46" s="127" t="s">
        <v>727</v>
      </c>
      <c r="G46" s="127" t="s">
        <v>728</v>
      </c>
      <c r="H46" s="127" t="s">
        <v>729</v>
      </c>
      <c r="I46" s="34"/>
      <c r="J46" s="229"/>
      <c r="K46" s="38" t="s">
        <v>730</v>
      </c>
      <c r="L46" s="34"/>
      <c r="M46" s="34" t="s">
        <v>149</v>
      </c>
      <c r="N46" s="35" t="s">
        <v>478</v>
      </c>
      <c r="O46" s="138" t="s">
        <v>479</v>
      </c>
      <c r="P46" s="104"/>
      <c r="Q46" s="34">
        <v>4.2</v>
      </c>
      <c r="R46" s="34" t="s">
        <v>731</v>
      </c>
      <c r="S46" s="127" t="s">
        <v>732</v>
      </c>
      <c r="T46" s="127" t="s">
        <v>733</v>
      </c>
      <c r="U46" s="127" t="s">
        <v>734</v>
      </c>
      <c r="V46" s="127" t="s">
        <v>670</v>
      </c>
      <c r="Y46" s="41"/>
      <c r="AA46" s="105">
        <f>IF(OR(J46="Fail",ISBLANK(J46)),INDEX('Issue Code Table'!C:C,MATCH(N:N,'Issue Code Table'!A:A,0)),IF(M46="Critical",6,IF(M46="Significant",5,IF(M46="Moderate",3,2))))</f>
        <v>5</v>
      </c>
    </row>
    <row r="47" spans="1:27" s="41" customFormat="1" ht="148.5" customHeight="1" x14ac:dyDescent="0.25">
      <c r="A47" s="127" t="s">
        <v>735</v>
      </c>
      <c r="B47" s="127" t="s">
        <v>736</v>
      </c>
      <c r="C47" s="127" t="s">
        <v>737</v>
      </c>
      <c r="D47" s="127" t="s">
        <v>236</v>
      </c>
      <c r="E47" s="127" t="s">
        <v>738</v>
      </c>
      <c r="F47" s="127" t="s">
        <v>739</v>
      </c>
      <c r="G47" s="127" t="s">
        <v>740</v>
      </c>
      <c r="H47" s="127" t="s">
        <v>741</v>
      </c>
      <c r="I47" s="34"/>
      <c r="J47" s="229"/>
      <c r="K47" s="38" t="s">
        <v>742</v>
      </c>
      <c r="L47" s="34"/>
      <c r="M47" s="34" t="s">
        <v>160</v>
      </c>
      <c r="N47" s="35" t="s">
        <v>743</v>
      </c>
      <c r="O47" s="138" t="s">
        <v>744</v>
      </c>
      <c r="P47" s="104"/>
      <c r="Q47" s="34">
        <v>4.2</v>
      </c>
      <c r="R47" s="34" t="s">
        <v>745</v>
      </c>
      <c r="S47" s="127" t="s">
        <v>746</v>
      </c>
      <c r="T47" s="127" t="s">
        <v>747</v>
      </c>
      <c r="U47" s="127" t="s">
        <v>748</v>
      </c>
      <c r="V47" s="127"/>
      <c r="AA47" s="105">
        <f>IF(OR(J47="Fail",ISBLANK(J47)),INDEX('Issue Code Table'!C:C,MATCH(N:N,'Issue Code Table'!A:A,0)),IF(M47="Critical",6,IF(M47="Significant",5,IF(M47="Moderate",3,2))))</f>
        <v>5</v>
      </c>
    </row>
    <row r="48" spans="1:27" s="41" customFormat="1" ht="148.5" customHeight="1" x14ac:dyDescent="0.25">
      <c r="A48" s="127" t="s">
        <v>749</v>
      </c>
      <c r="B48" s="127" t="s">
        <v>407</v>
      </c>
      <c r="C48" s="127" t="s">
        <v>408</v>
      </c>
      <c r="D48" s="127" t="s">
        <v>236</v>
      </c>
      <c r="E48" s="127" t="s">
        <v>750</v>
      </c>
      <c r="F48" s="127" t="s">
        <v>751</v>
      </c>
      <c r="G48" s="127" t="s">
        <v>752</v>
      </c>
      <c r="H48" s="127" t="s">
        <v>753</v>
      </c>
      <c r="I48" s="34"/>
      <c r="J48" s="229"/>
      <c r="K48" s="34" t="s">
        <v>754</v>
      </c>
      <c r="L48" s="34" t="s">
        <v>755</v>
      </c>
      <c r="M48" s="34" t="s">
        <v>149</v>
      </c>
      <c r="N48" s="35" t="s">
        <v>415</v>
      </c>
      <c r="O48" s="138" t="s">
        <v>416</v>
      </c>
      <c r="P48" s="104"/>
      <c r="Q48" s="34">
        <v>4.2</v>
      </c>
      <c r="R48" s="34" t="s">
        <v>756</v>
      </c>
      <c r="S48" s="127" t="s">
        <v>757</v>
      </c>
      <c r="T48" s="127" t="s">
        <v>758</v>
      </c>
      <c r="U48" s="127" t="s">
        <v>759</v>
      </c>
      <c r="V48" s="127" t="s">
        <v>670</v>
      </c>
      <c r="AA48" s="105">
        <f>IF(OR(J48="Fail",ISBLANK(J48)),INDEX('Issue Code Table'!C:C,MATCH(N:N,'Issue Code Table'!A:A,0)),IF(M48="Critical",6,IF(M48="Significant",5,IF(M48="Moderate",3,2))))</f>
        <v>5</v>
      </c>
    </row>
    <row r="49" spans="1:27" s="41" customFormat="1" ht="148.5" customHeight="1" x14ac:dyDescent="0.25">
      <c r="A49" s="127" t="s">
        <v>760</v>
      </c>
      <c r="B49" s="127" t="s">
        <v>761</v>
      </c>
      <c r="C49" s="127" t="s">
        <v>762</v>
      </c>
      <c r="D49" s="127" t="s">
        <v>236</v>
      </c>
      <c r="E49" s="127" t="s">
        <v>763</v>
      </c>
      <c r="F49" s="127" t="s">
        <v>764</v>
      </c>
      <c r="G49" s="127" t="s">
        <v>765</v>
      </c>
      <c r="H49" s="42" t="s">
        <v>766</v>
      </c>
      <c r="I49" s="34"/>
      <c r="J49" s="229"/>
      <c r="K49" s="38" t="s">
        <v>767</v>
      </c>
      <c r="L49" s="42" t="s">
        <v>768</v>
      </c>
      <c r="M49" s="34" t="s">
        <v>160</v>
      </c>
      <c r="N49" s="35" t="s">
        <v>769</v>
      </c>
      <c r="O49" s="138" t="s">
        <v>770</v>
      </c>
      <c r="P49" s="104"/>
      <c r="Q49" s="34">
        <v>4.2</v>
      </c>
      <c r="R49" s="34" t="s">
        <v>771</v>
      </c>
      <c r="S49" s="127" t="s">
        <v>772</v>
      </c>
      <c r="T49" s="127" t="s">
        <v>773</v>
      </c>
      <c r="U49" s="127" t="s">
        <v>774</v>
      </c>
      <c r="V49" s="127"/>
      <c r="AA49" s="105">
        <f>IF(OR(J49="Fail",ISBLANK(J49)),INDEX('Issue Code Table'!C:C,MATCH(N:N,'Issue Code Table'!A:A,0)),IF(M49="Critical",6,IF(M49="Significant",5,IF(M49="Moderate",3,2))))</f>
        <v>4</v>
      </c>
    </row>
    <row r="50" spans="1:27" s="41" customFormat="1" ht="148.5" customHeight="1" x14ac:dyDescent="0.25">
      <c r="A50" s="127" t="s">
        <v>775</v>
      </c>
      <c r="B50" s="127" t="s">
        <v>776</v>
      </c>
      <c r="C50" s="127" t="s">
        <v>777</v>
      </c>
      <c r="D50" s="127" t="s">
        <v>236</v>
      </c>
      <c r="E50" s="127" t="s">
        <v>778</v>
      </c>
      <c r="F50" s="127" t="s">
        <v>779</v>
      </c>
      <c r="G50" s="127" t="s">
        <v>780</v>
      </c>
      <c r="H50" s="127" t="s">
        <v>781</v>
      </c>
      <c r="I50" s="34"/>
      <c r="J50" s="229"/>
      <c r="K50" s="38" t="s">
        <v>782</v>
      </c>
      <c r="L50" s="34"/>
      <c r="M50" s="34" t="s">
        <v>149</v>
      </c>
      <c r="N50" s="35" t="s">
        <v>178</v>
      </c>
      <c r="O50" s="138" t="s">
        <v>179</v>
      </c>
      <c r="P50" s="104"/>
      <c r="Q50" s="34">
        <v>4.2</v>
      </c>
      <c r="R50" s="34" t="s">
        <v>783</v>
      </c>
      <c r="S50" s="127" t="s">
        <v>784</v>
      </c>
      <c r="T50" s="127" t="s">
        <v>785</v>
      </c>
      <c r="U50" s="127" t="s">
        <v>786</v>
      </c>
      <c r="V50" s="127" t="s">
        <v>670</v>
      </c>
      <c r="AA50" s="105">
        <f>IF(OR(J50="Fail",ISBLANK(J50)),INDEX('Issue Code Table'!C:C,MATCH(N:N,'Issue Code Table'!A:A,0)),IF(M50="Critical",6,IF(M50="Significant",5,IF(M50="Moderate",3,2))))</f>
        <v>6</v>
      </c>
    </row>
    <row r="51" spans="1:27" s="41" customFormat="1" ht="148.5" customHeight="1" x14ac:dyDescent="0.25">
      <c r="A51" s="127" t="s">
        <v>787</v>
      </c>
      <c r="B51" s="127" t="s">
        <v>206</v>
      </c>
      <c r="C51" s="128" t="s">
        <v>207</v>
      </c>
      <c r="D51" s="127" t="s">
        <v>236</v>
      </c>
      <c r="E51" s="127" t="s">
        <v>788</v>
      </c>
      <c r="F51" s="127" t="s">
        <v>789</v>
      </c>
      <c r="G51" s="127" t="s">
        <v>790</v>
      </c>
      <c r="H51" s="127" t="s">
        <v>791</v>
      </c>
      <c r="I51" s="34"/>
      <c r="J51" s="229"/>
      <c r="K51" s="38" t="s">
        <v>792</v>
      </c>
      <c r="L51" s="34"/>
      <c r="M51" s="34" t="s">
        <v>149</v>
      </c>
      <c r="N51" s="35" t="s">
        <v>613</v>
      </c>
      <c r="O51" s="138" t="s">
        <v>614</v>
      </c>
      <c r="P51" s="104"/>
      <c r="Q51" s="34">
        <v>4.2</v>
      </c>
      <c r="R51" s="34" t="s">
        <v>793</v>
      </c>
      <c r="S51" s="127" t="s">
        <v>794</v>
      </c>
      <c r="T51" s="127" t="s">
        <v>795</v>
      </c>
      <c r="U51" s="127" t="s">
        <v>796</v>
      </c>
      <c r="V51" s="127" t="s">
        <v>670</v>
      </c>
      <c r="AA51" s="105">
        <f>IF(OR(J51="Fail",ISBLANK(J51)),INDEX('Issue Code Table'!C:C,MATCH(N:N,'Issue Code Table'!A:A,0)),IF(M51="Critical",6,IF(M51="Significant",5,IF(M51="Moderate",3,2))))</f>
        <v>5</v>
      </c>
    </row>
    <row r="52" spans="1:27" s="41" customFormat="1" ht="148.5" customHeight="1" x14ac:dyDescent="0.25">
      <c r="A52" s="127" t="s">
        <v>797</v>
      </c>
      <c r="B52" s="127" t="s">
        <v>471</v>
      </c>
      <c r="C52" s="127" t="s">
        <v>472</v>
      </c>
      <c r="D52" s="127" t="s">
        <v>236</v>
      </c>
      <c r="E52" s="127" t="s">
        <v>798</v>
      </c>
      <c r="F52" s="127" t="s">
        <v>799</v>
      </c>
      <c r="G52" s="127" t="s">
        <v>800</v>
      </c>
      <c r="H52" s="127" t="s">
        <v>801</v>
      </c>
      <c r="I52" s="34"/>
      <c r="J52" s="229"/>
      <c r="K52" s="34" t="s">
        <v>802</v>
      </c>
      <c r="L52" s="34"/>
      <c r="M52" s="34" t="s">
        <v>149</v>
      </c>
      <c r="N52" s="35" t="s">
        <v>478</v>
      </c>
      <c r="O52" s="138" t="s">
        <v>479</v>
      </c>
      <c r="P52" s="104"/>
      <c r="Q52" s="34">
        <v>4.2</v>
      </c>
      <c r="R52" s="34" t="s">
        <v>803</v>
      </c>
      <c r="S52" s="127" t="s">
        <v>804</v>
      </c>
      <c r="T52" s="127" t="s">
        <v>805</v>
      </c>
      <c r="U52" s="127" t="s">
        <v>806</v>
      </c>
      <c r="V52" s="127" t="s">
        <v>670</v>
      </c>
      <c r="AA52" s="105">
        <f>IF(OR(J52="Fail",ISBLANK(J52)),INDEX('Issue Code Table'!C:C,MATCH(N:N,'Issue Code Table'!A:A,0)),IF(M52="Critical",6,IF(M52="Significant",5,IF(M52="Moderate",3,2))))</f>
        <v>5</v>
      </c>
    </row>
    <row r="53" spans="1:27" ht="148.5" customHeight="1" x14ac:dyDescent="0.35">
      <c r="A53" s="127" t="s">
        <v>807</v>
      </c>
      <c r="B53" s="127" t="s">
        <v>206</v>
      </c>
      <c r="C53" s="128" t="s">
        <v>207</v>
      </c>
      <c r="D53" s="127" t="s">
        <v>236</v>
      </c>
      <c r="E53" s="127" t="s">
        <v>808</v>
      </c>
      <c r="F53" s="127" t="s">
        <v>809</v>
      </c>
      <c r="G53" s="127" t="s">
        <v>810</v>
      </c>
      <c r="H53" s="127" t="s">
        <v>811</v>
      </c>
      <c r="I53" s="34"/>
      <c r="J53" s="229"/>
      <c r="K53" s="38" t="s">
        <v>812</v>
      </c>
      <c r="L53" s="34"/>
      <c r="M53" s="34" t="s">
        <v>160</v>
      </c>
      <c r="N53" s="35" t="s">
        <v>813</v>
      </c>
      <c r="O53" s="138" t="s">
        <v>814</v>
      </c>
      <c r="P53" s="104"/>
      <c r="Q53" s="34">
        <v>4.2</v>
      </c>
      <c r="R53" s="34" t="s">
        <v>815</v>
      </c>
      <c r="S53" s="127" t="s">
        <v>816</v>
      </c>
      <c r="T53" s="127" t="s">
        <v>817</v>
      </c>
      <c r="U53" s="127" t="s">
        <v>818</v>
      </c>
      <c r="V53" s="127"/>
      <c r="Y53" s="41"/>
      <c r="AA53" s="105">
        <f>IF(OR(J53="Fail",ISBLANK(J53)),INDEX('Issue Code Table'!C:C,MATCH(N:N,'Issue Code Table'!A:A,0)),IF(M53="Critical",6,IF(M53="Significant",5,IF(M53="Moderate",3,2))))</f>
        <v>4</v>
      </c>
    </row>
    <row r="54" spans="1:27" ht="148.5" customHeight="1" x14ac:dyDescent="0.35">
      <c r="A54" s="127" t="s">
        <v>819</v>
      </c>
      <c r="B54" s="127" t="s">
        <v>206</v>
      </c>
      <c r="C54" s="128" t="s">
        <v>207</v>
      </c>
      <c r="D54" s="127" t="s">
        <v>236</v>
      </c>
      <c r="E54" s="127" t="s">
        <v>820</v>
      </c>
      <c r="F54" s="127" t="s">
        <v>821</v>
      </c>
      <c r="G54" s="127" t="s">
        <v>822</v>
      </c>
      <c r="H54" s="127" t="s">
        <v>823</v>
      </c>
      <c r="I54" s="34"/>
      <c r="J54" s="229"/>
      <c r="K54" s="38" t="s">
        <v>824</v>
      </c>
      <c r="L54" s="34"/>
      <c r="M54" s="34" t="s">
        <v>160</v>
      </c>
      <c r="N54" s="35" t="s">
        <v>813</v>
      </c>
      <c r="O54" s="138" t="s">
        <v>814</v>
      </c>
      <c r="P54" s="104"/>
      <c r="Q54" s="34">
        <v>4.2</v>
      </c>
      <c r="R54" s="34" t="s">
        <v>825</v>
      </c>
      <c r="S54" s="127" t="s">
        <v>826</v>
      </c>
      <c r="T54" s="127" t="s">
        <v>827</v>
      </c>
      <c r="U54" s="127" t="s">
        <v>828</v>
      </c>
      <c r="V54" s="127"/>
      <c r="Y54" s="41"/>
      <c r="AA54" s="105">
        <f>IF(OR(J54="Fail",ISBLANK(J54)),INDEX('Issue Code Table'!C:C,MATCH(N:N,'Issue Code Table'!A:A,0)),IF(M54="Critical",6,IF(M54="Significant",5,IF(M54="Moderate",3,2))))</f>
        <v>4</v>
      </c>
    </row>
    <row r="55" spans="1:27" ht="148.5" customHeight="1" x14ac:dyDescent="0.35">
      <c r="A55" s="127" t="s">
        <v>829</v>
      </c>
      <c r="B55" s="127" t="s">
        <v>621</v>
      </c>
      <c r="C55" s="129" t="s">
        <v>622</v>
      </c>
      <c r="D55" s="127" t="s">
        <v>236</v>
      </c>
      <c r="E55" s="127" t="s">
        <v>830</v>
      </c>
      <c r="F55" s="127" t="s">
        <v>831</v>
      </c>
      <c r="G55" s="127" t="s">
        <v>832</v>
      </c>
      <c r="H55" s="127" t="s">
        <v>833</v>
      </c>
      <c r="I55" s="34"/>
      <c r="J55" s="229"/>
      <c r="K55" s="38" t="s">
        <v>834</v>
      </c>
      <c r="L55" s="34"/>
      <c r="M55" s="34" t="s">
        <v>224</v>
      </c>
      <c r="N55" s="35" t="s">
        <v>629</v>
      </c>
      <c r="O55" s="138" t="s">
        <v>630</v>
      </c>
      <c r="P55" s="104"/>
      <c r="Q55" s="34">
        <v>4.3</v>
      </c>
      <c r="R55" s="34" t="s">
        <v>835</v>
      </c>
      <c r="S55" s="127" t="s">
        <v>836</v>
      </c>
      <c r="T55" s="127" t="s">
        <v>837</v>
      </c>
      <c r="U55" s="127" t="s">
        <v>838</v>
      </c>
      <c r="V55" s="127"/>
      <c r="Y55" s="41"/>
      <c r="AA55" s="105">
        <f>IF(OR(J55="Fail",ISBLANK(J55)),INDEX('Issue Code Table'!C:C,MATCH(N:N,'Issue Code Table'!A:A,0)),IF(M55="Critical",6,IF(M55="Significant",5,IF(M55="Moderate",3,2))))</f>
        <v>1</v>
      </c>
    </row>
    <row r="56" spans="1:27" ht="148.5" customHeight="1" x14ac:dyDescent="0.35">
      <c r="A56" s="127" t="s">
        <v>839</v>
      </c>
      <c r="B56" s="127" t="s">
        <v>206</v>
      </c>
      <c r="C56" s="128" t="s">
        <v>207</v>
      </c>
      <c r="D56" s="127" t="s">
        <v>236</v>
      </c>
      <c r="E56" s="127" t="s">
        <v>840</v>
      </c>
      <c r="F56" s="127" t="s">
        <v>841</v>
      </c>
      <c r="G56" s="127" t="s">
        <v>842</v>
      </c>
      <c r="H56" s="127" t="s">
        <v>843</v>
      </c>
      <c r="I56" s="34"/>
      <c r="J56" s="229"/>
      <c r="K56" s="38" t="s">
        <v>844</v>
      </c>
      <c r="L56" s="34"/>
      <c r="M56" s="34" t="s">
        <v>160</v>
      </c>
      <c r="N56" s="35" t="s">
        <v>813</v>
      </c>
      <c r="O56" s="138" t="s">
        <v>814</v>
      </c>
      <c r="P56" s="104"/>
      <c r="Q56" s="34">
        <v>4.3</v>
      </c>
      <c r="R56" s="34" t="s">
        <v>845</v>
      </c>
      <c r="S56" s="127" t="s">
        <v>846</v>
      </c>
      <c r="T56" s="127" t="s">
        <v>847</v>
      </c>
      <c r="U56" s="127" t="s">
        <v>848</v>
      </c>
      <c r="V56" s="127"/>
      <c r="Y56" s="41"/>
      <c r="AA56" s="105">
        <f>IF(OR(J56="Fail",ISBLANK(J56)),INDEX('Issue Code Table'!C:C,MATCH(N:N,'Issue Code Table'!A:A,0)),IF(M56="Critical",6,IF(M56="Significant",5,IF(M56="Moderate",3,2))))</f>
        <v>4</v>
      </c>
    </row>
    <row r="57" spans="1:27" ht="148.5" customHeight="1" x14ac:dyDescent="0.35">
      <c r="A57" s="127" t="s">
        <v>849</v>
      </c>
      <c r="B57" s="127" t="s">
        <v>206</v>
      </c>
      <c r="C57" s="128" t="s">
        <v>207</v>
      </c>
      <c r="D57" s="127" t="s">
        <v>236</v>
      </c>
      <c r="E57" s="127" t="s">
        <v>850</v>
      </c>
      <c r="F57" s="127" t="s">
        <v>851</v>
      </c>
      <c r="G57" s="127" t="s">
        <v>852</v>
      </c>
      <c r="H57" s="127" t="s">
        <v>853</v>
      </c>
      <c r="I57" s="34"/>
      <c r="J57" s="229"/>
      <c r="K57" s="38" t="s">
        <v>854</v>
      </c>
      <c r="L57" s="34"/>
      <c r="M57" s="34" t="s">
        <v>160</v>
      </c>
      <c r="N57" s="35" t="s">
        <v>813</v>
      </c>
      <c r="O57" s="138" t="s">
        <v>814</v>
      </c>
      <c r="P57" s="104"/>
      <c r="Q57" s="34">
        <v>4.3</v>
      </c>
      <c r="R57" s="34" t="s">
        <v>855</v>
      </c>
      <c r="S57" s="127" t="s">
        <v>856</v>
      </c>
      <c r="T57" s="127" t="s">
        <v>857</v>
      </c>
      <c r="U57" s="127" t="s">
        <v>858</v>
      </c>
      <c r="V57" s="127"/>
      <c r="Y57" s="41"/>
      <c r="AA57" s="105">
        <f>IF(OR(J57="Fail",ISBLANK(J57)),INDEX('Issue Code Table'!C:C,MATCH(N:N,'Issue Code Table'!A:A,0)),IF(M57="Critical",6,IF(M57="Significant",5,IF(M57="Moderate",3,2))))</f>
        <v>4</v>
      </c>
    </row>
    <row r="58" spans="1:27" ht="148.5" customHeight="1" x14ac:dyDescent="0.35">
      <c r="A58" s="127" t="s">
        <v>859</v>
      </c>
      <c r="B58" s="127" t="s">
        <v>206</v>
      </c>
      <c r="C58" s="128" t="s">
        <v>207</v>
      </c>
      <c r="D58" s="127" t="s">
        <v>236</v>
      </c>
      <c r="E58" s="127" t="s">
        <v>860</v>
      </c>
      <c r="F58" s="127" t="s">
        <v>861</v>
      </c>
      <c r="G58" s="127" t="s">
        <v>862</v>
      </c>
      <c r="H58" s="127" t="s">
        <v>863</v>
      </c>
      <c r="I58" s="34"/>
      <c r="J58" s="229"/>
      <c r="K58" s="38" t="s">
        <v>864</v>
      </c>
      <c r="L58" s="34"/>
      <c r="M58" s="34" t="s">
        <v>160</v>
      </c>
      <c r="N58" s="35" t="s">
        <v>813</v>
      </c>
      <c r="O58" s="138" t="s">
        <v>814</v>
      </c>
      <c r="P58" s="104"/>
      <c r="Q58" s="34">
        <v>4.4000000000000004</v>
      </c>
      <c r="R58" s="34" t="s">
        <v>865</v>
      </c>
      <c r="S58" s="127" t="s">
        <v>866</v>
      </c>
      <c r="T58" s="127" t="s">
        <v>867</v>
      </c>
      <c r="U58" s="127" t="s">
        <v>868</v>
      </c>
      <c r="V58" s="127"/>
      <c r="Y58" s="41"/>
      <c r="AA58" s="105">
        <f>IF(OR(J58="Fail",ISBLANK(J58)),INDEX('Issue Code Table'!C:C,MATCH(N:N,'Issue Code Table'!A:A,0)),IF(M58="Critical",6,IF(M58="Significant",5,IF(M58="Moderate",3,2))))</f>
        <v>4</v>
      </c>
    </row>
    <row r="59" spans="1:27" ht="148.5" customHeight="1" x14ac:dyDescent="0.35">
      <c r="A59" s="127" t="s">
        <v>869</v>
      </c>
      <c r="B59" s="127" t="s">
        <v>870</v>
      </c>
      <c r="C59" s="128" t="s">
        <v>871</v>
      </c>
      <c r="D59" s="127" t="s">
        <v>236</v>
      </c>
      <c r="E59" s="127" t="s">
        <v>872</v>
      </c>
      <c r="F59" s="127" t="s">
        <v>873</v>
      </c>
      <c r="G59" s="127" t="s">
        <v>874</v>
      </c>
      <c r="H59" s="127" t="s">
        <v>875</v>
      </c>
      <c r="I59" s="34"/>
      <c r="J59" s="229"/>
      <c r="K59" s="38" t="s">
        <v>876</v>
      </c>
      <c r="L59" s="34"/>
      <c r="M59" s="34" t="s">
        <v>160</v>
      </c>
      <c r="N59" s="35" t="s">
        <v>877</v>
      </c>
      <c r="O59" s="138" t="s">
        <v>878</v>
      </c>
      <c r="P59" s="104"/>
      <c r="Q59" s="34">
        <v>4.4000000000000004</v>
      </c>
      <c r="R59" s="34" t="s">
        <v>879</v>
      </c>
      <c r="S59" s="127" t="s">
        <v>880</v>
      </c>
      <c r="T59" s="127" t="s">
        <v>881</v>
      </c>
      <c r="U59" s="127" t="s">
        <v>882</v>
      </c>
      <c r="V59" s="127"/>
      <c r="Y59" s="41"/>
      <c r="AA59" s="105">
        <f>IF(OR(J59="Fail",ISBLANK(J59)),INDEX('Issue Code Table'!C:C,MATCH(N:N,'Issue Code Table'!A:A,0)),IF(M59="Critical",6,IF(M59="Significant",5,IF(M59="Moderate",3,2))))</f>
        <v>4</v>
      </c>
    </row>
    <row r="60" spans="1:27" ht="148.5" customHeight="1" x14ac:dyDescent="0.35">
      <c r="A60" s="127" t="s">
        <v>883</v>
      </c>
      <c r="B60" s="127" t="s">
        <v>621</v>
      </c>
      <c r="C60" s="129" t="s">
        <v>622</v>
      </c>
      <c r="D60" s="127" t="s">
        <v>262</v>
      </c>
      <c r="E60" s="127" t="s">
        <v>884</v>
      </c>
      <c r="F60" s="127" t="s">
        <v>885</v>
      </c>
      <c r="G60" s="127" t="s">
        <v>886</v>
      </c>
      <c r="H60" s="127" t="s">
        <v>887</v>
      </c>
      <c r="I60" s="34"/>
      <c r="J60" s="229"/>
      <c r="K60" s="38" t="s">
        <v>888</v>
      </c>
      <c r="L60" s="34" t="s">
        <v>889</v>
      </c>
      <c r="M60" s="34" t="s">
        <v>224</v>
      </c>
      <c r="N60" s="35" t="s">
        <v>629</v>
      </c>
      <c r="O60" s="138" t="s">
        <v>630</v>
      </c>
      <c r="P60" s="104"/>
      <c r="Q60" s="34">
        <v>4.4000000000000004</v>
      </c>
      <c r="R60" s="34" t="s">
        <v>890</v>
      </c>
      <c r="S60" s="127" t="s">
        <v>891</v>
      </c>
      <c r="T60" s="127" t="s">
        <v>892</v>
      </c>
      <c r="U60" s="127" t="s">
        <v>893</v>
      </c>
      <c r="V60" s="127"/>
      <c r="Y60" s="41"/>
      <c r="AA60" s="105">
        <f>IF(OR(J60="Fail",ISBLANK(J60)),INDEX('Issue Code Table'!C:C,MATCH(N:N,'Issue Code Table'!A:A,0)),IF(M60="Critical",6,IF(M60="Significant",5,IF(M60="Moderate",3,2))))</f>
        <v>1</v>
      </c>
    </row>
    <row r="61" spans="1:27" ht="148.5" customHeight="1" x14ac:dyDescent="0.35">
      <c r="A61" s="127" t="s">
        <v>894</v>
      </c>
      <c r="B61" s="127" t="s">
        <v>206</v>
      </c>
      <c r="C61" s="128" t="s">
        <v>207</v>
      </c>
      <c r="D61" s="127" t="s">
        <v>236</v>
      </c>
      <c r="E61" s="127" t="s">
        <v>895</v>
      </c>
      <c r="F61" s="127" t="s">
        <v>896</v>
      </c>
      <c r="G61" s="127" t="s">
        <v>897</v>
      </c>
      <c r="H61" s="127" t="s">
        <v>898</v>
      </c>
      <c r="I61" s="34"/>
      <c r="J61" s="229"/>
      <c r="K61" s="38" t="s">
        <v>899</v>
      </c>
      <c r="L61" s="34"/>
      <c r="M61" s="34" t="s">
        <v>160</v>
      </c>
      <c r="N61" s="35" t="s">
        <v>813</v>
      </c>
      <c r="O61" s="138" t="s">
        <v>814</v>
      </c>
      <c r="P61" s="104"/>
      <c r="Q61" s="34">
        <v>4.4000000000000004</v>
      </c>
      <c r="R61" s="34" t="s">
        <v>900</v>
      </c>
      <c r="S61" s="127" t="s">
        <v>901</v>
      </c>
      <c r="T61" s="127" t="s">
        <v>902</v>
      </c>
      <c r="U61" s="127" t="s">
        <v>903</v>
      </c>
      <c r="V61" s="127"/>
      <c r="Y61" s="41"/>
      <c r="AA61" s="105">
        <f>IF(OR(J61="Fail",ISBLANK(J61)),INDEX('Issue Code Table'!C:C,MATCH(N:N,'Issue Code Table'!A:A,0)),IF(M61="Critical",6,IF(M61="Significant",5,IF(M61="Moderate",3,2))))</f>
        <v>4</v>
      </c>
    </row>
    <row r="62" spans="1:27" ht="148.5" customHeight="1" x14ac:dyDescent="0.35">
      <c r="A62" s="127" t="s">
        <v>904</v>
      </c>
      <c r="B62" s="127" t="s">
        <v>206</v>
      </c>
      <c r="C62" s="128" t="s">
        <v>207</v>
      </c>
      <c r="D62" s="127" t="s">
        <v>236</v>
      </c>
      <c r="E62" s="127" t="s">
        <v>905</v>
      </c>
      <c r="F62" s="127" t="s">
        <v>906</v>
      </c>
      <c r="G62" s="127" t="s">
        <v>907</v>
      </c>
      <c r="H62" s="127" t="s">
        <v>908</v>
      </c>
      <c r="I62" s="34"/>
      <c r="J62" s="229"/>
      <c r="K62" s="38" t="s">
        <v>909</v>
      </c>
      <c r="L62" s="34"/>
      <c r="M62" s="34" t="s">
        <v>160</v>
      </c>
      <c r="N62" s="35" t="s">
        <v>813</v>
      </c>
      <c r="O62" s="138" t="s">
        <v>814</v>
      </c>
      <c r="P62" s="104"/>
      <c r="Q62" s="34">
        <v>4.4000000000000004</v>
      </c>
      <c r="R62" s="34" t="s">
        <v>910</v>
      </c>
      <c r="S62" s="127" t="s">
        <v>911</v>
      </c>
      <c r="T62" s="127" t="s">
        <v>912</v>
      </c>
      <c r="U62" s="127" t="s">
        <v>913</v>
      </c>
      <c r="V62" s="127"/>
      <c r="Y62" s="41"/>
      <c r="AA62" s="105">
        <f>IF(OR(J62="Fail",ISBLANK(J62)),INDEX('Issue Code Table'!C:C,MATCH(N:N,'Issue Code Table'!A:A,0)),IF(M62="Critical",6,IF(M62="Significant",5,IF(M62="Moderate",3,2))))</f>
        <v>4</v>
      </c>
    </row>
    <row r="63" spans="1:27" ht="148.5" customHeight="1" x14ac:dyDescent="0.35">
      <c r="A63" s="127" t="s">
        <v>914</v>
      </c>
      <c r="B63" s="127" t="s">
        <v>206</v>
      </c>
      <c r="C63" s="128" t="s">
        <v>207</v>
      </c>
      <c r="D63" s="127" t="s">
        <v>236</v>
      </c>
      <c r="E63" s="127" t="s">
        <v>915</v>
      </c>
      <c r="F63" s="127" t="s">
        <v>916</v>
      </c>
      <c r="G63" s="127" t="s">
        <v>917</v>
      </c>
      <c r="H63" s="127" t="s">
        <v>918</v>
      </c>
      <c r="I63" s="34"/>
      <c r="J63" s="229"/>
      <c r="K63" s="38" t="s">
        <v>919</v>
      </c>
      <c r="L63" s="34"/>
      <c r="M63" s="34" t="s">
        <v>160</v>
      </c>
      <c r="N63" s="35" t="s">
        <v>813</v>
      </c>
      <c r="O63" s="138" t="s">
        <v>814</v>
      </c>
      <c r="P63" s="104"/>
      <c r="Q63" s="34">
        <v>4.4000000000000004</v>
      </c>
      <c r="R63" s="34" t="s">
        <v>920</v>
      </c>
      <c r="S63" s="127" t="s">
        <v>921</v>
      </c>
      <c r="T63" s="127" t="s">
        <v>922</v>
      </c>
      <c r="U63" s="127" t="s">
        <v>923</v>
      </c>
      <c r="V63" s="127"/>
      <c r="Y63" s="41"/>
      <c r="AA63" s="105">
        <f>IF(OR(J63="Fail",ISBLANK(J63)),INDEX('Issue Code Table'!C:C,MATCH(N:N,'Issue Code Table'!A:A,0)),IF(M63="Critical",6,IF(M63="Significant",5,IF(M63="Moderate",3,2))))</f>
        <v>4</v>
      </c>
    </row>
    <row r="64" spans="1:27" ht="148.5" customHeight="1" x14ac:dyDescent="0.35">
      <c r="A64" s="127" t="s">
        <v>924</v>
      </c>
      <c r="B64" s="127" t="s">
        <v>206</v>
      </c>
      <c r="C64" s="128" t="s">
        <v>207</v>
      </c>
      <c r="D64" s="127" t="s">
        <v>236</v>
      </c>
      <c r="E64" s="127" t="s">
        <v>925</v>
      </c>
      <c r="F64" s="127" t="s">
        <v>926</v>
      </c>
      <c r="G64" s="127" t="s">
        <v>927</v>
      </c>
      <c r="H64" s="127" t="s">
        <v>928</v>
      </c>
      <c r="I64" s="34"/>
      <c r="J64" s="229"/>
      <c r="K64" s="38" t="s">
        <v>929</v>
      </c>
      <c r="L64" s="34"/>
      <c r="M64" s="34" t="s">
        <v>149</v>
      </c>
      <c r="N64" s="35" t="s">
        <v>613</v>
      </c>
      <c r="O64" s="138" t="s">
        <v>614</v>
      </c>
      <c r="P64" s="104"/>
      <c r="Q64" s="34">
        <v>4.5</v>
      </c>
      <c r="R64" s="34" t="s">
        <v>930</v>
      </c>
      <c r="S64" s="127" t="s">
        <v>931</v>
      </c>
      <c r="T64" s="127" t="s">
        <v>932</v>
      </c>
      <c r="U64" s="127" t="s">
        <v>933</v>
      </c>
      <c r="V64" s="127" t="s">
        <v>934</v>
      </c>
      <c r="Y64" s="41"/>
      <c r="AA64" s="105">
        <f>IF(OR(J64="Fail",ISBLANK(J64)),INDEX('Issue Code Table'!C:C,MATCH(N:N,'Issue Code Table'!A:A,0)),IF(M64="Critical",6,IF(M64="Significant",5,IF(M64="Moderate",3,2))))</f>
        <v>5</v>
      </c>
    </row>
    <row r="65" spans="1:27" ht="148.5" customHeight="1" x14ac:dyDescent="0.35">
      <c r="A65" s="127" t="s">
        <v>935</v>
      </c>
      <c r="B65" s="127" t="s">
        <v>206</v>
      </c>
      <c r="C65" s="128" t="s">
        <v>207</v>
      </c>
      <c r="D65" s="127" t="s">
        <v>236</v>
      </c>
      <c r="E65" s="127" t="s">
        <v>936</v>
      </c>
      <c r="F65" s="127" t="s">
        <v>937</v>
      </c>
      <c r="G65" s="127" t="s">
        <v>938</v>
      </c>
      <c r="H65" s="127" t="s">
        <v>939</v>
      </c>
      <c r="I65" s="34"/>
      <c r="J65" s="229"/>
      <c r="K65" s="38" t="s">
        <v>940</v>
      </c>
      <c r="L65" s="34"/>
      <c r="M65" s="34" t="s">
        <v>149</v>
      </c>
      <c r="N65" s="35" t="s">
        <v>613</v>
      </c>
      <c r="O65" s="138" t="s">
        <v>614</v>
      </c>
      <c r="P65" s="104"/>
      <c r="Q65" s="34">
        <v>4.5</v>
      </c>
      <c r="R65" s="34" t="s">
        <v>941</v>
      </c>
      <c r="S65" s="127" t="s">
        <v>942</v>
      </c>
      <c r="T65" s="127" t="s">
        <v>943</v>
      </c>
      <c r="U65" s="127" t="s">
        <v>944</v>
      </c>
      <c r="V65" s="127" t="s">
        <v>945</v>
      </c>
      <c r="Y65" s="41"/>
      <c r="AA65" s="105">
        <f>IF(OR(J65="Fail",ISBLANK(J65)),INDEX('Issue Code Table'!C:C,MATCH(N:N,'Issue Code Table'!A:A,0)),IF(M65="Critical",6,IF(M65="Significant",5,IF(M65="Moderate",3,2))))</f>
        <v>5</v>
      </c>
    </row>
    <row r="66" spans="1:27" ht="148.5" customHeight="1" x14ac:dyDescent="0.35">
      <c r="A66" s="127" t="s">
        <v>946</v>
      </c>
      <c r="B66" s="127" t="s">
        <v>206</v>
      </c>
      <c r="C66" s="128" t="s">
        <v>207</v>
      </c>
      <c r="D66" s="127" t="s">
        <v>236</v>
      </c>
      <c r="E66" s="127" t="s">
        <v>947</v>
      </c>
      <c r="F66" s="127" t="s">
        <v>948</v>
      </c>
      <c r="G66" s="127" t="s">
        <v>949</v>
      </c>
      <c r="H66" s="127" t="s">
        <v>950</v>
      </c>
      <c r="I66" s="34"/>
      <c r="J66" s="229"/>
      <c r="K66" s="38" t="s">
        <v>951</v>
      </c>
      <c r="L66" s="34"/>
      <c r="M66" s="34" t="s">
        <v>149</v>
      </c>
      <c r="N66" s="35" t="s">
        <v>211</v>
      </c>
      <c r="O66" s="138" t="s">
        <v>212</v>
      </c>
      <c r="P66" s="104"/>
      <c r="Q66" s="34">
        <v>4.5</v>
      </c>
      <c r="R66" s="34" t="s">
        <v>952</v>
      </c>
      <c r="S66" s="127" t="s">
        <v>953</v>
      </c>
      <c r="T66" s="127" t="s">
        <v>954</v>
      </c>
      <c r="U66" s="127" t="s">
        <v>955</v>
      </c>
      <c r="V66" s="127" t="s">
        <v>956</v>
      </c>
      <c r="Y66" s="41"/>
      <c r="AA66" s="105">
        <f>IF(OR(J66="Fail",ISBLANK(J66)),INDEX('Issue Code Table'!C:C,MATCH(N:N,'Issue Code Table'!A:A,0)),IF(M66="Critical",6,IF(M66="Significant",5,IF(M66="Moderate",3,2))))</f>
        <v>5</v>
      </c>
    </row>
    <row r="67" spans="1:27" ht="148.5" customHeight="1" x14ac:dyDescent="0.35">
      <c r="A67" s="127" t="s">
        <v>957</v>
      </c>
      <c r="B67" s="127" t="s">
        <v>153</v>
      </c>
      <c r="C67" s="130" t="s">
        <v>154</v>
      </c>
      <c r="D67" s="127" t="s">
        <v>236</v>
      </c>
      <c r="E67" s="127" t="s">
        <v>958</v>
      </c>
      <c r="F67" s="127" t="s">
        <v>959</v>
      </c>
      <c r="G67" s="127" t="s">
        <v>960</v>
      </c>
      <c r="H67" s="127" t="s">
        <v>961</v>
      </c>
      <c r="I67" s="34"/>
      <c r="J67" s="229"/>
      <c r="K67" s="39" t="s">
        <v>962</v>
      </c>
      <c r="L67" s="34"/>
      <c r="M67" s="34" t="s">
        <v>149</v>
      </c>
      <c r="N67" s="35" t="s">
        <v>963</v>
      </c>
      <c r="O67" s="138" t="s">
        <v>964</v>
      </c>
      <c r="P67" s="104"/>
      <c r="Q67" s="38">
        <v>4.0999999999999996</v>
      </c>
      <c r="R67" s="34" t="s">
        <v>965</v>
      </c>
      <c r="S67" s="127" t="s">
        <v>966</v>
      </c>
      <c r="T67" s="127" t="s">
        <v>967</v>
      </c>
      <c r="U67" s="127" t="s">
        <v>968</v>
      </c>
      <c r="V67" s="127" t="s">
        <v>969</v>
      </c>
      <c r="Y67" s="41"/>
      <c r="AA67" s="105">
        <f>IF(OR(J67="Fail",ISBLANK(J67)),INDEX('Issue Code Table'!C:C,MATCH(N:N,'Issue Code Table'!A:A,0)),IF(M67="Critical",6,IF(M67="Significant",5,IF(M67="Moderate",3,2))))</f>
        <v>6</v>
      </c>
    </row>
    <row r="68" spans="1:27" ht="148.5" customHeight="1" x14ac:dyDescent="0.35">
      <c r="A68" s="127" t="s">
        <v>970</v>
      </c>
      <c r="B68" s="127" t="s">
        <v>471</v>
      </c>
      <c r="C68" s="128" t="s">
        <v>472</v>
      </c>
      <c r="D68" s="127" t="s">
        <v>262</v>
      </c>
      <c r="E68" s="127" t="s">
        <v>971</v>
      </c>
      <c r="F68" s="127" t="s">
        <v>972</v>
      </c>
      <c r="G68" s="127" t="s">
        <v>973</v>
      </c>
      <c r="H68" s="127" t="s">
        <v>974</v>
      </c>
      <c r="I68" s="34"/>
      <c r="J68" s="229"/>
      <c r="K68" s="38" t="s">
        <v>975</v>
      </c>
      <c r="L68" s="34"/>
      <c r="M68" s="34" t="s">
        <v>149</v>
      </c>
      <c r="N68" s="35" t="s">
        <v>963</v>
      </c>
      <c r="O68" s="138" t="s">
        <v>964</v>
      </c>
      <c r="P68" s="104"/>
      <c r="Q68" s="38">
        <v>4.0999999999999996</v>
      </c>
      <c r="R68" s="34" t="s">
        <v>976</v>
      </c>
      <c r="S68" s="127" t="s">
        <v>977</v>
      </c>
      <c r="T68" s="127" t="s">
        <v>978</v>
      </c>
      <c r="U68" s="127" t="s">
        <v>979</v>
      </c>
      <c r="V68" s="127" t="s">
        <v>980</v>
      </c>
      <c r="Y68" s="41"/>
      <c r="AA68" s="105">
        <f>IF(OR(J68="Fail",ISBLANK(J68)),INDEX('Issue Code Table'!C:C,MATCH(N:N,'Issue Code Table'!A:A,0)),IF(M68="Critical",6,IF(M68="Significant",5,IF(M68="Moderate",3,2))))</f>
        <v>6</v>
      </c>
    </row>
    <row r="69" spans="1:27" ht="148.5" customHeight="1" x14ac:dyDescent="0.35">
      <c r="A69" s="127" t="s">
        <v>981</v>
      </c>
      <c r="B69" s="127" t="s">
        <v>471</v>
      </c>
      <c r="C69" s="128" t="s">
        <v>472</v>
      </c>
      <c r="D69" s="127" t="s">
        <v>236</v>
      </c>
      <c r="E69" s="127" t="s">
        <v>982</v>
      </c>
      <c r="F69" s="127" t="s">
        <v>983</v>
      </c>
      <c r="G69" s="127" t="s">
        <v>984</v>
      </c>
      <c r="H69" s="127" t="s">
        <v>985</v>
      </c>
      <c r="I69" s="34"/>
      <c r="J69" s="229"/>
      <c r="K69" s="38" t="s">
        <v>986</v>
      </c>
      <c r="L69" s="34"/>
      <c r="M69" s="34" t="s">
        <v>160</v>
      </c>
      <c r="N69" s="35" t="s">
        <v>813</v>
      </c>
      <c r="O69" s="138" t="s">
        <v>814</v>
      </c>
      <c r="P69" s="104"/>
      <c r="Q69" s="34">
        <v>4.1100000000000003</v>
      </c>
      <c r="R69" s="34" t="s">
        <v>987</v>
      </c>
      <c r="S69" s="127" t="s">
        <v>988</v>
      </c>
      <c r="T69" s="127" t="s">
        <v>989</v>
      </c>
      <c r="U69" s="127" t="s">
        <v>990</v>
      </c>
      <c r="V69" s="127"/>
      <c r="Y69" s="41"/>
      <c r="AA69" s="105">
        <f>IF(OR(J69="Fail",ISBLANK(J69)),INDEX('Issue Code Table'!C:C,MATCH(N:N,'Issue Code Table'!A:A,0)),IF(M69="Critical",6,IF(M69="Significant",5,IF(M69="Moderate",3,2))))</f>
        <v>4</v>
      </c>
    </row>
    <row r="70" spans="1:27" ht="148.5" customHeight="1" x14ac:dyDescent="0.35">
      <c r="A70" s="127" t="s">
        <v>991</v>
      </c>
      <c r="B70" s="127" t="s">
        <v>471</v>
      </c>
      <c r="C70" s="128" t="s">
        <v>472</v>
      </c>
      <c r="D70" s="127" t="s">
        <v>236</v>
      </c>
      <c r="E70" s="127" t="s">
        <v>992</v>
      </c>
      <c r="F70" s="127" t="s">
        <v>993</v>
      </c>
      <c r="G70" s="127" t="s">
        <v>994</v>
      </c>
      <c r="H70" s="127" t="s">
        <v>995</v>
      </c>
      <c r="I70" s="34"/>
      <c r="J70" s="229"/>
      <c r="K70" s="38" t="s">
        <v>996</v>
      </c>
      <c r="L70" s="34"/>
      <c r="M70" s="34" t="s">
        <v>160</v>
      </c>
      <c r="N70" s="35" t="s">
        <v>813</v>
      </c>
      <c r="O70" s="138" t="s">
        <v>814</v>
      </c>
      <c r="P70" s="104"/>
      <c r="Q70" s="34">
        <v>4.1100000000000003</v>
      </c>
      <c r="R70" s="34" t="s">
        <v>997</v>
      </c>
      <c r="S70" s="127" t="s">
        <v>998</v>
      </c>
      <c r="T70" s="127" t="s">
        <v>999</v>
      </c>
      <c r="U70" s="127" t="s">
        <v>1000</v>
      </c>
      <c r="V70" s="127"/>
      <c r="Y70" s="41"/>
      <c r="AA70" s="105">
        <f>IF(OR(J70="Fail",ISBLANK(J70)),INDEX('Issue Code Table'!C:C,MATCH(N:N,'Issue Code Table'!A:A,0)),IF(M70="Critical",6,IF(M70="Significant",5,IF(M70="Moderate",3,2))))</f>
        <v>4</v>
      </c>
    </row>
    <row r="71" spans="1:27" ht="148.5" customHeight="1" x14ac:dyDescent="0.35">
      <c r="A71" s="127" t="s">
        <v>1001</v>
      </c>
      <c r="B71" s="127" t="s">
        <v>471</v>
      </c>
      <c r="C71" s="128" t="s">
        <v>472</v>
      </c>
      <c r="D71" s="127" t="s">
        <v>236</v>
      </c>
      <c r="E71" s="127" t="s">
        <v>1002</v>
      </c>
      <c r="F71" s="127" t="s">
        <v>1003</v>
      </c>
      <c r="G71" s="127" t="s">
        <v>1004</v>
      </c>
      <c r="H71" s="127" t="s">
        <v>995</v>
      </c>
      <c r="I71" s="34"/>
      <c r="J71" s="229"/>
      <c r="K71" s="38" t="s">
        <v>1005</v>
      </c>
      <c r="L71" s="34"/>
      <c r="M71" s="34" t="s">
        <v>160</v>
      </c>
      <c r="N71" s="35" t="s">
        <v>813</v>
      </c>
      <c r="O71" s="138" t="s">
        <v>814</v>
      </c>
      <c r="P71" s="104"/>
      <c r="Q71" s="34">
        <v>4.1100000000000003</v>
      </c>
      <c r="R71" s="34" t="s">
        <v>1006</v>
      </c>
      <c r="S71" s="127" t="s">
        <v>1007</v>
      </c>
      <c r="T71" s="127" t="s">
        <v>1008</v>
      </c>
      <c r="U71" s="127" t="s">
        <v>1009</v>
      </c>
      <c r="V71" s="127"/>
      <c r="Y71" s="41"/>
      <c r="AA71" s="105">
        <f>IF(OR(J71="Fail",ISBLANK(J71)),INDEX('Issue Code Table'!C:C,MATCH(N:N,'Issue Code Table'!A:A,0)),IF(M71="Critical",6,IF(M71="Significant",5,IF(M71="Moderate",3,2))))</f>
        <v>4</v>
      </c>
    </row>
    <row r="72" spans="1:27" ht="148.5" customHeight="1" x14ac:dyDescent="0.35">
      <c r="A72" s="127" t="s">
        <v>1010</v>
      </c>
      <c r="B72" s="127" t="s">
        <v>471</v>
      </c>
      <c r="C72" s="128" t="s">
        <v>472</v>
      </c>
      <c r="D72" s="127" t="s">
        <v>236</v>
      </c>
      <c r="E72" s="127" t="s">
        <v>1011</v>
      </c>
      <c r="F72" s="127" t="s">
        <v>1012</v>
      </c>
      <c r="G72" s="127" t="s">
        <v>1013</v>
      </c>
      <c r="H72" s="127" t="s">
        <v>1014</v>
      </c>
      <c r="I72" s="34"/>
      <c r="J72" s="229"/>
      <c r="K72" s="38" t="s">
        <v>1015</v>
      </c>
      <c r="L72" s="34"/>
      <c r="M72" s="34" t="s">
        <v>160</v>
      </c>
      <c r="N72" s="35" t="s">
        <v>813</v>
      </c>
      <c r="O72" s="138" t="s">
        <v>814</v>
      </c>
      <c r="P72" s="104"/>
      <c r="Q72" s="34">
        <v>4.1100000000000003</v>
      </c>
      <c r="R72" s="34" t="s">
        <v>1016</v>
      </c>
      <c r="S72" s="127" t="s">
        <v>1017</v>
      </c>
      <c r="T72" s="127" t="s">
        <v>1018</v>
      </c>
      <c r="U72" s="127" t="s">
        <v>1019</v>
      </c>
      <c r="V72" s="127"/>
      <c r="Y72" s="41"/>
      <c r="AA72" s="105">
        <f>IF(OR(J72="Fail",ISBLANK(J72)),INDEX('Issue Code Table'!C:C,MATCH(N:N,'Issue Code Table'!A:A,0)),IF(M72="Critical",6,IF(M72="Significant",5,IF(M72="Moderate",3,2))))</f>
        <v>4</v>
      </c>
    </row>
    <row r="73" spans="1:27" ht="148.5" customHeight="1" x14ac:dyDescent="0.35">
      <c r="A73" s="127" t="s">
        <v>1020</v>
      </c>
      <c r="B73" s="127" t="s">
        <v>471</v>
      </c>
      <c r="C73" s="128" t="s">
        <v>472</v>
      </c>
      <c r="D73" s="127" t="s">
        <v>236</v>
      </c>
      <c r="E73" s="127" t="s">
        <v>1021</v>
      </c>
      <c r="F73" s="127" t="s">
        <v>1022</v>
      </c>
      <c r="G73" s="127" t="s">
        <v>1023</v>
      </c>
      <c r="H73" s="127" t="s">
        <v>1024</v>
      </c>
      <c r="I73" s="34"/>
      <c r="J73" s="229"/>
      <c r="K73" s="38" t="s">
        <v>1025</v>
      </c>
      <c r="L73" s="34"/>
      <c r="M73" s="34" t="s">
        <v>160</v>
      </c>
      <c r="N73" s="35" t="s">
        <v>813</v>
      </c>
      <c r="O73" s="138" t="s">
        <v>814</v>
      </c>
      <c r="P73" s="104"/>
      <c r="Q73" s="34">
        <v>4.1100000000000003</v>
      </c>
      <c r="R73" s="34" t="s">
        <v>1026</v>
      </c>
      <c r="S73" s="127" t="s">
        <v>1027</v>
      </c>
      <c r="T73" s="127" t="s">
        <v>1028</v>
      </c>
      <c r="U73" s="127" t="s">
        <v>1029</v>
      </c>
      <c r="V73" s="127"/>
      <c r="Y73" s="41"/>
      <c r="AA73" s="105">
        <f>IF(OR(J73="Fail",ISBLANK(J73)),INDEX('Issue Code Table'!C:C,MATCH(N:N,'Issue Code Table'!A:A,0)),IF(M73="Critical",6,IF(M73="Significant",5,IF(M73="Moderate",3,2))))</f>
        <v>4</v>
      </c>
    </row>
    <row r="74" spans="1:27" ht="148.5" customHeight="1" x14ac:dyDescent="0.35">
      <c r="A74" s="127" t="s">
        <v>1030</v>
      </c>
      <c r="B74" s="127" t="s">
        <v>471</v>
      </c>
      <c r="C74" s="128" t="s">
        <v>472</v>
      </c>
      <c r="D74" s="127" t="s">
        <v>236</v>
      </c>
      <c r="E74" s="127" t="s">
        <v>1031</v>
      </c>
      <c r="F74" s="127" t="s">
        <v>1032</v>
      </c>
      <c r="G74" s="127" t="s">
        <v>1033</v>
      </c>
      <c r="H74" s="127" t="s">
        <v>1034</v>
      </c>
      <c r="I74" s="34"/>
      <c r="J74" s="229"/>
      <c r="K74" s="38" t="s">
        <v>1035</v>
      </c>
      <c r="L74" s="34"/>
      <c r="M74" s="34" t="s">
        <v>160</v>
      </c>
      <c r="N74" s="35" t="s">
        <v>813</v>
      </c>
      <c r="O74" s="138" t="s">
        <v>814</v>
      </c>
      <c r="P74" s="104"/>
      <c r="Q74" s="34">
        <v>4.1100000000000003</v>
      </c>
      <c r="R74" s="34" t="s">
        <v>1036</v>
      </c>
      <c r="S74" s="127" t="s">
        <v>1037</v>
      </c>
      <c r="T74" s="127" t="s">
        <v>1038</v>
      </c>
      <c r="U74" s="127" t="s">
        <v>1039</v>
      </c>
      <c r="V74" s="127"/>
      <c r="Y74" s="41"/>
      <c r="AA74" s="105">
        <f>IF(OR(J74="Fail",ISBLANK(J74)),INDEX('Issue Code Table'!C:C,MATCH(N:N,'Issue Code Table'!A:A,0)),IF(M74="Critical",6,IF(M74="Significant",5,IF(M74="Moderate",3,2))))</f>
        <v>4</v>
      </c>
    </row>
    <row r="75" spans="1:27" ht="148.5" customHeight="1" x14ac:dyDescent="0.35">
      <c r="A75" s="127" t="s">
        <v>1040</v>
      </c>
      <c r="B75" s="127" t="s">
        <v>471</v>
      </c>
      <c r="C75" s="128" t="s">
        <v>472</v>
      </c>
      <c r="D75" s="127" t="s">
        <v>236</v>
      </c>
      <c r="E75" s="127" t="s">
        <v>1041</v>
      </c>
      <c r="F75" s="127" t="s">
        <v>1042</v>
      </c>
      <c r="G75" s="127" t="s">
        <v>1043</v>
      </c>
      <c r="H75" s="127" t="s">
        <v>1044</v>
      </c>
      <c r="I75" s="34"/>
      <c r="J75" s="229"/>
      <c r="K75" s="38" t="s">
        <v>1045</v>
      </c>
      <c r="L75" s="34"/>
      <c r="M75" s="34" t="s">
        <v>160</v>
      </c>
      <c r="N75" s="35" t="s">
        <v>813</v>
      </c>
      <c r="O75" s="138" t="s">
        <v>814</v>
      </c>
      <c r="P75" s="104"/>
      <c r="Q75" s="34">
        <v>4.1100000000000003</v>
      </c>
      <c r="R75" s="34" t="s">
        <v>1046</v>
      </c>
      <c r="S75" s="127" t="s">
        <v>1047</v>
      </c>
      <c r="T75" s="127" t="s">
        <v>1048</v>
      </c>
      <c r="U75" s="127" t="s">
        <v>1049</v>
      </c>
      <c r="V75" s="127"/>
      <c r="Y75" s="41"/>
      <c r="AA75" s="105">
        <f>IF(OR(J75="Fail",ISBLANK(J75)),INDEX('Issue Code Table'!C:C,MATCH(N:N,'Issue Code Table'!A:A,0)),IF(M75="Critical",6,IF(M75="Significant",5,IF(M75="Moderate",3,2))))</f>
        <v>4</v>
      </c>
    </row>
    <row r="76" spans="1:27" ht="148.5" customHeight="1" x14ac:dyDescent="0.35">
      <c r="A76" s="127" t="s">
        <v>1050</v>
      </c>
      <c r="B76" s="127" t="s">
        <v>471</v>
      </c>
      <c r="C76" s="128" t="s">
        <v>472</v>
      </c>
      <c r="D76" s="127" t="s">
        <v>236</v>
      </c>
      <c r="E76" s="127" t="s">
        <v>1051</v>
      </c>
      <c r="F76" s="127" t="s">
        <v>1052</v>
      </c>
      <c r="G76" s="127" t="s">
        <v>1053</v>
      </c>
      <c r="H76" s="127" t="s">
        <v>1054</v>
      </c>
      <c r="I76" s="34"/>
      <c r="J76" s="229"/>
      <c r="K76" s="38" t="s">
        <v>1055</v>
      </c>
      <c r="L76" s="34"/>
      <c r="M76" s="34" t="s">
        <v>160</v>
      </c>
      <c r="N76" s="35" t="s">
        <v>813</v>
      </c>
      <c r="O76" s="138" t="s">
        <v>814</v>
      </c>
      <c r="P76" s="104"/>
      <c r="Q76" s="34">
        <v>4.1100000000000003</v>
      </c>
      <c r="R76" s="34" t="s">
        <v>1056</v>
      </c>
      <c r="S76" s="127" t="s">
        <v>1057</v>
      </c>
      <c r="T76" s="127" t="s">
        <v>1058</v>
      </c>
      <c r="U76" s="127" t="s">
        <v>1059</v>
      </c>
      <c r="V76" s="127"/>
      <c r="Y76" s="41"/>
      <c r="AA76" s="105">
        <f>IF(OR(J76="Fail",ISBLANK(J76)),INDEX('Issue Code Table'!C:C,MATCH(N:N,'Issue Code Table'!A:A,0)),IF(M76="Critical",6,IF(M76="Significant",5,IF(M76="Moderate",3,2))))</f>
        <v>4</v>
      </c>
    </row>
    <row r="77" spans="1:27" ht="148.5" customHeight="1" x14ac:dyDescent="0.35">
      <c r="A77" s="127" t="s">
        <v>1060</v>
      </c>
      <c r="B77" s="127" t="s">
        <v>471</v>
      </c>
      <c r="C77" s="128" t="s">
        <v>472</v>
      </c>
      <c r="D77" s="127" t="s">
        <v>236</v>
      </c>
      <c r="E77" s="127" t="s">
        <v>1061</v>
      </c>
      <c r="F77" s="127" t="s">
        <v>1062</v>
      </c>
      <c r="G77" s="127" t="s">
        <v>1063</v>
      </c>
      <c r="H77" s="127" t="s">
        <v>1064</v>
      </c>
      <c r="I77" s="34"/>
      <c r="J77" s="229"/>
      <c r="K77" s="38" t="s">
        <v>1065</v>
      </c>
      <c r="L77" s="34"/>
      <c r="M77" s="34" t="s">
        <v>160</v>
      </c>
      <c r="N77" s="35" t="s">
        <v>813</v>
      </c>
      <c r="O77" s="138" t="s">
        <v>814</v>
      </c>
      <c r="P77" s="104"/>
      <c r="Q77" s="34">
        <v>4.1100000000000003</v>
      </c>
      <c r="R77" s="34" t="s">
        <v>1066</v>
      </c>
      <c r="S77" s="127" t="s">
        <v>1067</v>
      </c>
      <c r="T77" s="127" t="s">
        <v>1068</v>
      </c>
      <c r="U77" s="127" t="s">
        <v>1069</v>
      </c>
      <c r="V77" s="127"/>
      <c r="Y77" s="41"/>
      <c r="AA77" s="105">
        <f>IF(OR(J77="Fail",ISBLANK(J77)),INDEX('Issue Code Table'!C:C,MATCH(N:N,'Issue Code Table'!A:A,0)),IF(M77="Critical",6,IF(M77="Significant",5,IF(M77="Moderate",3,2))))</f>
        <v>4</v>
      </c>
    </row>
    <row r="78" spans="1:27" ht="148.5" customHeight="1" x14ac:dyDescent="0.35">
      <c r="A78" s="127" t="s">
        <v>1070</v>
      </c>
      <c r="B78" s="127" t="s">
        <v>471</v>
      </c>
      <c r="C78" s="128" t="s">
        <v>472</v>
      </c>
      <c r="D78" s="127" t="s">
        <v>236</v>
      </c>
      <c r="E78" s="127" t="s">
        <v>1071</v>
      </c>
      <c r="F78" s="127" t="s">
        <v>1072</v>
      </c>
      <c r="G78" s="127" t="s">
        <v>1073</v>
      </c>
      <c r="H78" s="127" t="s">
        <v>1074</v>
      </c>
      <c r="I78" s="34"/>
      <c r="J78" s="229"/>
      <c r="K78" s="38" t="s">
        <v>1075</v>
      </c>
      <c r="L78" s="34"/>
      <c r="M78" s="34" t="s">
        <v>160</v>
      </c>
      <c r="N78" s="35" t="s">
        <v>813</v>
      </c>
      <c r="O78" s="138" t="s">
        <v>814</v>
      </c>
      <c r="P78" s="104"/>
      <c r="Q78" s="34">
        <v>4.1100000000000003</v>
      </c>
      <c r="R78" s="34" t="s">
        <v>1076</v>
      </c>
      <c r="S78" s="127" t="s">
        <v>1077</v>
      </c>
      <c r="T78" s="127" t="s">
        <v>1078</v>
      </c>
      <c r="U78" s="127" t="s">
        <v>1079</v>
      </c>
      <c r="V78" s="127"/>
      <c r="Y78" s="41"/>
      <c r="AA78" s="105">
        <f>IF(OR(J78="Fail",ISBLANK(J78)),INDEX('Issue Code Table'!C:C,MATCH(N:N,'Issue Code Table'!A:A,0)),IF(M78="Critical",6,IF(M78="Significant",5,IF(M78="Moderate",3,2))))</f>
        <v>4</v>
      </c>
    </row>
    <row r="79" spans="1:27" ht="148.5" customHeight="1" x14ac:dyDescent="0.35">
      <c r="A79" s="127" t="s">
        <v>1080</v>
      </c>
      <c r="B79" s="127" t="s">
        <v>471</v>
      </c>
      <c r="C79" s="128" t="s">
        <v>472</v>
      </c>
      <c r="D79" s="127" t="s">
        <v>236</v>
      </c>
      <c r="E79" s="127" t="s">
        <v>1081</v>
      </c>
      <c r="F79" s="127" t="s">
        <v>1082</v>
      </c>
      <c r="G79" s="127" t="s">
        <v>1083</v>
      </c>
      <c r="H79" s="127" t="s">
        <v>1084</v>
      </c>
      <c r="I79" s="34"/>
      <c r="J79" s="229"/>
      <c r="K79" s="38" t="s">
        <v>1085</v>
      </c>
      <c r="L79" s="34"/>
      <c r="M79" s="34" t="s">
        <v>160</v>
      </c>
      <c r="N79" s="35" t="s">
        <v>813</v>
      </c>
      <c r="O79" s="138" t="s">
        <v>814</v>
      </c>
      <c r="P79" s="104"/>
      <c r="Q79" s="34">
        <v>4.1100000000000003</v>
      </c>
      <c r="R79" s="34" t="s">
        <v>1086</v>
      </c>
      <c r="S79" s="127" t="s">
        <v>1087</v>
      </c>
      <c r="T79" s="127" t="s">
        <v>1088</v>
      </c>
      <c r="U79" s="127" t="s">
        <v>1089</v>
      </c>
      <c r="V79" s="127"/>
      <c r="Y79" s="41"/>
      <c r="AA79" s="105">
        <f>IF(OR(J79="Fail",ISBLANK(J79)),INDEX('Issue Code Table'!C:C,MATCH(N:N,'Issue Code Table'!A:A,0)),IF(M79="Critical",6,IF(M79="Significant",5,IF(M79="Moderate",3,2))))</f>
        <v>4</v>
      </c>
    </row>
    <row r="80" spans="1:27" ht="148.5" customHeight="1" x14ac:dyDescent="0.35">
      <c r="A80" s="127" t="s">
        <v>1090</v>
      </c>
      <c r="B80" s="127" t="s">
        <v>471</v>
      </c>
      <c r="C80" s="128" t="s">
        <v>472</v>
      </c>
      <c r="D80" s="127" t="s">
        <v>236</v>
      </c>
      <c r="E80" s="127" t="s">
        <v>1091</v>
      </c>
      <c r="F80" s="127" t="s">
        <v>1092</v>
      </c>
      <c r="G80" s="127" t="s">
        <v>1093</v>
      </c>
      <c r="H80" s="127" t="s">
        <v>1094</v>
      </c>
      <c r="I80" s="34"/>
      <c r="J80" s="229"/>
      <c r="K80" s="38" t="s">
        <v>1095</v>
      </c>
      <c r="L80" s="34"/>
      <c r="M80" s="34" t="s">
        <v>160</v>
      </c>
      <c r="N80" s="35" t="s">
        <v>813</v>
      </c>
      <c r="O80" s="138" t="s">
        <v>814</v>
      </c>
      <c r="P80" s="104"/>
      <c r="Q80" s="34">
        <v>4.1100000000000003</v>
      </c>
      <c r="R80" s="34" t="s">
        <v>1096</v>
      </c>
      <c r="S80" s="127" t="s">
        <v>1097</v>
      </c>
      <c r="T80" s="127" t="s">
        <v>1098</v>
      </c>
      <c r="U80" s="127" t="s">
        <v>1099</v>
      </c>
      <c r="V80" s="127"/>
      <c r="Y80" s="41"/>
      <c r="AA80" s="105">
        <f>IF(OR(J80="Fail",ISBLANK(J80)),INDEX('Issue Code Table'!C:C,MATCH(N:N,'Issue Code Table'!A:A,0)),IF(M80="Critical",6,IF(M80="Significant",5,IF(M80="Moderate",3,2))))</f>
        <v>4</v>
      </c>
    </row>
    <row r="81" spans="1:27" ht="148.5" customHeight="1" x14ac:dyDescent="0.35">
      <c r="A81" s="127" t="s">
        <v>1100</v>
      </c>
      <c r="B81" s="127" t="s">
        <v>471</v>
      </c>
      <c r="C81" s="128" t="s">
        <v>472</v>
      </c>
      <c r="D81" s="127" t="s">
        <v>236</v>
      </c>
      <c r="E81" s="127" t="s">
        <v>1101</v>
      </c>
      <c r="F81" s="127" t="s">
        <v>1102</v>
      </c>
      <c r="G81" s="127" t="s">
        <v>1103</v>
      </c>
      <c r="H81" s="127" t="s">
        <v>1104</v>
      </c>
      <c r="I81" s="34"/>
      <c r="J81" s="229"/>
      <c r="K81" s="38" t="s">
        <v>1105</v>
      </c>
      <c r="L81" s="34"/>
      <c r="M81" s="34" t="s">
        <v>160</v>
      </c>
      <c r="N81" s="35" t="s">
        <v>813</v>
      </c>
      <c r="O81" s="138" t="s">
        <v>814</v>
      </c>
      <c r="P81" s="104"/>
      <c r="Q81" s="34">
        <v>4.1100000000000003</v>
      </c>
      <c r="R81" s="34" t="s">
        <v>1106</v>
      </c>
      <c r="S81" s="127" t="s">
        <v>1107</v>
      </c>
      <c r="T81" s="127" t="s">
        <v>1108</v>
      </c>
      <c r="U81" s="127" t="s">
        <v>1109</v>
      </c>
      <c r="V81" s="127"/>
      <c r="Y81" s="41"/>
      <c r="AA81" s="105">
        <f>IF(OR(J81="Fail",ISBLANK(J81)),INDEX('Issue Code Table'!C:C,MATCH(N:N,'Issue Code Table'!A:A,0)),IF(M81="Critical",6,IF(M81="Significant",5,IF(M81="Moderate",3,2))))</f>
        <v>4</v>
      </c>
    </row>
    <row r="82" spans="1:27" ht="148.5" customHeight="1" x14ac:dyDescent="0.35">
      <c r="A82" s="127" t="s">
        <v>1110</v>
      </c>
      <c r="B82" s="127" t="s">
        <v>471</v>
      </c>
      <c r="C82" s="128" t="s">
        <v>472</v>
      </c>
      <c r="D82" s="127" t="s">
        <v>236</v>
      </c>
      <c r="E82" s="127" t="s">
        <v>1111</v>
      </c>
      <c r="F82" s="127" t="s">
        <v>1112</v>
      </c>
      <c r="G82" s="127" t="s">
        <v>1113</v>
      </c>
      <c r="H82" s="127" t="s">
        <v>1114</v>
      </c>
      <c r="I82" s="34"/>
      <c r="J82" s="229"/>
      <c r="K82" s="38" t="s">
        <v>1115</v>
      </c>
      <c r="L82" s="34"/>
      <c r="M82" s="34" t="s">
        <v>160</v>
      </c>
      <c r="N82" s="35" t="s">
        <v>813</v>
      </c>
      <c r="O82" s="138" t="s">
        <v>814</v>
      </c>
      <c r="P82" s="104"/>
      <c r="Q82" s="34">
        <v>4.1100000000000003</v>
      </c>
      <c r="R82" s="34" t="s">
        <v>1116</v>
      </c>
      <c r="S82" s="127" t="s">
        <v>1117</v>
      </c>
      <c r="T82" s="127" t="s">
        <v>1118</v>
      </c>
      <c r="U82" s="127" t="s">
        <v>1119</v>
      </c>
      <c r="V82" s="127"/>
      <c r="Y82" s="41"/>
      <c r="AA82" s="105">
        <f>IF(OR(J82="Fail",ISBLANK(J82)),INDEX('Issue Code Table'!C:C,MATCH(N:N,'Issue Code Table'!A:A,0)),IF(M82="Critical",6,IF(M82="Significant",5,IF(M82="Moderate",3,2))))</f>
        <v>4</v>
      </c>
    </row>
    <row r="83" spans="1:27" ht="148.5" customHeight="1" x14ac:dyDescent="0.35">
      <c r="A83" s="127" t="s">
        <v>1120</v>
      </c>
      <c r="B83" s="127" t="s">
        <v>471</v>
      </c>
      <c r="C83" s="128" t="s">
        <v>472</v>
      </c>
      <c r="D83" s="127" t="s">
        <v>236</v>
      </c>
      <c r="E83" s="127" t="s">
        <v>1121</v>
      </c>
      <c r="F83" s="127" t="s">
        <v>1122</v>
      </c>
      <c r="G83" s="127" t="s">
        <v>1123</v>
      </c>
      <c r="H83" s="127" t="s">
        <v>1124</v>
      </c>
      <c r="I83" s="34"/>
      <c r="J83" s="229"/>
      <c r="K83" s="38" t="s">
        <v>1125</v>
      </c>
      <c r="L83" s="34"/>
      <c r="M83" s="34" t="s">
        <v>160</v>
      </c>
      <c r="N83" s="35" t="s">
        <v>813</v>
      </c>
      <c r="O83" s="138" t="s">
        <v>814</v>
      </c>
      <c r="P83" s="104"/>
      <c r="Q83" s="34">
        <v>4.1100000000000003</v>
      </c>
      <c r="R83" s="34" t="s">
        <v>1126</v>
      </c>
      <c r="S83" s="127" t="s">
        <v>1127</v>
      </c>
      <c r="T83" s="127" t="s">
        <v>1128</v>
      </c>
      <c r="U83" s="127" t="s">
        <v>1129</v>
      </c>
      <c r="V83" s="127"/>
      <c r="Y83" s="41"/>
      <c r="AA83" s="105">
        <f>IF(OR(J83="Fail",ISBLANK(J83)),INDEX('Issue Code Table'!C:C,MATCH(N:N,'Issue Code Table'!A:A,0)),IF(M83="Critical",6,IF(M83="Significant",5,IF(M83="Moderate",3,2))))</f>
        <v>4</v>
      </c>
    </row>
    <row r="84" spans="1:27" ht="148.5" customHeight="1" x14ac:dyDescent="0.35">
      <c r="A84" s="127" t="s">
        <v>1130</v>
      </c>
      <c r="B84" s="127" t="s">
        <v>471</v>
      </c>
      <c r="C84" s="128" t="s">
        <v>472</v>
      </c>
      <c r="D84" s="127" t="s">
        <v>236</v>
      </c>
      <c r="E84" s="127" t="s">
        <v>1131</v>
      </c>
      <c r="F84" s="127" t="s">
        <v>1132</v>
      </c>
      <c r="G84" s="127" t="s">
        <v>1133</v>
      </c>
      <c r="H84" s="127" t="s">
        <v>1134</v>
      </c>
      <c r="I84" s="34"/>
      <c r="J84" s="229"/>
      <c r="K84" s="38" t="s">
        <v>1135</v>
      </c>
      <c r="L84" s="34"/>
      <c r="M84" s="34" t="s">
        <v>160</v>
      </c>
      <c r="N84" s="35" t="s">
        <v>813</v>
      </c>
      <c r="O84" s="138" t="s">
        <v>814</v>
      </c>
      <c r="P84" s="104"/>
      <c r="Q84" s="34">
        <v>4.1100000000000003</v>
      </c>
      <c r="R84" s="34" t="s">
        <v>1136</v>
      </c>
      <c r="S84" s="127" t="s">
        <v>1137</v>
      </c>
      <c r="T84" s="127" t="s">
        <v>1138</v>
      </c>
      <c r="U84" s="127" t="s">
        <v>1139</v>
      </c>
      <c r="V84" s="127"/>
      <c r="Y84" s="41"/>
      <c r="AA84" s="105">
        <f>IF(OR(J84="Fail",ISBLANK(J84)),INDEX('Issue Code Table'!C:C,MATCH(N:N,'Issue Code Table'!A:A,0)),IF(M84="Critical",6,IF(M84="Significant",5,IF(M84="Moderate",3,2))))</f>
        <v>4</v>
      </c>
    </row>
    <row r="85" spans="1:27" ht="148.5" customHeight="1" x14ac:dyDescent="0.35">
      <c r="A85" s="127" t="s">
        <v>1140</v>
      </c>
      <c r="B85" s="127" t="s">
        <v>471</v>
      </c>
      <c r="C85" s="128" t="s">
        <v>472</v>
      </c>
      <c r="D85" s="127" t="s">
        <v>236</v>
      </c>
      <c r="E85" s="127" t="s">
        <v>1141</v>
      </c>
      <c r="F85" s="127" t="s">
        <v>1142</v>
      </c>
      <c r="G85" s="127" t="s">
        <v>1143</v>
      </c>
      <c r="H85" s="127" t="s">
        <v>1144</v>
      </c>
      <c r="I85" s="34"/>
      <c r="J85" s="229"/>
      <c r="K85" s="38" t="s">
        <v>1145</v>
      </c>
      <c r="L85" s="34"/>
      <c r="M85" s="34" t="s">
        <v>160</v>
      </c>
      <c r="N85" s="35" t="s">
        <v>813</v>
      </c>
      <c r="O85" s="138" t="s">
        <v>814</v>
      </c>
      <c r="P85" s="104"/>
      <c r="Q85" s="34">
        <v>4.1100000000000003</v>
      </c>
      <c r="R85" s="34" t="s">
        <v>1146</v>
      </c>
      <c r="S85" s="127" t="s">
        <v>1147</v>
      </c>
      <c r="T85" s="127" t="s">
        <v>1148</v>
      </c>
      <c r="U85" s="127" t="s">
        <v>1149</v>
      </c>
      <c r="V85" s="127"/>
      <c r="Y85" s="41"/>
      <c r="AA85" s="105">
        <f>IF(OR(J85="Fail",ISBLANK(J85)),INDEX('Issue Code Table'!C:C,MATCH(N:N,'Issue Code Table'!A:A,0)),IF(M85="Critical",6,IF(M85="Significant",5,IF(M85="Moderate",3,2))))</f>
        <v>4</v>
      </c>
    </row>
    <row r="86" spans="1:27" ht="148.5" customHeight="1" x14ac:dyDescent="0.35">
      <c r="A86" s="127" t="s">
        <v>1150</v>
      </c>
      <c r="B86" s="127" t="s">
        <v>471</v>
      </c>
      <c r="C86" s="128" t="s">
        <v>472</v>
      </c>
      <c r="D86" s="127" t="s">
        <v>236</v>
      </c>
      <c r="E86" s="127" t="s">
        <v>1151</v>
      </c>
      <c r="F86" s="127" t="s">
        <v>1152</v>
      </c>
      <c r="G86" s="127" t="s">
        <v>1153</v>
      </c>
      <c r="H86" s="127" t="s">
        <v>1154</v>
      </c>
      <c r="I86" s="34"/>
      <c r="J86" s="229"/>
      <c r="K86" s="38" t="s">
        <v>1155</v>
      </c>
      <c r="L86" s="34" t="s">
        <v>1156</v>
      </c>
      <c r="M86" s="34" t="s">
        <v>149</v>
      </c>
      <c r="N86" s="35" t="s">
        <v>813</v>
      </c>
      <c r="O86" s="138" t="s">
        <v>814</v>
      </c>
      <c r="P86" s="104"/>
      <c r="Q86" s="34">
        <v>4.1100000000000003</v>
      </c>
      <c r="R86" s="34" t="s">
        <v>1157</v>
      </c>
      <c r="S86" s="127" t="s">
        <v>1158</v>
      </c>
      <c r="T86" s="127" t="s">
        <v>1159</v>
      </c>
      <c r="U86" s="127" t="s">
        <v>1160</v>
      </c>
      <c r="V86" s="127" t="s">
        <v>1161</v>
      </c>
      <c r="Y86" s="41"/>
      <c r="AA86" s="105">
        <f>IF(OR(J86="Fail",ISBLANK(J86)),INDEX('Issue Code Table'!C:C,MATCH(N:N,'Issue Code Table'!A:A,0)),IF(M86="Critical",6,IF(M86="Significant",5,IF(M86="Moderate",3,2))))</f>
        <v>4</v>
      </c>
    </row>
    <row r="87" spans="1:27" ht="148.5" customHeight="1" x14ac:dyDescent="0.35">
      <c r="A87" s="127" t="s">
        <v>1162</v>
      </c>
      <c r="B87" s="127" t="s">
        <v>471</v>
      </c>
      <c r="C87" s="128" t="s">
        <v>472</v>
      </c>
      <c r="D87" s="127" t="s">
        <v>236</v>
      </c>
      <c r="E87" s="127" t="s">
        <v>1163</v>
      </c>
      <c r="F87" s="127" t="s">
        <v>1164</v>
      </c>
      <c r="G87" s="127" t="s">
        <v>1165</v>
      </c>
      <c r="H87" s="127" t="s">
        <v>1166</v>
      </c>
      <c r="I87" s="34"/>
      <c r="J87" s="229"/>
      <c r="K87" s="38" t="s">
        <v>1167</v>
      </c>
      <c r="L87" s="34"/>
      <c r="M87" s="34" t="s">
        <v>149</v>
      </c>
      <c r="N87" s="35" t="s">
        <v>813</v>
      </c>
      <c r="O87" s="138" t="s">
        <v>814</v>
      </c>
      <c r="P87" s="104"/>
      <c r="Q87" s="34">
        <v>4.1100000000000003</v>
      </c>
      <c r="R87" s="34" t="s">
        <v>1168</v>
      </c>
      <c r="S87" s="127" t="s">
        <v>1169</v>
      </c>
      <c r="T87" s="127" t="s">
        <v>1170</v>
      </c>
      <c r="U87" s="127" t="s">
        <v>1171</v>
      </c>
      <c r="V87" s="127" t="s">
        <v>1172</v>
      </c>
      <c r="Y87" s="41"/>
      <c r="AA87" s="105">
        <f>IF(OR(J87="Fail",ISBLANK(J87)),INDEX('Issue Code Table'!C:C,MATCH(N:N,'Issue Code Table'!A:A,0)),IF(M87="Critical",6,IF(M87="Significant",5,IF(M87="Moderate",3,2))))</f>
        <v>4</v>
      </c>
    </row>
    <row r="88" spans="1:27" ht="148.5" customHeight="1" x14ac:dyDescent="0.35">
      <c r="A88" s="127" t="s">
        <v>1173</v>
      </c>
      <c r="B88" s="127" t="s">
        <v>1174</v>
      </c>
      <c r="C88" s="128" t="s">
        <v>1175</v>
      </c>
      <c r="D88" s="127" t="s">
        <v>236</v>
      </c>
      <c r="E88" s="127" t="s">
        <v>1176</v>
      </c>
      <c r="F88" s="127" t="s">
        <v>1177</v>
      </c>
      <c r="G88" s="127" t="s">
        <v>1178</v>
      </c>
      <c r="H88" s="127" t="s">
        <v>950</v>
      </c>
      <c r="I88" s="34"/>
      <c r="J88" s="229"/>
      <c r="K88" s="38" t="s">
        <v>1179</v>
      </c>
      <c r="L88" s="34"/>
      <c r="M88" s="34" t="s">
        <v>149</v>
      </c>
      <c r="N88" s="35" t="s">
        <v>613</v>
      </c>
      <c r="O88" s="138" t="s">
        <v>614</v>
      </c>
      <c r="P88" s="104"/>
      <c r="Q88" s="34">
        <v>4.1100000000000003</v>
      </c>
      <c r="R88" s="34" t="s">
        <v>1180</v>
      </c>
      <c r="S88" s="127" t="s">
        <v>1181</v>
      </c>
      <c r="T88" s="127" t="s">
        <v>1182</v>
      </c>
      <c r="U88" s="127" t="s">
        <v>1183</v>
      </c>
      <c r="V88" s="127" t="s">
        <v>1184</v>
      </c>
      <c r="Y88" s="41"/>
      <c r="AA88" s="105">
        <f>IF(OR(J88="Fail",ISBLANK(J88)),INDEX('Issue Code Table'!C:C,MATCH(N:N,'Issue Code Table'!A:A,0)),IF(M88="Critical",6,IF(M88="Significant",5,IF(M88="Moderate",3,2))))</f>
        <v>5</v>
      </c>
    </row>
    <row r="89" spans="1:27" ht="148.5" customHeight="1" x14ac:dyDescent="0.35">
      <c r="A89" s="127" t="s">
        <v>1185</v>
      </c>
      <c r="B89" s="127" t="s">
        <v>1174</v>
      </c>
      <c r="C89" s="128" t="s">
        <v>1175</v>
      </c>
      <c r="D89" s="127" t="s">
        <v>236</v>
      </c>
      <c r="E89" s="127" t="s">
        <v>1186</v>
      </c>
      <c r="F89" s="127" t="s">
        <v>1187</v>
      </c>
      <c r="G89" s="127" t="s">
        <v>1188</v>
      </c>
      <c r="H89" s="127" t="s">
        <v>1189</v>
      </c>
      <c r="I89" s="34"/>
      <c r="J89" s="229"/>
      <c r="K89" s="38" t="s">
        <v>1190</v>
      </c>
      <c r="L89" s="34"/>
      <c r="M89" s="34" t="s">
        <v>149</v>
      </c>
      <c r="N89" s="35" t="s">
        <v>478</v>
      </c>
      <c r="O89" s="138" t="s">
        <v>479</v>
      </c>
      <c r="P89" s="104"/>
      <c r="Q89" s="34">
        <v>4.12</v>
      </c>
      <c r="R89" s="34" t="s">
        <v>1191</v>
      </c>
      <c r="S89" s="127" t="s">
        <v>1192</v>
      </c>
      <c r="T89" s="127" t="s">
        <v>1193</v>
      </c>
      <c r="U89" s="127" t="s">
        <v>1194</v>
      </c>
      <c r="V89" s="127" t="s">
        <v>1195</v>
      </c>
      <c r="Y89" s="41"/>
      <c r="AA89" s="105">
        <f>IF(OR(J89="Fail",ISBLANK(J89)),INDEX('Issue Code Table'!C:C,MATCH(N:N,'Issue Code Table'!A:A,0)),IF(M89="Critical",6,IF(M89="Significant",5,IF(M89="Moderate",3,2))))</f>
        <v>5</v>
      </c>
    </row>
    <row r="90" spans="1:27" ht="148.5" customHeight="1" x14ac:dyDescent="0.35">
      <c r="A90" s="127" t="s">
        <v>1196</v>
      </c>
      <c r="B90" s="127" t="s">
        <v>621</v>
      </c>
      <c r="C90" s="129" t="s">
        <v>622</v>
      </c>
      <c r="D90" s="127" t="s">
        <v>262</v>
      </c>
      <c r="E90" s="127" t="s">
        <v>1197</v>
      </c>
      <c r="F90" s="127" t="s">
        <v>1198</v>
      </c>
      <c r="G90" s="127" t="s">
        <v>1199</v>
      </c>
      <c r="H90" s="127" t="s">
        <v>1200</v>
      </c>
      <c r="I90" s="34"/>
      <c r="J90" s="229"/>
      <c r="K90" s="38" t="s">
        <v>888</v>
      </c>
      <c r="L90" s="34" t="s">
        <v>628</v>
      </c>
      <c r="M90" s="34" t="s">
        <v>224</v>
      </c>
      <c r="N90" s="35" t="s">
        <v>629</v>
      </c>
      <c r="O90" s="138" t="s">
        <v>630</v>
      </c>
      <c r="P90" s="104"/>
      <c r="Q90" s="34">
        <v>4.12</v>
      </c>
      <c r="R90" s="34" t="s">
        <v>1201</v>
      </c>
      <c r="S90" s="127" t="s">
        <v>1202</v>
      </c>
      <c r="T90" s="127" t="s">
        <v>1203</v>
      </c>
      <c r="U90" s="127" t="s">
        <v>1204</v>
      </c>
      <c r="V90" s="127"/>
      <c r="Y90" s="41"/>
      <c r="AA90" s="105">
        <f>IF(OR(J90="Fail",ISBLANK(J90)),INDEX('Issue Code Table'!C:C,MATCH(N:N,'Issue Code Table'!A:A,0)),IF(M90="Critical",6,IF(M90="Significant",5,IF(M90="Moderate",3,2))))</f>
        <v>1</v>
      </c>
    </row>
    <row r="91" spans="1:27" ht="148.5" customHeight="1" x14ac:dyDescent="0.35">
      <c r="A91" s="127" t="s">
        <v>1205</v>
      </c>
      <c r="B91" s="127" t="s">
        <v>621</v>
      </c>
      <c r="C91" s="129" t="s">
        <v>622</v>
      </c>
      <c r="D91" s="127" t="s">
        <v>262</v>
      </c>
      <c r="E91" s="127" t="s">
        <v>1206</v>
      </c>
      <c r="F91" s="127" t="s">
        <v>1207</v>
      </c>
      <c r="G91" s="127" t="s">
        <v>1208</v>
      </c>
      <c r="H91" s="127" t="s">
        <v>1209</v>
      </c>
      <c r="I91" s="34"/>
      <c r="J91" s="229"/>
      <c r="K91" s="38" t="s">
        <v>888</v>
      </c>
      <c r="L91" s="34" t="s">
        <v>628</v>
      </c>
      <c r="M91" s="34" t="s">
        <v>224</v>
      </c>
      <c r="N91" s="35" t="s">
        <v>629</v>
      </c>
      <c r="O91" s="138" t="s">
        <v>630</v>
      </c>
      <c r="P91" s="104"/>
      <c r="Q91" s="34">
        <v>4.12</v>
      </c>
      <c r="R91" s="34" t="s">
        <v>1210</v>
      </c>
      <c r="S91" s="127" t="s">
        <v>1211</v>
      </c>
      <c r="T91" s="127" t="s">
        <v>1212</v>
      </c>
      <c r="U91" s="127" t="s">
        <v>1213</v>
      </c>
      <c r="V91" s="127"/>
      <c r="Y91" s="41"/>
      <c r="AA91" s="105">
        <f>IF(OR(J91="Fail",ISBLANK(J91)),INDEX('Issue Code Table'!C:C,MATCH(N:N,'Issue Code Table'!A:A,0)),IF(M91="Critical",6,IF(M91="Significant",5,IF(M91="Moderate",3,2))))</f>
        <v>1</v>
      </c>
    </row>
    <row r="92" spans="1:27" ht="148.5" customHeight="1" x14ac:dyDescent="0.35">
      <c r="A92" s="127" t="s">
        <v>1214</v>
      </c>
      <c r="B92" s="127" t="s">
        <v>206</v>
      </c>
      <c r="C92" s="128" t="s">
        <v>207</v>
      </c>
      <c r="D92" s="127" t="s">
        <v>262</v>
      </c>
      <c r="E92" s="127" t="s">
        <v>1215</v>
      </c>
      <c r="F92" s="127" t="s">
        <v>1216</v>
      </c>
      <c r="G92" s="127" t="s">
        <v>1217</v>
      </c>
      <c r="H92" s="127" t="s">
        <v>1218</v>
      </c>
      <c r="I92" s="34"/>
      <c r="J92" s="229"/>
      <c r="K92" s="38" t="s">
        <v>1219</v>
      </c>
      <c r="L92" s="34"/>
      <c r="M92" s="34" t="s">
        <v>149</v>
      </c>
      <c r="N92" s="35" t="s">
        <v>478</v>
      </c>
      <c r="O92" s="138" t="s">
        <v>479</v>
      </c>
      <c r="P92" s="104"/>
      <c r="Q92" s="34">
        <v>4.12</v>
      </c>
      <c r="R92" s="34" t="s">
        <v>1220</v>
      </c>
      <c r="S92" s="127" t="s">
        <v>1221</v>
      </c>
      <c r="T92" s="127" t="s">
        <v>1222</v>
      </c>
      <c r="U92" s="127" t="s">
        <v>1223</v>
      </c>
      <c r="V92" s="127" t="s">
        <v>1224</v>
      </c>
      <c r="Y92" s="41"/>
      <c r="AA92" s="105">
        <f>IF(OR(J92="Fail",ISBLANK(J92)),INDEX('Issue Code Table'!C:C,MATCH(N:N,'Issue Code Table'!A:A,0)),IF(M92="Critical",6,IF(M92="Significant",5,IF(M92="Moderate",3,2))))</f>
        <v>5</v>
      </c>
    </row>
    <row r="93" spans="1:27" ht="148.5" customHeight="1" x14ac:dyDescent="0.35">
      <c r="A93" s="127" t="s">
        <v>1225</v>
      </c>
      <c r="B93" s="127" t="s">
        <v>206</v>
      </c>
      <c r="C93" s="128" t="s">
        <v>207</v>
      </c>
      <c r="D93" s="127" t="s">
        <v>262</v>
      </c>
      <c r="E93" s="127" t="s">
        <v>1226</v>
      </c>
      <c r="F93" s="127" t="s">
        <v>1227</v>
      </c>
      <c r="G93" s="127" t="s">
        <v>1228</v>
      </c>
      <c r="H93" s="127" t="s">
        <v>1229</v>
      </c>
      <c r="I93" s="34"/>
      <c r="J93" s="229"/>
      <c r="K93" s="38" t="s">
        <v>1230</v>
      </c>
      <c r="L93" s="34"/>
      <c r="M93" s="34" t="s">
        <v>149</v>
      </c>
      <c r="N93" s="35" t="s">
        <v>478</v>
      </c>
      <c r="O93" s="138" t="s">
        <v>479</v>
      </c>
      <c r="P93" s="104"/>
      <c r="Q93" s="34">
        <v>4.12</v>
      </c>
      <c r="R93" s="34" t="s">
        <v>1231</v>
      </c>
      <c r="S93" s="127" t="s">
        <v>1232</v>
      </c>
      <c r="T93" s="127" t="s">
        <v>1233</v>
      </c>
      <c r="U93" s="127" t="s">
        <v>1234</v>
      </c>
      <c r="V93" s="127" t="s">
        <v>1235</v>
      </c>
      <c r="Y93" s="41"/>
      <c r="AA93" s="105">
        <f>IF(OR(J93="Fail",ISBLANK(J93)),INDEX('Issue Code Table'!C:C,MATCH(N:N,'Issue Code Table'!A:A,0)),IF(M93="Critical",6,IF(M93="Significant",5,IF(M93="Moderate",3,2))))</f>
        <v>5</v>
      </c>
    </row>
    <row r="94" spans="1:27" ht="148.5" customHeight="1" x14ac:dyDescent="0.35">
      <c r="A94" s="127" t="s">
        <v>1236</v>
      </c>
      <c r="B94" s="127" t="s">
        <v>471</v>
      </c>
      <c r="C94" s="128" t="s">
        <v>472</v>
      </c>
      <c r="D94" s="127" t="s">
        <v>236</v>
      </c>
      <c r="E94" s="127" t="s">
        <v>1237</v>
      </c>
      <c r="F94" s="127" t="s">
        <v>1238</v>
      </c>
      <c r="G94" s="127" t="s">
        <v>1239</v>
      </c>
      <c r="H94" s="127" t="s">
        <v>950</v>
      </c>
      <c r="I94" s="34"/>
      <c r="J94" s="229"/>
      <c r="K94" s="38" t="s">
        <v>1240</v>
      </c>
      <c r="L94" s="34"/>
      <c r="M94" s="34" t="s">
        <v>149</v>
      </c>
      <c r="N94" s="35" t="s">
        <v>717</v>
      </c>
      <c r="O94" s="138" t="s">
        <v>718</v>
      </c>
      <c r="P94" s="104"/>
      <c r="Q94" s="34">
        <v>4.12</v>
      </c>
      <c r="R94" s="34" t="s">
        <v>1241</v>
      </c>
      <c r="S94" s="127" t="s">
        <v>1242</v>
      </c>
      <c r="T94" s="127" t="s">
        <v>1243</v>
      </c>
      <c r="U94" s="127" t="s">
        <v>1244</v>
      </c>
      <c r="V94" s="127" t="s">
        <v>1245</v>
      </c>
      <c r="Y94" s="41"/>
      <c r="AA94" s="105">
        <f>IF(OR(J94="Fail",ISBLANK(J94)),INDEX('Issue Code Table'!C:C,MATCH(N:N,'Issue Code Table'!A:A,0)),IF(M94="Critical",6,IF(M94="Significant",5,IF(M94="Moderate",3,2))))</f>
        <v>7</v>
      </c>
    </row>
    <row r="95" spans="1:27" ht="148.5" customHeight="1" x14ac:dyDescent="0.35">
      <c r="A95" s="127" t="s">
        <v>1246</v>
      </c>
      <c r="B95" s="127" t="s">
        <v>164</v>
      </c>
      <c r="C95" s="128" t="s">
        <v>165</v>
      </c>
      <c r="D95" s="127" t="s">
        <v>236</v>
      </c>
      <c r="E95" s="127" t="s">
        <v>1247</v>
      </c>
      <c r="F95" s="127" t="s">
        <v>1248</v>
      </c>
      <c r="G95" s="127" t="s">
        <v>1249</v>
      </c>
      <c r="H95" s="127" t="s">
        <v>950</v>
      </c>
      <c r="I95" s="34"/>
      <c r="J95" s="229"/>
      <c r="K95" s="38" t="s">
        <v>1250</v>
      </c>
      <c r="L95" s="34"/>
      <c r="M95" s="34" t="s">
        <v>160</v>
      </c>
      <c r="N95" s="35" t="s">
        <v>1251</v>
      </c>
      <c r="O95" s="138" t="s">
        <v>1252</v>
      </c>
      <c r="P95" s="104"/>
      <c r="Q95" s="34">
        <v>4.12</v>
      </c>
      <c r="R95" s="34" t="s">
        <v>1253</v>
      </c>
      <c r="S95" s="127" t="s">
        <v>1254</v>
      </c>
      <c r="T95" s="127" t="s">
        <v>1255</v>
      </c>
      <c r="U95" s="127" t="s">
        <v>1256</v>
      </c>
      <c r="V95" s="127"/>
      <c r="Y95" s="41"/>
      <c r="AA95" s="105">
        <f>IF(OR(J95="Fail",ISBLANK(J95)),INDEX('Issue Code Table'!C:C,MATCH(N:N,'Issue Code Table'!A:A,0)),IF(M95="Critical",6,IF(M95="Significant",5,IF(M95="Moderate",3,2))))</f>
        <v>7</v>
      </c>
    </row>
    <row r="96" spans="1:27" ht="148.5" customHeight="1" x14ac:dyDescent="0.35">
      <c r="A96" s="127" t="s">
        <v>1257</v>
      </c>
      <c r="B96" s="127" t="s">
        <v>164</v>
      </c>
      <c r="C96" s="128" t="s">
        <v>165</v>
      </c>
      <c r="D96" s="127" t="s">
        <v>236</v>
      </c>
      <c r="E96" s="127" t="s">
        <v>1258</v>
      </c>
      <c r="F96" s="127" t="s">
        <v>1259</v>
      </c>
      <c r="G96" s="127" t="s">
        <v>1260</v>
      </c>
      <c r="H96" s="127" t="s">
        <v>950</v>
      </c>
      <c r="I96" s="34"/>
      <c r="J96" s="229"/>
      <c r="K96" s="38" t="s">
        <v>1261</v>
      </c>
      <c r="L96" s="34"/>
      <c r="M96" s="34" t="s">
        <v>160</v>
      </c>
      <c r="N96" s="35" t="s">
        <v>1251</v>
      </c>
      <c r="O96" s="138" t="s">
        <v>1252</v>
      </c>
      <c r="P96" s="104"/>
      <c r="Q96" s="34">
        <v>4.12</v>
      </c>
      <c r="R96" s="34" t="s">
        <v>1262</v>
      </c>
      <c r="S96" s="127" t="s">
        <v>1263</v>
      </c>
      <c r="T96" s="127" t="s">
        <v>1264</v>
      </c>
      <c r="U96" s="127" t="s">
        <v>1265</v>
      </c>
      <c r="V96" s="127"/>
      <c r="Y96" s="41"/>
      <c r="AA96" s="105">
        <f>IF(OR(J96="Fail",ISBLANK(J96)),INDEX('Issue Code Table'!C:C,MATCH(N:N,'Issue Code Table'!A:A,0)),IF(M96="Critical",6,IF(M96="Significant",5,IF(M96="Moderate",3,2))))</f>
        <v>7</v>
      </c>
    </row>
    <row r="97" spans="1:27" s="41" customFormat="1" ht="148.5" customHeight="1" x14ac:dyDescent="0.25">
      <c r="A97" s="127" t="s">
        <v>1266</v>
      </c>
      <c r="B97" s="127" t="s">
        <v>206</v>
      </c>
      <c r="C97" s="128" t="s">
        <v>207</v>
      </c>
      <c r="D97" s="127" t="s">
        <v>236</v>
      </c>
      <c r="E97" s="127" t="s">
        <v>1267</v>
      </c>
      <c r="F97" s="127" t="s">
        <v>1268</v>
      </c>
      <c r="G97" s="127" t="s">
        <v>1269</v>
      </c>
      <c r="H97" s="127" t="s">
        <v>950</v>
      </c>
      <c r="I97" s="34"/>
      <c r="J97" s="229"/>
      <c r="K97" s="38" t="s">
        <v>1270</v>
      </c>
      <c r="L97" s="34"/>
      <c r="M97" s="34" t="s">
        <v>149</v>
      </c>
      <c r="N97" s="35" t="s">
        <v>478</v>
      </c>
      <c r="O97" s="138" t="s">
        <v>479</v>
      </c>
      <c r="P97" s="104"/>
      <c r="Q97" s="34">
        <v>4.12</v>
      </c>
      <c r="R97" s="34" t="s">
        <v>1271</v>
      </c>
      <c r="S97" s="127" t="s">
        <v>1272</v>
      </c>
      <c r="T97" s="127" t="s">
        <v>1273</v>
      </c>
      <c r="U97" s="127" t="s">
        <v>1274</v>
      </c>
      <c r="V97" s="127" t="s">
        <v>1275</v>
      </c>
      <c r="AA97" s="105">
        <f>IF(OR(J97="Fail",ISBLANK(J97)),INDEX('Issue Code Table'!C:C,MATCH(N:N,'Issue Code Table'!A:A,0)),IF(M97="Critical",6,IF(M97="Significant",5,IF(M97="Moderate",3,2))))</f>
        <v>5</v>
      </c>
    </row>
    <row r="98" spans="1:27" ht="148.5" customHeight="1" x14ac:dyDescent="0.35">
      <c r="A98" s="127" t="s">
        <v>1276</v>
      </c>
      <c r="B98" s="127" t="s">
        <v>206</v>
      </c>
      <c r="C98" s="128" t="s">
        <v>207</v>
      </c>
      <c r="D98" s="127" t="s">
        <v>236</v>
      </c>
      <c r="E98" s="127" t="s">
        <v>1277</v>
      </c>
      <c r="F98" s="127" t="s">
        <v>1278</v>
      </c>
      <c r="G98" s="127" t="s">
        <v>1279</v>
      </c>
      <c r="H98" s="127" t="s">
        <v>950</v>
      </c>
      <c r="I98" s="34"/>
      <c r="J98" s="229"/>
      <c r="K98" s="38" t="s">
        <v>1280</v>
      </c>
      <c r="L98" s="34"/>
      <c r="M98" s="34" t="s">
        <v>149</v>
      </c>
      <c r="N98" s="35" t="s">
        <v>613</v>
      </c>
      <c r="O98" s="138" t="s">
        <v>614</v>
      </c>
      <c r="P98" s="104"/>
      <c r="Q98" s="34">
        <v>4.12</v>
      </c>
      <c r="R98" s="34" t="s">
        <v>1281</v>
      </c>
      <c r="S98" s="127" t="s">
        <v>1282</v>
      </c>
      <c r="T98" s="127" t="s">
        <v>1283</v>
      </c>
      <c r="U98" s="127" t="s">
        <v>1284</v>
      </c>
      <c r="V98" s="127" t="s">
        <v>1285</v>
      </c>
      <c r="Y98" s="41"/>
      <c r="AA98" s="105">
        <f>IF(OR(J98="Fail",ISBLANK(J98)),INDEX('Issue Code Table'!C:C,MATCH(N:N,'Issue Code Table'!A:A,0)),IF(M98="Critical",6,IF(M98="Significant",5,IF(M98="Moderate",3,2))))</f>
        <v>5</v>
      </c>
    </row>
    <row r="99" spans="1:27" ht="148.5" customHeight="1" x14ac:dyDescent="0.35">
      <c r="A99" s="127" t="s">
        <v>1286</v>
      </c>
      <c r="B99" s="127" t="s">
        <v>206</v>
      </c>
      <c r="C99" s="128" t="s">
        <v>207</v>
      </c>
      <c r="D99" s="127" t="s">
        <v>236</v>
      </c>
      <c r="E99" s="127" t="s">
        <v>1287</v>
      </c>
      <c r="F99" s="127" t="s">
        <v>1288</v>
      </c>
      <c r="G99" s="127" t="s">
        <v>1289</v>
      </c>
      <c r="H99" s="127" t="s">
        <v>950</v>
      </c>
      <c r="I99" s="34"/>
      <c r="J99" s="229"/>
      <c r="K99" s="38" t="s">
        <v>1290</v>
      </c>
      <c r="L99" s="35"/>
      <c r="M99" s="34" t="s">
        <v>149</v>
      </c>
      <c r="N99" s="35" t="s">
        <v>613</v>
      </c>
      <c r="O99" s="138" t="s">
        <v>614</v>
      </c>
      <c r="P99" s="104"/>
      <c r="Q99" s="34">
        <v>4.12</v>
      </c>
      <c r="R99" s="34" t="s">
        <v>1291</v>
      </c>
      <c r="S99" s="127" t="s">
        <v>1292</v>
      </c>
      <c r="T99" s="127" t="s">
        <v>1293</v>
      </c>
      <c r="U99" s="127" t="s">
        <v>1294</v>
      </c>
      <c r="V99" s="127" t="s">
        <v>1295</v>
      </c>
      <c r="Y99" s="41"/>
      <c r="AA99" s="105">
        <f>IF(OR(J99="Fail",ISBLANK(J99)),INDEX('Issue Code Table'!C:C,MATCH(N:N,'Issue Code Table'!A:A,0)),IF(M99="Critical",6,IF(M99="Significant",5,IF(M99="Moderate",3,2))))</f>
        <v>5</v>
      </c>
    </row>
    <row r="100" spans="1:27" customFormat="1" x14ac:dyDescent="0.35">
      <c r="A100" s="89"/>
      <c r="B100" s="231" t="s">
        <v>221</v>
      </c>
      <c r="C100" s="89"/>
      <c r="D100" s="89"/>
      <c r="E100" s="89"/>
      <c r="F100" s="89"/>
      <c r="G100" s="89"/>
      <c r="H100" s="89"/>
      <c r="I100" s="89"/>
      <c r="J100" s="89"/>
      <c r="K100" s="89"/>
      <c r="L100" s="89"/>
      <c r="M100" s="89"/>
      <c r="N100" s="89"/>
      <c r="O100" s="89"/>
      <c r="P100" s="89"/>
      <c r="Q100" s="89"/>
      <c r="R100" s="89"/>
      <c r="S100" s="89"/>
      <c r="T100" s="89"/>
      <c r="U100" s="89"/>
      <c r="V100" s="89"/>
      <c r="AA100" s="89"/>
    </row>
    <row r="101" spans="1:27" ht="49.5" hidden="1" customHeight="1" x14ac:dyDescent="0.35">
      <c r="A101" s="41"/>
      <c r="B101" s="41"/>
      <c r="C101" s="143"/>
      <c r="D101" s="41"/>
      <c r="E101" s="41"/>
      <c r="F101" s="41"/>
      <c r="G101" s="41"/>
      <c r="H101" s="41"/>
      <c r="I101" s="37" t="s">
        <v>61</v>
      </c>
      <c r="J101" s="41"/>
      <c r="K101" s="41"/>
      <c r="L101" s="41"/>
      <c r="N101" s="144"/>
      <c r="O101" s="144"/>
      <c r="P101" s="41"/>
      <c r="Q101" s="41"/>
      <c r="R101" s="41"/>
      <c r="S101" s="41"/>
      <c r="T101" s="41"/>
      <c r="U101" s="41"/>
      <c r="Y101" s="41"/>
      <c r="AA101" s="41"/>
    </row>
    <row r="102" spans="1:27" ht="55" hidden="1" customHeight="1" x14ac:dyDescent="0.35">
      <c r="A102" s="41"/>
      <c r="B102" s="41"/>
      <c r="C102" s="143"/>
      <c r="D102" s="41"/>
      <c r="E102" s="41"/>
      <c r="F102" s="41"/>
      <c r="G102" s="41"/>
      <c r="H102" s="41"/>
      <c r="I102" s="37" t="s">
        <v>62</v>
      </c>
      <c r="J102" s="41"/>
      <c r="K102" s="41"/>
      <c r="L102" s="41"/>
      <c r="N102" s="144"/>
      <c r="O102" s="144"/>
      <c r="P102" s="41"/>
      <c r="Q102" s="41"/>
      <c r="R102" s="41"/>
      <c r="S102" s="41"/>
      <c r="T102" s="41"/>
      <c r="U102" s="41"/>
      <c r="Y102" s="41"/>
      <c r="AA102" s="41"/>
    </row>
    <row r="103" spans="1:27" ht="52" hidden="1" customHeight="1" x14ac:dyDescent="0.35">
      <c r="A103" s="41"/>
      <c r="B103" s="41"/>
      <c r="C103" s="143"/>
      <c r="D103" s="41"/>
      <c r="E103" s="41"/>
      <c r="F103" s="41"/>
      <c r="G103" s="41"/>
      <c r="H103" s="41"/>
      <c r="I103" s="37" t="s">
        <v>50</v>
      </c>
      <c r="J103" s="41"/>
      <c r="K103" s="41"/>
      <c r="L103" s="41"/>
      <c r="N103" s="144"/>
      <c r="O103" s="144"/>
      <c r="P103" s="41"/>
      <c r="Q103" s="41"/>
      <c r="R103" s="41"/>
      <c r="S103" s="41"/>
      <c r="T103" s="41"/>
      <c r="U103" s="41"/>
      <c r="Y103" s="41"/>
      <c r="AA103" s="41"/>
    </row>
    <row r="104" spans="1:27" ht="66.650000000000006" hidden="1" customHeight="1" x14ac:dyDescent="0.35">
      <c r="A104" s="41"/>
      <c r="B104" s="41"/>
      <c r="C104" s="143"/>
      <c r="D104" s="41"/>
      <c r="E104" s="41"/>
      <c r="F104" s="41"/>
      <c r="G104" s="41"/>
      <c r="H104" s="41"/>
      <c r="I104" s="37" t="s">
        <v>222</v>
      </c>
      <c r="J104" s="41"/>
      <c r="K104" s="41"/>
      <c r="L104" s="41"/>
      <c r="N104" s="144"/>
      <c r="O104" s="144"/>
      <c r="P104" s="41"/>
      <c r="Q104" s="41"/>
      <c r="R104" s="41"/>
      <c r="S104" s="41"/>
      <c r="T104" s="41"/>
      <c r="U104" s="41"/>
      <c r="Y104" s="41"/>
      <c r="AA104" s="41"/>
    </row>
    <row r="105" spans="1:27" ht="48" hidden="1" customHeight="1" x14ac:dyDescent="0.35">
      <c r="A105" s="41"/>
      <c r="B105" s="41"/>
      <c r="C105" s="143"/>
      <c r="D105" s="41"/>
      <c r="E105" s="41"/>
      <c r="F105" s="41"/>
      <c r="G105" s="41"/>
      <c r="H105" s="41"/>
      <c r="I105" s="41"/>
      <c r="J105" s="41"/>
      <c r="K105" s="41"/>
      <c r="L105" s="41"/>
      <c r="N105" s="144"/>
      <c r="O105" s="144"/>
      <c r="P105" s="41"/>
      <c r="Q105" s="41"/>
      <c r="R105" s="41"/>
      <c r="S105" s="41"/>
      <c r="T105" s="41"/>
      <c r="U105" s="41"/>
      <c r="Y105" s="41"/>
      <c r="AA105" s="41"/>
    </row>
    <row r="106" spans="1:27" ht="34.5" hidden="1" customHeight="1" x14ac:dyDescent="0.35">
      <c r="A106" s="41"/>
      <c r="B106" s="41"/>
      <c r="C106" s="143"/>
      <c r="D106" s="41"/>
      <c r="E106" s="41"/>
      <c r="F106" s="41"/>
      <c r="G106" s="41"/>
      <c r="H106" s="41"/>
      <c r="I106" s="37" t="s">
        <v>223</v>
      </c>
      <c r="J106" s="41"/>
      <c r="K106" s="41"/>
      <c r="L106" s="41"/>
      <c r="N106" s="144"/>
      <c r="O106" s="144"/>
      <c r="P106" s="41"/>
      <c r="Q106" s="41"/>
      <c r="R106" s="41"/>
      <c r="S106" s="41"/>
      <c r="T106" s="41"/>
      <c r="U106" s="41"/>
      <c r="Y106" s="41"/>
      <c r="AA106" s="41"/>
    </row>
    <row r="107" spans="1:27" ht="38.15" hidden="1" customHeight="1" x14ac:dyDescent="0.35">
      <c r="A107" s="41"/>
      <c r="B107" s="41"/>
      <c r="C107" s="143"/>
      <c r="D107" s="41"/>
      <c r="E107" s="41"/>
      <c r="F107" s="41"/>
      <c r="G107" s="41"/>
      <c r="H107" s="41"/>
      <c r="I107" s="37" t="s">
        <v>139</v>
      </c>
      <c r="J107" s="41"/>
      <c r="K107" s="41"/>
      <c r="L107" s="41"/>
      <c r="N107" s="144"/>
      <c r="O107" s="144"/>
      <c r="P107" s="41"/>
      <c r="Q107" s="41"/>
      <c r="R107" s="41"/>
      <c r="S107" s="41"/>
      <c r="T107" s="41"/>
      <c r="U107" s="41"/>
      <c r="Y107" s="41"/>
      <c r="AA107" s="41"/>
    </row>
    <row r="108" spans="1:27" ht="39.65" hidden="1" customHeight="1" x14ac:dyDescent="0.35">
      <c r="A108" s="41"/>
      <c r="B108" s="41"/>
      <c r="C108" s="143"/>
      <c r="D108" s="41"/>
      <c r="E108" s="41"/>
      <c r="F108" s="41"/>
      <c r="G108" s="41"/>
      <c r="H108" s="41"/>
      <c r="I108" s="37" t="s">
        <v>149</v>
      </c>
      <c r="J108" s="41"/>
      <c r="K108" s="41"/>
      <c r="L108" s="41"/>
      <c r="N108" s="144"/>
      <c r="O108" s="144"/>
      <c r="P108" s="41"/>
      <c r="Q108" s="41"/>
      <c r="R108" s="41"/>
      <c r="S108" s="41"/>
      <c r="T108" s="41"/>
      <c r="U108" s="41"/>
      <c r="Y108" s="41"/>
      <c r="AA108" s="41"/>
    </row>
    <row r="109" spans="1:27" ht="41.5" hidden="1" customHeight="1" x14ac:dyDescent="0.35">
      <c r="A109" s="41"/>
      <c r="B109" s="41"/>
      <c r="C109" s="143"/>
      <c r="D109" s="41"/>
      <c r="E109" s="41"/>
      <c r="F109" s="41"/>
      <c r="G109" s="41"/>
      <c r="H109" s="41"/>
      <c r="I109" s="37" t="s">
        <v>160</v>
      </c>
      <c r="J109" s="41"/>
      <c r="K109" s="41"/>
      <c r="L109" s="41"/>
      <c r="N109" s="144"/>
      <c r="O109" s="144"/>
      <c r="P109" s="41"/>
      <c r="Q109" s="41"/>
      <c r="R109" s="41"/>
      <c r="S109" s="41"/>
      <c r="T109" s="41"/>
      <c r="U109" s="41"/>
      <c r="Y109" s="41"/>
      <c r="AA109" s="41"/>
    </row>
    <row r="110" spans="1:27" ht="29.15" hidden="1" customHeight="1" x14ac:dyDescent="0.35">
      <c r="A110" s="41"/>
      <c r="B110" s="41"/>
      <c r="C110" s="143"/>
      <c r="D110" s="41"/>
      <c r="E110" s="41"/>
      <c r="F110" s="41"/>
      <c r="G110" s="41"/>
      <c r="H110" s="41"/>
      <c r="I110" s="37" t="s">
        <v>224</v>
      </c>
      <c r="J110" s="41"/>
      <c r="K110" s="41"/>
      <c r="L110" s="41"/>
      <c r="N110" s="144"/>
      <c r="O110" s="144"/>
      <c r="P110" s="41"/>
      <c r="Q110" s="41"/>
      <c r="R110" s="41"/>
      <c r="S110" s="41"/>
      <c r="T110" s="41"/>
      <c r="U110" s="41"/>
      <c r="Y110" s="41"/>
      <c r="AA110" s="41"/>
    </row>
    <row r="111" spans="1:27" hidden="1" x14ac:dyDescent="0.35">
      <c r="A111" s="41"/>
      <c r="B111" s="41"/>
      <c r="C111" s="143"/>
      <c r="D111" s="41"/>
      <c r="E111" s="41"/>
      <c r="F111" s="41"/>
      <c r="G111" s="41"/>
      <c r="H111" s="41"/>
      <c r="I111" s="41"/>
      <c r="J111" s="41"/>
      <c r="K111" s="41"/>
      <c r="L111" s="41"/>
      <c r="N111" s="144"/>
      <c r="O111" s="144"/>
      <c r="P111" s="41"/>
      <c r="Q111" s="41"/>
      <c r="R111" s="41"/>
      <c r="S111" s="41"/>
      <c r="T111" s="41"/>
      <c r="U111" s="41"/>
      <c r="Y111" s="41"/>
      <c r="AA111" s="41"/>
    </row>
    <row r="112" spans="1:27" hidden="1" x14ac:dyDescent="0.35">
      <c r="A112" s="41"/>
      <c r="B112" s="41"/>
      <c r="C112" s="143"/>
      <c r="D112" s="41"/>
      <c r="E112" s="41"/>
      <c r="F112" s="41"/>
      <c r="G112" s="41"/>
      <c r="H112" s="41"/>
      <c r="I112" s="41"/>
      <c r="J112" s="41"/>
      <c r="K112" s="41"/>
      <c r="L112" s="41"/>
      <c r="N112" s="144"/>
      <c r="O112" s="144"/>
      <c r="P112" s="41"/>
      <c r="Q112" s="41"/>
      <c r="R112" s="41"/>
      <c r="S112" s="41"/>
      <c r="T112" s="41"/>
      <c r="U112" s="41"/>
      <c r="Y112" s="41"/>
      <c r="AA112" s="41"/>
    </row>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sheetData>
  <protectedRanges>
    <protectedRange password="E1A2" sqref="N2" name="Range1"/>
    <protectedRange password="E1A2" sqref="AA2" name="Range1_1"/>
    <protectedRange password="E1A2" sqref="AA3:AA99" name="Range1_1_1"/>
    <protectedRange password="E1A2" sqref="O2" name="Range1_2"/>
  </protectedRanges>
  <conditionalFormatting sqref="J3">
    <cfRule type="cellIs" dxfId="189" priority="33" stopIfTrue="1" operator="equal">
      <formula>"Pass"</formula>
    </cfRule>
    <cfRule type="cellIs" dxfId="188" priority="34" stopIfTrue="1" operator="equal">
      <formula>"Info"</formula>
    </cfRule>
  </conditionalFormatting>
  <conditionalFormatting sqref="J3">
    <cfRule type="cellIs" dxfId="187" priority="32" stopIfTrue="1" operator="equal">
      <formula>"Fail"</formula>
    </cfRule>
  </conditionalFormatting>
  <conditionalFormatting sqref="J4:J99">
    <cfRule type="cellIs" dxfId="186" priority="7" stopIfTrue="1" operator="equal">
      <formula>"Pass"</formula>
    </cfRule>
    <cfRule type="cellIs" dxfId="185" priority="8" stopIfTrue="1" operator="equal">
      <formula>"Info"</formula>
    </cfRule>
  </conditionalFormatting>
  <conditionalFormatting sqref="J4:J99">
    <cfRule type="cellIs" dxfId="184" priority="6" stopIfTrue="1" operator="equal">
      <formula>"Fail"</formula>
    </cfRule>
  </conditionalFormatting>
  <conditionalFormatting sqref="N3:N99">
    <cfRule type="expression" dxfId="183" priority="1" stopIfTrue="1">
      <formula>ISERROR(AA3)</formula>
    </cfRule>
  </conditionalFormatting>
  <dataValidations count="2">
    <dataValidation type="list" allowBlank="1" showInputMessage="1" showErrorMessage="1" sqref="J3:J99" xr:uid="{00000000-0002-0000-0400-000000000000}">
      <formula1>$I$101:$I$104</formula1>
    </dataValidation>
    <dataValidation type="list" allowBlank="1" showInputMessage="1" showErrorMessage="1" sqref="M3:M99" xr:uid="{00000000-0002-0000-0400-000001000000}">
      <formula1>$I$107:$I$110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66F4D-8303-4E61-B979-7F3B6C6C598A}">
  <sheetPr>
    <tabColor theme="9" tint="-0.249977111117893"/>
  </sheetPr>
  <dimension ref="A1:AA246"/>
  <sheetViews>
    <sheetView topLeftCell="E2" zoomScaleNormal="100" workbookViewId="0">
      <selection activeCell="G5" sqref="A1:XFD1048576"/>
    </sheetView>
  </sheetViews>
  <sheetFormatPr defaultColWidth="9.1796875" defaultRowHeight="14.5" x14ac:dyDescent="0.35"/>
  <cols>
    <col min="1" max="1" width="12" style="30" customWidth="1"/>
    <col min="2" max="2" width="10" style="30" customWidth="1"/>
    <col min="3" max="3" width="14" style="36" customWidth="1"/>
    <col min="4" max="4" width="12.26953125" style="30" customWidth="1"/>
    <col min="5" max="5" width="27.1796875" style="30" customWidth="1"/>
    <col min="6" max="6" width="33.81640625" style="30" customWidth="1"/>
    <col min="7" max="7" width="35.81640625" style="30" customWidth="1"/>
    <col min="8" max="8" width="27.81640625" style="30" customWidth="1"/>
    <col min="9" max="9" width="25.7265625" style="30" customWidth="1"/>
    <col min="10" max="10" width="12.1796875" style="30" customWidth="1"/>
    <col min="11" max="11" width="27.54296875" style="30" hidden="1" customWidth="1"/>
    <col min="12" max="12" width="23" style="30" customWidth="1"/>
    <col min="13" max="13" width="14.26953125" customWidth="1"/>
    <col min="14" max="14" width="15.26953125" style="45" customWidth="1"/>
    <col min="15" max="15" width="39.1796875" style="45" customWidth="1"/>
    <col min="16" max="16" width="4.1796875" style="30" customWidth="1"/>
    <col min="17" max="17" width="14.81640625" style="30" customWidth="1"/>
    <col min="18" max="18" width="23" style="30" customWidth="1"/>
    <col min="19" max="19" width="43.81640625" style="30" customWidth="1"/>
    <col min="20" max="20" width="50.26953125" style="30" customWidth="1"/>
    <col min="21" max="21" width="65.54296875" style="30" hidden="1" customWidth="1"/>
    <col min="22" max="22" width="31.26953125" hidden="1" customWidth="1"/>
    <col min="23" max="23" width="21.1796875" customWidth="1"/>
    <col min="24" max="24" width="8.81640625" customWidth="1"/>
    <col min="25" max="25" width="9.1796875" style="30"/>
    <col min="26" max="26" width="8.81640625" customWidth="1"/>
    <col min="27" max="27" width="25" style="30" hidden="1" customWidth="1"/>
    <col min="28" max="16384" width="9.1796875" style="30"/>
  </cols>
  <sheetData>
    <row r="1" spans="1:27" s="1" customFormat="1" x14ac:dyDescent="0.35">
      <c r="A1" s="196" t="s">
        <v>60</v>
      </c>
      <c r="B1" s="197"/>
      <c r="C1" s="197"/>
      <c r="D1" s="197"/>
      <c r="E1" s="197"/>
      <c r="F1" s="197"/>
      <c r="G1" s="197"/>
      <c r="H1" s="197"/>
      <c r="I1" s="197"/>
      <c r="J1" s="197"/>
      <c r="K1" s="225"/>
      <c r="L1" s="121"/>
      <c r="M1" s="121"/>
      <c r="N1" s="121"/>
      <c r="O1" s="121"/>
      <c r="P1" s="121"/>
      <c r="Q1" s="121"/>
      <c r="R1" s="121"/>
      <c r="S1" s="121"/>
      <c r="T1" s="121"/>
      <c r="U1" s="121"/>
      <c r="V1" s="121"/>
      <c r="Z1" s="17"/>
      <c r="AA1" s="197"/>
    </row>
    <row r="2" spans="1:27" ht="39" x14ac:dyDescent="0.35">
      <c r="A2" s="226" t="s">
        <v>117</v>
      </c>
      <c r="B2" s="226" t="s">
        <v>118</v>
      </c>
      <c r="C2" s="226" t="s">
        <v>119</v>
      </c>
      <c r="D2" s="226" t="s">
        <v>120</v>
      </c>
      <c r="E2" s="226" t="s">
        <v>225</v>
      </c>
      <c r="F2" s="226" t="s">
        <v>121</v>
      </c>
      <c r="G2" s="226" t="s">
        <v>122</v>
      </c>
      <c r="H2" s="227" t="s">
        <v>123</v>
      </c>
      <c r="I2" s="227" t="s">
        <v>124</v>
      </c>
      <c r="J2" s="227" t="s">
        <v>125</v>
      </c>
      <c r="K2" s="232" t="s">
        <v>226</v>
      </c>
      <c r="L2" s="227" t="s">
        <v>126</v>
      </c>
      <c r="M2" s="233" t="s">
        <v>127</v>
      </c>
      <c r="N2" s="233" t="s">
        <v>128</v>
      </c>
      <c r="O2" s="123" t="s">
        <v>129</v>
      </c>
      <c r="P2" s="142"/>
      <c r="Q2" s="234" t="s">
        <v>227</v>
      </c>
      <c r="R2" s="234" t="s">
        <v>228</v>
      </c>
      <c r="S2" s="234" t="s">
        <v>229</v>
      </c>
      <c r="T2" s="234" t="s">
        <v>230</v>
      </c>
      <c r="U2" s="137" t="s">
        <v>231</v>
      </c>
      <c r="V2" s="137" t="s">
        <v>232</v>
      </c>
      <c r="Y2" s="41"/>
      <c r="AA2" s="233" t="s">
        <v>130</v>
      </c>
    </row>
    <row r="3" spans="1:27" ht="148.5" customHeight="1" x14ac:dyDescent="0.35">
      <c r="A3" s="127" t="s">
        <v>1296</v>
      </c>
      <c r="B3" s="127" t="s">
        <v>206</v>
      </c>
      <c r="C3" s="128" t="s">
        <v>207</v>
      </c>
      <c r="D3" s="127" t="s">
        <v>262</v>
      </c>
      <c r="E3" s="127" t="s">
        <v>1297</v>
      </c>
      <c r="F3" s="127" t="s">
        <v>1298</v>
      </c>
      <c r="G3" s="127" t="s">
        <v>1299</v>
      </c>
      <c r="H3" s="127" t="s">
        <v>1300</v>
      </c>
      <c r="I3" s="34"/>
      <c r="J3" s="229"/>
      <c r="K3" s="127" t="s">
        <v>1301</v>
      </c>
      <c r="L3" s="34"/>
      <c r="M3" s="34" t="s">
        <v>160</v>
      </c>
      <c r="N3" s="35" t="s">
        <v>1302</v>
      </c>
      <c r="O3" s="138" t="s">
        <v>1303</v>
      </c>
      <c r="P3" s="104"/>
      <c r="Q3" s="34" t="s">
        <v>1304</v>
      </c>
      <c r="R3" s="34" t="s">
        <v>1305</v>
      </c>
      <c r="S3" s="127" t="s">
        <v>1306</v>
      </c>
      <c r="T3" s="141" t="s">
        <v>1307</v>
      </c>
      <c r="U3" s="141" t="s">
        <v>1308</v>
      </c>
      <c r="V3" s="127"/>
      <c r="Y3" s="41"/>
      <c r="AA3" s="105">
        <f>IF(OR(J3="Fail",ISBLANK(J3)),INDEX('Issue Code Table'!C:C,MATCH(N:N,'Issue Code Table'!A:A,0)),IF(M3="Critical",6,IF(M3="Significant",5,IF(M3="Moderate",3,2))))</f>
        <v>3</v>
      </c>
    </row>
    <row r="4" spans="1:27" ht="148.5" customHeight="1" x14ac:dyDescent="0.35">
      <c r="A4" s="127" t="s">
        <v>1309</v>
      </c>
      <c r="B4" s="127" t="s">
        <v>206</v>
      </c>
      <c r="C4" s="128" t="s">
        <v>207</v>
      </c>
      <c r="D4" s="127" t="s">
        <v>262</v>
      </c>
      <c r="E4" s="127" t="s">
        <v>1310</v>
      </c>
      <c r="F4" s="127" t="s">
        <v>1311</v>
      </c>
      <c r="G4" s="127" t="s">
        <v>1312</v>
      </c>
      <c r="H4" s="127" t="s">
        <v>1313</v>
      </c>
      <c r="I4" s="34"/>
      <c r="J4" s="229"/>
      <c r="K4" s="127" t="s">
        <v>1314</v>
      </c>
      <c r="L4" s="34"/>
      <c r="M4" s="34" t="s">
        <v>160</v>
      </c>
      <c r="N4" s="35" t="s">
        <v>1315</v>
      </c>
      <c r="O4" s="138" t="s">
        <v>1316</v>
      </c>
      <c r="P4" s="104"/>
      <c r="Q4" s="34" t="s">
        <v>1304</v>
      </c>
      <c r="R4" s="34" t="s">
        <v>1317</v>
      </c>
      <c r="S4" s="127" t="s">
        <v>1318</v>
      </c>
      <c r="T4" s="141" t="s">
        <v>1319</v>
      </c>
      <c r="U4" s="141" t="s">
        <v>1320</v>
      </c>
      <c r="V4" s="127"/>
      <c r="Y4" s="41"/>
      <c r="AA4" s="105">
        <f>IF(OR(J4="Fail",ISBLANK(J4)),INDEX('Issue Code Table'!C:C,MATCH(N:N,'Issue Code Table'!A:A,0)),IF(M4="Critical",6,IF(M4="Significant",5,IF(M4="Moderate",3,2))))</f>
        <v>4</v>
      </c>
    </row>
    <row r="5" spans="1:27" ht="148.5" customHeight="1" x14ac:dyDescent="0.35">
      <c r="A5" s="127" t="s">
        <v>1321</v>
      </c>
      <c r="B5" s="127" t="s">
        <v>206</v>
      </c>
      <c r="C5" s="128" t="s">
        <v>207</v>
      </c>
      <c r="D5" s="127" t="s">
        <v>236</v>
      </c>
      <c r="E5" s="127" t="s">
        <v>1322</v>
      </c>
      <c r="F5" s="127" t="s">
        <v>1323</v>
      </c>
      <c r="G5" s="127" t="s">
        <v>1324</v>
      </c>
      <c r="H5" s="127" t="s">
        <v>1325</v>
      </c>
      <c r="I5" s="34"/>
      <c r="J5" s="229"/>
      <c r="K5" s="127" t="s">
        <v>1326</v>
      </c>
      <c r="L5" s="34"/>
      <c r="M5" s="34" t="s">
        <v>160</v>
      </c>
      <c r="N5" s="35" t="s">
        <v>1315</v>
      </c>
      <c r="O5" s="138" t="s">
        <v>1316</v>
      </c>
      <c r="P5" s="104"/>
      <c r="Q5" s="34" t="s">
        <v>1304</v>
      </c>
      <c r="R5" s="34" t="s">
        <v>1327</v>
      </c>
      <c r="S5" s="127" t="s">
        <v>1328</v>
      </c>
      <c r="T5" s="141" t="s">
        <v>1329</v>
      </c>
      <c r="U5" s="141" t="s">
        <v>1330</v>
      </c>
      <c r="V5" s="127"/>
      <c r="Y5" s="41"/>
      <c r="AA5" s="105">
        <f>IF(OR(J5="Fail",ISBLANK(J5)),INDEX('Issue Code Table'!C:C,MATCH(N:N,'Issue Code Table'!A:A,0)),IF(M5="Critical",6,IF(M5="Significant",5,IF(M5="Moderate",3,2))))</f>
        <v>4</v>
      </c>
    </row>
    <row r="6" spans="1:27" ht="148.5" customHeight="1" x14ac:dyDescent="0.35">
      <c r="A6" s="127" t="s">
        <v>1331</v>
      </c>
      <c r="B6" s="127" t="s">
        <v>206</v>
      </c>
      <c r="C6" s="128" t="s">
        <v>207</v>
      </c>
      <c r="D6" s="127" t="s">
        <v>236</v>
      </c>
      <c r="E6" s="127" t="s">
        <v>1332</v>
      </c>
      <c r="F6" s="127" t="s">
        <v>1333</v>
      </c>
      <c r="G6" s="127" t="s">
        <v>1334</v>
      </c>
      <c r="H6" s="127" t="s">
        <v>1335</v>
      </c>
      <c r="I6" s="34"/>
      <c r="J6" s="229"/>
      <c r="K6" s="127" t="s">
        <v>1336</v>
      </c>
      <c r="L6" s="34"/>
      <c r="M6" s="34" t="s">
        <v>160</v>
      </c>
      <c r="N6" s="35" t="s">
        <v>1315</v>
      </c>
      <c r="O6" s="138" t="s">
        <v>1316</v>
      </c>
      <c r="P6" s="104"/>
      <c r="Q6" s="34" t="s">
        <v>1304</v>
      </c>
      <c r="R6" s="34" t="s">
        <v>1337</v>
      </c>
      <c r="S6" s="127" t="s">
        <v>1328</v>
      </c>
      <c r="T6" s="141" t="s">
        <v>1338</v>
      </c>
      <c r="U6" s="141" t="s">
        <v>1339</v>
      </c>
      <c r="V6" s="127"/>
      <c r="Y6" s="41"/>
      <c r="AA6" s="105">
        <f>IF(OR(J6="Fail",ISBLANK(J6)),INDEX('Issue Code Table'!C:C,MATCH(N:N,'Issue Code Table'!A:A,0)),IF(M6="Critical",6,IF(M6="Significant",5,IF(M6="Moderate",3,2))))</f>
        <v>4</v>
      </c>
    </row>
    <row r="7" spans="1:27" ht="148.5" customHeight="1" x14ac:dyDescent="0.35">
      <c r="A7" s="127" t="s">
        <v>1340</v>
      </c>
      <c r="B7" s="127" t="s">
        <v>206</v>
      </c>
      <c r="C7" s="128" t="s">
        <v>207</v>
      </c>
      <c r="D7" s="127" t="s">
        <v>236</v>
      </c>
      <c r="E7" s="127" t="s">
        <v>1341</v>
      </c>
      <c r="F7" s="127" t="s">
        <v>1342</v>
      </c>
      <c r="G7" s="127" t="s">
        <v>1343</v>
      </c>
      <c r="H7" s="127" t="s">
        <v>1344</v>
      </c>
      <c r="I7" s="34"/>
      <c r="J7" s="229"/>
      <c r="K7" s="127" t="s">
        <v>1345</v>
      </c>
      <c r="L7" s="34"/>
      <c r="M7" s="34" t="s">
        <v>160</v>
      </c>
      <c r="N7" s="35" t="s">
        <v>1315</v>
      </c>
      <c r="O7" s="138" t="s">
        <v>1316</v>
      </c>
      <c r="P7" s="104"/>
      <c r="Q7" s="34" t="s">
        <v>1304</v>
      </c>
      <c r="R7" s="34" t="s">
        <v>1346</v>
      </c>
      <c r="S7" s="127" t="s">
        <v>1328</v>
      </c>
      <c r="T7" s="141" t="s">
        <v>1347</v>
      </c>
      <c r="U7" s="141" t="s">
        <v>1348</v>
      </c>
      <c r="V7" s="127"/>
      <c r="Y7" s="41"/>
      <c r="AA7" s="105">
        <f>IF(OR(J7="Fail",ISBLANK(J7)),INDEX('Issue Code Table'!C:C,MATCH(N:N,'Issue Code Table'!A:A,0)),IF(M7="Critical",6,IF(M7="Significant",5,IF(M7="Moderate",3,2))))</f>
        <v>4</v>
      </c>
    </row>
    <row r="8" spans="1:27" ht="148.5" customHeight="1" x14ac:dyDescent="0.35">
      <c r="A8" s="127" t="s">
        <v>1349</v>
      </c>
      <c r="B8" s="127" t="s">
        <v>206</v>
      </c>
      <c r="C8" s="128" t="s">
        <v>207</v>
      </c>
      <c r="D8" s="127" t="s">
        <v>236</v>
      </c>
      <c r="E8" s="127" t="s">
        <v>1350</v>
      </c>
      <c r="F8" s="127" t="s">
        <v>1351</v>
      </c>
      <c r="G8" s="127" t="s">
        <v>1352</v>
      </c>
      <c r="H8" s="127" t="s">
        <v>1353</v>
      </c>
      <c r="I8" s="34"/>
      <c r="J8" s="229"/>
      <c r="K8" s="127" t="s">
        <v>1354</v>
      </c>
      <c r="L8" s="34"/>
      <c r="M8" s="34" t="s">
        <v>149</v>
      </c>
      <c r="N8" s="35" t="s">
        <v>1355</v>
      </c>
      <c r="O8" s="138" t="s">
        <v>1356</v>
      </c>
      <c r="P8" s="104"/>
      <c r="Q8" s="34" t="s">
        <v>1304</v>
      </c>
      <c r="R8" s="34" t="s">
        <v>1357</v>
      </c>
      <c r="S8" s="127" t="s">
        <v>1358</v>
      </c>
      <c r="T8" s="141" t="s">
        <v>1359</v>
      </c>
      <c r="U8" s="141" t="s">
        <v>1360</v>
      </c>
      <c r="V8" s="127" t="s">
        <v>1361</v>
      </c>
      <c r="Y8" s="41"/>
      <c r="AA8" s="105">
        <f>IF(OR(J8="Fail",ISBLANK(J8)),INDEX('Issue Code Table'!C:C,MATCH(N:N,'Issue Code Table'!A:A,0)),IF(M8="Critical",6,IF(M8="Significant",5,IF(M8="Moderate",3,2))))</f>
        <v>5</v>
      </c>
    </row>
    <row r="9" spans="1:27" ht="148.5" customHeight="1" x14ac:dyDescent="0.35">
      <c r="A9" s="127" t="s">
        <v>1362</v>
      </c>
      <c r="B9" s="127" t="s">
        <v>471</v>
      </c>
      <c r="C9" s="128" t="s">
        <v>1363</v>
      </c>
      <c r="D9" s="127" t="s">
        <v>236</v>
      </c>
      <c r="E9" s="127" t="s">
        <v>1364</v>
      </c>
      <c r="F9" s="127" t="s">
        <v>1365</v>
      </c>
      <c r="G9" s="127" t="s">
        <v>1366</v>
      </c>
      <c r="H9" s="127" t="s">
        <v>1367</v>
      </c>
      <c r="I9" s="34"/>
      <c r="J9" s="229"/>
      <c r="K9" s="127" t="s">
        <v>1368</v>
      </c>
      <c r="L9" s="34"/>
      <c r="M9" s="34" t="s">
        <v>149</v>
      </c>
      <c r="N9" s="35" t="s">
        <v>478</v>
      </c>
      <c r="O9" s="138" t="s">
        <v>479</v>
      </c>
      <c r="P9" s="104"/>
      <c r="Q9" s="34" t="s">
        <v>1369</v>
      </c>
      <c r="R9" s="34" t="s">
        <v>1370</v>
      </c>
      <c r="S9" s="127" t="s">
        <v>1371</v>
      </c>
      <c r="T9" s="141" t="s">
        <v>1372</v>
      </c>
      <c r="U9" s="141" t="s">
        <v>1373</v>
      </c>
      <c r="V9" s="127" t="s">
        <v>1374</v>
      </c>
      <c r="Y9" s="41"/>
      <c r="AA9" s="105">
        <f>IF(OR(J9="Fail",ISBLANK(J9)),INDEX('Issue Code Table'!C:C,MATCH(N:N,'Issue Code Table'!A:A,0)),IF(M9="Critical",6,IF(M9="Significant",5,IF(M9="Moderate",3,2))))</f>
        <v>5</v>
      </c>
    </row>
    <row r="10" spans="1:27" ht="148.5" customHeight="1" x14ac:dyDescent="0.35">
      <c r="A10" s="127" t="s">
        <v>1375</v>
      </c>
      <c r="B10" s="127" t="s">
        <v>471</v>
      </c>
      <c r="C10" s="128" t="s">
        <v>1363</v>
      </c>
      <c r="D10" s="127" t="s">
        <v>262</v>
      </c>
      <c r="E10" s="127" t="s">
        <v>1376</v>
      </c>
      <c r="F10" s="127" t="s">
        <v>1377</v>
      </c>
      <c r="G10" s="127" t="s">
        <v>1378</v>
      </c>
      <c r="H10" s="127" t="s">
        <v>1379</v>
      </c>
      <c r="I10" s="34"/>
      <c r="J10" s="229"/>
      <c r="K10" s="127" t="s">
        <v>1380</v>
      </c>
      <c r="L10" s="34"/>
      <c r="M10" s="34" t="s">
        <v>149</v>
      </c>
      <c r="N10" s="35" t="s">
        <v>478</v>
      </c>
      <c r="O10" s="138" t="s">
        <v>479</v>
      </c>
      <c r="P10" s="104"/>
      <c r="Q10" s="34" t="s">
        <v>1369</v>
      </c>
      <c r="R10" s="34" t="s">
        <v>1381</v>
      </c>
      <c r="S10" s="127" t="s">
        <v>1382</v>
      </c>
      <c r="T10" s="141" t="s">
        <v>1383</v>
      </c>
      <c r="U10" s="141" t="s">
        <v>1384</v>
      </c>
      <c r="V10" s="127" t="s">
        <v>1385</v>
      </c>
      <c r="Y10" s="41"/>
      <c r="AA10" s="105">
        <f>IF(OR(J10="Fail",ISBLANK(J10)),INDEX('Issue Code Table'!C:C,MATCH(N:N,'Issue Code Table'!A:A,0)),IF(M10="Critical",6,IF(M10="Significant",5,IF(M10="Moderate",3,2))))</f>
        <v>5</v>
      </c>
    </row>
    <row r="11" spans="1:27" ht="148.5" customHeight="1" x14ac:dyDescent="0.35">
      <c r="A11" s="127" t="s">
        <v>1386</v>
      </c>
      <c r="B11" s="127" t="s">
        <v>471</v>
      </c>
      <c r="C11" s="128" t="s">
        <v>1363</v>
      </c>
      <c r="D11" s="127" t="s">
        <v>262</v>
      </c>
      <c r="E11" s="127" t="s">
        <v>1387</v>
      </c>
      <c r="F11" s="127" t="s">
        <v>1388</v>
      </c>
      <c r="G11" s="127" t="s">
        <v>1389</v>
      </c>
      <c r="H11" s="127" t="s">
        <v>1388</v>
      </c>
      <c r="I11" s="34"/>
      <c r="J11" s="229"/>
      <c r="K11" s="127" t="s">
        <v>1390</v>
      </c>
      <c r="L11" s="34"/>
      <c r="M11" s="34" t="s">
        <v>149</v>
      </c>
      <c r="N11" s="35" t="s">
        <v>478</v>
      </c>
      <c r="O11" s="138" t="s">
        <v>479</v>
      </c>
      <c r="P11" s="104"/>
      <c r="Q11" s="34" t="s">
        <v>1369</v>
      </c>
      <c r="R11" s="34" t="s">
        <v>1391</v>
      </c>
      <c r="S11" s="127" t="s">
        <v>1392</v>
      </c>
      <c r="T11" s="141" t="s">
        <v>1393</v>
      </c>
      <c r="U11" s="141" t="s">
        <v>1394</v>
      </c>
      <c r="V11" s="127" t="s">
        <v>1395</v>
      </c>
      <c r="Y11" s="41"/>
      <c r="AA11" s="105">
        <f>IF(OR(J11="Fail",ISBLANK(J11)),INDEX('Issue Code Table'!C:C,MATCH(N:N,'Issue Code Table'!A:A,0)),IF(M11="Critical",6,IF(M11="Significant",5,IF(M11="Moderate",3,2))))</f>
        <v>5</v>
      </c>
    </row>
    <row r="12" spans="1:27" ht="148.5" customHeight="1" x14ac:dyDescent="0.35">
      <c r="A12" s="127" t="s">
        <v>1396</v>
      </c>
      <c r="B12" s="127" t="s">
        <v>471</v>
      </c>
      <c r="C12" s="128" t="s">
        <v>1363</v>
      </c>
      <c r="D12" s="127" t="s">
        <v>262</v>
      </c>
      <c r="E12" s="127" t="s">
        <v>1397</v>
      </c>
      <c r="F12" s="127" t="s">
        <v>1398</v>
      </c>
      <c r="G12" s="127" t="s">
        <v>1399</v>
      </c>
      <c r="H12" s="127" t="s">
        <v>1398</v>
      </c>
      <c r="I12" s="34"/>
      <c r="J12" s="229"/>
      <c r="K12" s="34" t="s">
        <v>1400</v>
      </c>
      <c r="L12" s="34"/>
      <c r="M12" s="34" t="s">
        <v>149</v>
      </c>
      <c r="N12" s="35" t="s">
        <v>478</v>
      </c>
      <c r="O12" s="138" t="s">
        <v>479</v>
      </c>
      <c r="P12" s="104"/>
      <c r="Q12" s="34" t="s">
        <v>1369</v>
      </c>
      <c r="R12" s="34" t="s">
        <v>1401</v>
      </c>
      <c r="S12" s="127" t="s">
        <v>1402</v>
      </c>
      <c r="T12" s="141" t="s">
        <v>1403</v>
      </c>
      <c r="U12" s="141" t="s">
        <v>1404</v>
      </c>
      <c r="V12" s="127" t="s">
        <v>1405</v>
      </c>
      <c r="Y12" s="41"/>
      <c r="AA12" s="105">
        <f>IF(OR(J12="Fail",ISBLANK(J12)),INDEX('Issue Code Table'!C:C,MATCH(N:N,'Issue Code Table'!A:A,0)),IF(M12="Critical",6,IF(M12="Significant",5,IF(M12="Moderate",3,2))))</f>
        <v>5</v>
      </c>
    </row>
    <row r="13" spans="1:27" s="41" customFormat="1" ht="148.5" customHeight="1" x14ac:dyDescent="0.25">
      <c r="A13" s="127" t="s">
        <v>1406</v>
      </c>
      <c r="B13" s="127" t="s">
        <v>471</v>
      </c>
      <c r="C13" s="128" t="s">
        <v>1363</v>
      </c>
      <c r="D13" s="127" t="s">
        <v>262</v>
      </c>
      <c r="E13" s="127" t="s">
        <v>1407</v>
      </c>
      <c r="F13" s="127" t="s">
        <v>1408</v>
      </c>
      <c r="G13" s="127" t="s">
        <v>1409</v>
      </c>
      <c r="H13" s="127" t="s">
        <v>1410</v>
      </c>
      <c r="I13" s="34"/>
      <c r="J13" s="229"/>
      <c r="K13" s="127" t="s">
        <v>1411</v>
      </c>
      <c r="L13" s="34"/>
      <c r="M13" s="34" t="s">
        <v>149</v>
      </c>
      <c r="N13" s="35" t="s">
        <v>478</v>
      </c>
      <c r="O13" s="138" t="s">
        <v>479</v>
      </c>
      <c r="P13" s="104"/>
      <c r="Q13" s="34" t="s">
        <v>1369</v>
      </c>
      <c r="R13" s="34" t="s">
        <v>1412</v>
      </c>
      <c r="S13" s="127" t="s">
        <v>1413</v>
      </c>
      <c r="T13" s="141" t="s">
        <v>1414</v>
      </c>
      <c r="U13" s="141" t="s">
        <v>1415</v>
      </c>
      <c r="V13" s="127" t="s">
        <v>1416</v>
      </c>
      <c r="AA13" s="105">
        <f>IF(OR(J13="Fail",ISBLANK(J13)),INDEX('Issue Code Table'!C:C,MATCH(N:N,'Issue Code Table'!A:A,0)),IF(M13="Critical",6,IF(M13="Significant",5,IF(M13="Moderate",3,2))))</f>
        <v>5</v>
      </c>
    </row>
    <row r="14" spans="1:27" s="41" customFormat="1" ht="148.5" customHeight="1" x14ac:dyDescent="0.25">
      <c r="A14" s="127" t="s">
        <v>1417</v>
      </c>
      <c r="B14" s="145" t="s">
        <v>1418</v>
      </c>
      <c r="C14" s="128" t="s">
        <v>1419</v>
      </c>
      <c r="D14" s="127" t="s">
        <v>236</v>
      </c>
      <c r="E14" s="127" t="s">
        <v>1420</v>
      </c>
      <c r="F14" s="127" t="s">
        <v>1421</v>
      </c>
      <c r="G14" s="127" t="s">
        <v>1422</v>
      </c>
      <c r="H14" s="127" t="s">
        <v>1423</v>
      </c>
      <c r="I14" s="34"/>
      <c r="J14" s="229"/>
      <c r="K14" s="127" t="s">
        <v>1424</v>
      </c>
      <c r="L14" s="34"/>
      <c r="M14" s="34" t="s">
        <v>149</v>
      </c>
      <c r="N14" s="147" t="s">
        <v>613</v>
      </c>
      <c r="O14" s="138" t="s">
        <v>614</v>
      </c>
      <c r="P14" s="104"/>
      <c r="Q14" s="34" t="s">
        <v>1369</v>
      </c>
      <c r="R14" s="34" t="s">
        <v>1425</v>
      </c>
      <c r="S14" s="127" t="s">
        <v>1426</v>
      </c>
      <c r="T14" s="141" t="s">
        <v>1427</v>
      </c>
      <c r="U14" s="141" t="s">
        <v>1428</v>
      </c>
      <c r="V14" s="127" t="s">
        <v>1429</v>
      </c>
      <c r="AA14" s="105">
        <f>IF(OR(J14="Fail",ISBLANK(J14)),INDEX('Issue Code Table'!C:C,MATCH(N:N,'Issue Code Table'!A:A,0)),IF(M14="Critical",6,IF(M14="Significant",5,IF(M14="Moderate",3,2))))</f>
        <v>5</v>
      </c>
    </row>
    <row r="15" spans="1:27" s="41" customFormat="1" ht="148.5" customHeight="1" x14ac:dyDescent="0.25">
      <c r="A15" s="127" t="s">
        <v>1430</v>
      </c>
      <c r="B15" s="127" t="s">
        <v>724</v>
      </c>
      <c r="C15" s="128" t="s">
        <v>725</v>
      </c>
      <c r="D15" s="127" t="s">
        <v>236</v>
      </c>
      <c r="E15" s="127" t="s">
        <v>1431</v>
      </c>
      <c r="F15" s="127" t="s">
        <v>1432</v>
      </c>
      <c r="G15" s="127" t="s">
        <v>1433</v>
      </c>
      <c r="H15" s="127" t="s">
        <v>1434</v>
      </c>
      <c r="I15" s="34"/>
      <c r="J15" s="229"/>
      <c r="K15" s="127" t="s">
        <v>1435</v>
      </c>
      <c r="L15" s="34"/>
      <c r="M15" s="34" t="s">
        <v>149</v>
      </c>
      <c r="N15" s="35" t="s">
        <v>1436</v>
      </c>
      <c r="O15" s="138" t="s">
        <v>1437</v>
      </c>
      <c r="P15" s="104"/>
      <c r="Q15" s="34" t="s">
        <v>1438</v>
      </c>
      <c r="R15" s="34" t="s">
        <v>1439</v>
      </c>
      <c r="S15" s="127" t="s">
        <v>1440</v>
      </c>
      <c r="T15" s="141" t="s">
        <v>1441</v>
      </c>
      <c r="U15" s="141" t="s">
        <v>1442</v>
      </c>
      <c r="V15" s="127" t="s">
        <v>1443</v>
      </c>
      <c r="AA15" s="105">
        <f>IF(OR(J15="Fail",ISBLANK(J15)),INDEX('Issue Code Table'!C:C,MATCH(N:N,'Issue Code Table'!A:A,0)),IF(M15="Critical",6,IF(M15="Significant",5,IF(M15="Moderate",3,2))))</f>
        <v>7</v>
      </c>
    </row>
    <row r="16" spans="1:27" s="41" customFormat="1" ht="148.5" customHeight="1" x14ac:dyDescent="0.25">
      <c r="A16" s="127" t="s">
        <v>1444</v>
      </c>
      <c r="B16" s="127" t="s">
        <v>206</v>
      </c>
      <c r="C16" s="128" t="s">
        <v>207</v>
      </c>
      <c r="D16" s="127" t="s">
        <v>236</v>
      </c>
      <c r="E16" s="127" t="s">
        <v>1445</v>
      </c>
      <c r="F16" s="127" t="s">
        <v>1446</v>
      </c>
      <c r="G16" s="127" t="s">
        <v>1447</v>
      </c>
      <c r="H16" s="127" t="s">
        <v>1448</v>
      </c>
      <c r="I16" s="34"/>
      <c r="J16" s="229"/>
      <c r="K16" s="127" t="s">
        <v>1449</v>
      </c>
      <c r="L16" s="34"/>
      <c r="M16" s="34" t="s">
        <v>149</v>
      </c>
      <c r="N16" s="35" t="s">
        <v>613</v>
      </c>
      <c r="O16" s="138" t="s">
        <v>1450</v>
      </c>
      <c r="P16" s="104"/>
      <c r="Q16" s="34" t="s">
        <v>1438</v>
      </c>
      <c r="R16" s="34" t="s">
        <v>1451</v>
      </c>
      <c r="S16" s="127" t="s">
        <v>1452</v>
      </c>
      <c r="T16" s="141" t="s">
        <v>1453</v>
      </c>
      <c r="U16" s="141" t="s">
        <v>1454</v>
      </c>
      <c r="V16" s="127" t="s">
        <v>1455</v>
      </c>
      <c r="AA16" s="105">
        <f>IF(OR(J16="Fail",ISBLANK(J16)),INDEX('Issue Code Table'!C:C,MATCH(N:N,'Issue Code Table'!A:A,0)),IF(M16="Critical",6,IF(M16="Significant",5,IF(M16="Moderate",3,2))))</f>
        <v>5</v>
      </c>
    </row>
    <row r="17" spans="1:27" s="41" customFormat="1" ht="148.5" customHeight="1" x14ac:dyDescent="0.25">
      <c r="A17" s="127" t="s">
        <v>1456</v>
      </c>
      <c r="B17" s="127" t="s">
        <v>206</v>
      </c>
      <c r="C17" s="128" t="s">
        <v>207</v>
      </c>
      <c r="D17" s="127" t="s">
        <v>236</v>
      </c>
      <c r="E17" s="127" t="s">
        <v>1457</v>
      </c>
      <c r="F17" s="127" t="s">
        <v>1288</v>
      </c>
      <c r="G17" s="127" t="s">
        <v>1458</v>
      </c>
      <c r="H17" s="127" t="s">
        <v>950</v>
      </c>
      <c r="I17" s="34"/>
      <c r="J17" s="229"/>
      <c r="K17" s="127" t="s">
        <v>1290</v>
      </c>
      <c r="L17" s="34"/>
      <c r="M17" s="34" t="s">
        <v>149</v>
      </c>
      <c r="N17" s="35" t="s">
        <v>613</v>
      </c>
      <c r="O17" s="138" t="s">
        <v>1450</v>
      </c>
      <c r="P17" s="104"/>
      <c r="Q17" s="34" t="s">
        <v>1438</v>
      </c>
      <c r="R17" s="34" t="s">
        <v>1459</v>
      </c>
      <c r="S17" s="127" t="s">
        <v>1292</v>
      </c>
      <c r="T17" s="141" t="s">
        <v>1460</v>
      </c>
      <c r="U17" s="141" t="s">
        <v>1461</v>
      </c>
      <c r="V17" s="127" t="s">
        <v>1462</v>
      </c>
      <c r="AA17" s="105">
        <f>IF(OR(J17="Fail",ISBLANK(J17)),INDEX('Issue Code Table'!C:C,MATCH(N:N,'Issue Code Table'!A:A,0)),IF(M17="Critical",6,IF(M17="Significant",5,IF(M17="Moderate",3,2))))</f>
        <v>5</v>
      </c>
    </row>
    <row r="18" spans="1:27" ht="148.5" customHeight="1" x14ac:dyDescent="0.35">
      <c r="A18" s="127" t="s">
        <v>1463</v>
      </c>
      <c r="B18" s="145" t="s">
        <v>234</v>
      </c>
      <c r="C18" s="129" t="s">
        <v>1464</v>
      </c>
      <c r="D18" s="127" t="s">
        <v>236</v>
      </c>
      <c r="E18" s="127" t="s">
        <v>1465</v>
      </c>
      <c r="F18" s="127" t="s">
        <v>1466</v>
      </c>
      <c r="G18" s="127" t="s">
        <v>1467</v>
      </c>
      <c r="H18" s="127" t="s">
        <v>1468</v>
      </c>
      <c r="I18" s="34"/>
      <c r="J18" s="229"/>
      <c r="K18" s="127" t="s">
        <v>1469</v>
      </c>
      <c r="L18" s="34"/>
      <c r="M18" s="34" t="s">
        <v>149</v>
      </c>
      <c r="N18" s="35" t="s">
        <v>1470</v>
      </c>
      <c r="O18" s="138" t="s">
        <v>1471</v>
      </c>
      <c r="P18" s="104"/>
      <c r="Q18" s="34" t="s">
        <v>1438</v>
      </c>
      <c r="R18" s="34" t="s">
        <v>1472</v>
      </c>
      <c r="S18" s="127" t="s">
        <v>1473</v>
      </c>
      <c r="T18" s="141" t="s">
        <v>1474</v>
      </c>
      <c r="U18" s="141" t="s">
        <v>1475</v>
      </c>
      <c r="V18" s="127" t="s">
        <v>1476</v>
      </c>
      <c r="Y18" s="41"/>
      <c r="AA18" s="105">
        <f>IF(OR(J18="Fail",ISBLANK(J18)),INDEX('Issue Code Table'!C:C,MATCH(N:N,'Issue Code Table'!A:A,0)),IF(M18="Critical",6,IF(M18="Significant",5,IF(M18="Moderate",3,2))))</f>
        <v>6</v>
      </c>
    </row>
    <row r="19" spans="1:27" ht="148.5" customHeight="1" x14ac:dyDescent="0.35">
      <c r="A19" s="127" t="s">
        <v>1477</v>
      </c>
      <c r="B19" s="127" t="s">
        <v>206</v>
      </c>
      <c r="C19" s="128" t="s">
        <v>207</v>
      </c>
      <c r="D19" s="127" t="s">
        <v>236</v>
      </c>
      <c r="E19" s="127" t="s">
        <v>1478</v>
      </c>
      <c r="F19" s="127" t="s">
        <v>1278</v>
      </c>
      <c r="G19" s="127" t="s">
        <v>1479</v>
      </c>
      <c r="H19" s="127" t="s">
        <v>950</v>
      </c>
      <c r="I19" s="34"/>
      <c r="J19" s="229"/>
      <c r="K19" s="127" t="s">
        <v>1280</v>
      </c>
      <c r="L19" s="34"/>
      <c r="M19" s="34" t="s">
        <v>149</v>
      </c>
      <c r="N19" s="35" t="s">
        <v>613</v>
      </c>
      <c r="O19" s="138" t="s">
        <v>1450</v>
      </c>
      <c r="P19" s="104"/>
      <c r="Q19" s="34" t="s">
        <v>1438</v>
      </c>
      <c r="R19" s="34" t="s">
        <v>1480</v>
      </c>
      <c r="S19" s="127" t="s">
        <v>1282</v>
      </c>
      <c r="T19" s="141" t="s">
        <v>1481</v>
      </c>
      <c r="U19" s="141" t="s">
        <v>1482</v>
      </c>
      <c r="V19" s="127" t="s">
        <v>1483</v>
      </c>
      <c r="Y19" s="41"/>
      <c r="AA19" s="105">
        <f>IF(OR(J19="Fail",ISBLANK(J19)),INDEX('Issue Code Table'!C:C,MATCH(N:N,'Issue Code Table'!A:A,0)),IF(M19="Critical",6,IF(M19="Significant",5,IF(M19="Moderate",3,2))))</f>
        <v>5</v>
      </c>
    </row>
    <row r="20" spans="1:27" ht="148.5" customHeight="1" x14ac:dyDescent="0.35">
      <c r="A20" s="127" t="s">
        <v>1484</v>
      </c>
      <c r="B20" s="127" t="s">
        <v>621</v>
      </c>
      <c r="C20" s="129" t="s">
        <v>622</v>
      </c>
      <c r="D20" s="127" t="s">
        <v>236</v>
      </c>
      <c r="E20" s="127" t="s">
        <v>1485</v>
      </c>
      <c r="F20" s="127" t="s">
        <v>1207</v>
      </c>
      <c r="G20" s="127" t="s">
        <v>1486</v>
      </c>
      <c r="H20" s="127" t="s">
        <v>1487</v>
      </c>
      <c r="I20" s="34"/>
      <c r="J20" s="229"/>
      <c r="K20" s="127" t="s">
        <v>888</v>
      </c>
      <c r="L20" s="34" t="s">
        <v>628</v>
      </c>
      <c r="M20" s="34" t="s">
        <v>224</v>
      </c>
      <c r="N20" s="35" t="s">
        <v>629</v>
      </c>
      <c r="O20" s="138" t="s">
        <v>630</v>
      </c>
      <c r="P20" s="104"/>
      <c r="Q20" s="34" t="s">
        <v>1438</v>
      </c>
      <c r="R20" s="34" t="s">
        <v>1488</v>
      </c>
      <c r="S20" s="127" t="s">
        <v>1211</v>
      </c>
      <c r="T20" s="141" t="s">
        <v>1489</v>
      </c>
      <c r="U20" s="141" t="s">
        <v>1490</v>
      </c>
      <c r="V20" s="127"/>
      <c r="Y20" s="41"/>
      <c r="AA20" s="105">
        <f>IF(OR(J20="Fail",ISBLANK(J20)),INDEX('Issue Code Table'!C:C,MATCH(N:N,'Issue Code Table'!A:A,0)),IF(M20="Critical",6,IF(M20="Significant",5,IF(M20="Moderate",3,2))))</f>
        <v>1</v>
      </c>
    </row>
    <row r="21" spans="1:27" ht="148.5" customHeight="1" x14ac:dyDescent="0.35">
      <c r="A21" s="127" t="s">
        <v>1491</v>
      </c>
      <c r="B21" s="145" t="s">
        <v>1418</v>
      </c>
      <c r="C21" s="129" t="s">
        <v>1419</v>
      </c>
      <c r="D21" s="127" t="s">
        <v>236</v>
      </c>
      <c r="E21" s="127" t="s">
        <v>1492</v>
      </c>
      <c r="F21" s="127" t="s">
        <v>1493</v>
      </c>
      <c r="G21" s="127" t="s">
        <v>1494</v>
      </c>
      <c r="H21" s="127" t="s">
        <v>950</v>
      </c>
      <c r="I21" s="34"/>
      <c r="J21" s="229"/>
      <c r="K21" s="127" t="s">
        <v>1495</v>
      </c>
      <c r="L21" s="34"/>
      <c r="M21" s="34" t="s">
        <v>160</v>
      </c>
      <c r="N21" s="35" t="s">
        <v>1496</v>
      </c>
      <c r="O21" s="138" t="s">
        <v>1497</v>
      </c>
      <c r="P21" s="104"/>
      <c r="Q21" s="34" t="s">
        <v>1498</v>
      </c>
      <c r="R21" s="34" t="s">
        <v>1499</v>
      </c>
      <c r="S21" s="127" t="s">
        <v>1500</v>
      </c>
      <c r="T21" s="141" t="s">
        <v>1501</v>
      </c>
      <c r="U21" s="141" t="s">
        <v>1502</v>
      </c>
      <c r="V21" s="127"/>
      <c r="Y21" s="41"/>
      <c r="AA21" s="105">
        <f>IF(OR(J21="Fail",ISBLANK(J21)),INDEX('Issue Code Table'!C:C,MATCH(N:N,'Issue Code Table'!A:A,0)),IF(M21="Critical",6,IF(M21="Significant",5,IF(M21="Moderate",3,2))))</f>
        <v>4</v>
      </c>
    </row>
    <row r="22" spans="1:27" ht="148.5" customHeight="1" x14ac:dyDescent="0.35">
      <c r="A22" s="127" t="s">
        <v>1503</v>
      </c>
      <c r="B22" s="145" t="s">
        <v>1418</v>
      </c>
      <c r="C22" s="129" t="s">
        <v>1419</v>
      </c>
      <c r="D22" s="127" t="s">
        <v>236</v>
      </c>
      <c r="E22" s="127" t="s">
        <v>1504</v>
      </c>
      <c r="F22" s="127" t="s">
        <v>1505</v>
      </c>
      <c r="G22" s="127" t="s">
        <v>1506</v>
      </c>
      <c r="H22" s="127" t="s">
        <v>950</v>
      </c>
      <c r="I22" s="34"/>
      <c r="J22" s="229"/>
      <c r="K22" s="127" t="s">
        <v>1507</v>
      </c>
      <c r="L22" s="34"/>
      <c r="M22" s="34" t="s">
        <v>149</v>
      </c>
      <c r="N22" s="35" t="s">
        <v>1355</v>
      </c>
      <c r="O22" s="138" t="s">
        <v>1356</v>
      </c>
      <c r="P22" s="104"/>
      <c r="Q22" s="34" t="s">
        <v>1498</v>
      </c>
      <c r="R22" s="34" t="s">
        <v>1508</v>
      </c>
      <c r="S22" s="127" t="s">
        <v>1509</v>
      </c>
      <c r="T22" s="141" t="s">
        <v>1510</v>
      </c>
      <c r="U22" s="141" t="s">
        <v>1511</v>
      </c>
      <c r="V22" s="127" t="s">
        <v>1512</v>
      </c>
      <c r="Y22" s="41"/>
      <c r="AA22" s="105">
        <f>IF(OR(J22="Fail",ISBLANK(J22)),INDEX('Issue Code Table'!C:C,MATCH(N:N,'Issue Code Table'!A:A,0)),IF(M22="Critical",6,IF(M22="Significant",5,IF(M22="Moderate",3,2))))</f>
        <v>5</v>
      </c>
    </row>
    <row r="23" spans="1:27" ht="148.5" customHeight="1" x14ac:dyDescent="0.35">
      <c r="A23" s="127" t="s">
        <v>1513</v>
      </c>
      <c r="B23" s="145" t="s">
        <v>1418</v>
      </c>
      <c r="C23" s="129" t="s">
        <v>1419</v>
      </c>
      <c r="D23" s="127" t="s">
        <v>236</v>
      </c>
      <c r="E23" s="127" t="s">
        <v>1514</v>
      </c>
      <c r="F23" s="127" t="s">
        <v>1515</v>
      </c>
      <c r="G23" s="127" t="s">
        <v>1516</v>
      </c>
      <c r="H23" s="127" t="s">
        <v>1517</v>
      </c>
      <c r="I23" s="34"/>
      <c r="J23" s="229"/>
      <c r="K23" s="127" t="s">
        <v>1518</v>
      </c>
      <c r="L23" s="34"/>
      <c r="M23" s="34" t="s">
        <v>149</v>
      </c>
      <c r="N23" s="35" t="s">
        <v>1355</v>
      </c>
      <c r="O23" s="138" t="s">
        <v>1356</v>
      </c>
      <c r="P23" s="104"/>
      <c r="Q23" s="34" t="s">
        <v>1498</v>
      </c>
      <c r="R23" s="34" t="s">
        <v>1519</v>
      </c>
      <c r="S23" s="127" t="s">
        <v>1520</v>
      </c>
      <c r="T23" s="141" t="s">
        <v>1521</v>
      </c>
      <c r="U23" s="141" t="s">
        <v>1522</v>
      </c>
      <c r="V23" s="127" t="s">
        <v>1523</v>
      </c>
      <c r="Y23" s="41"/>
      <c r="AA23" s="105">
        <f>IF(OR(J23="Fail",ISBLANK(J23)),INDEX('Issue Code Table'!C:C,MATCH(N:N,'Issue Code Table'!A:A,0)),IF(M23="Critical",6,IF(M23="Significant",5,IF(M23="Moderate",3,2))))</f>
        <v>5</v>
      </c>
    </row>
    <row r="24" spans="1:27" s="41" customFormat="1" ht="148.5" customHeight="1" x14ac:dyDescent="0.25">
      <c r="A24" s="127" t="s">
        <v>1524</v>
      </c>
      <c r="B24" s="145" t="s">
        <v>1418</v>
      </c>
      <c r="C24" s="129" t="s">
        <v>1419</v>
      </c>
      <c r="D24" s="127" t="s">
        <v>236</v>
      </c>
      <c r="E24" s="127" t="s">
        <v>1525</v>
      </c>
      <c r="F24" s="127" t="s">
        <v>1526</v>
      </c>
      <c r="G24" s="127" t="s">
        <v>1527</v>
      </c>
      <c r="H24" s="127" t="s">
        <v>1528</v>
      </c>
      <c r="I24" s="34"/>
      <c r="J24" s="229"/>
      <c r="K24" s="127" t="s">
        <v>1529</v>
      </c>
      <c r="L24" s="34"/>
      <c r="M24" s="34" t="s">
        <v>160</v>
      </c>
      <c r="N24" s="35" t="s">
        <v>813</v>
      </c>
      <c r="O24" s="138" t="s">
        <v>814</v>
      </c>
      <c r="P24" s="104"/>
      <c r="Q24" s="34" t="s">
        <v>1498</v>
      </c>
      <c r="R24" s="34" t="s">
        <v>1530</v>
      </c>
      <c r="S24" s="127" t="s">
        <v>1531</v>
      </c>
      <c r="T24" s="141" t="s">
        <v>1532</v>
      </c>
      <c r="U24" s="141" t="s">
        <v>1533</v>
      </c>
      <c r="V24" s="127"/>
      <c r="AA24" s="105">
        <f>IF(OR(J24="Fail",ISBLANK(J24)),INDEX('Issue Code Table'!C:C,MATCH(N:N,'Issue Code Table'!A:A,0)),IF(M24="Critical",6,IF(M24="Significant",5,IF(M24="Moderate",3,2))))</f>
        <v>4</v>
      </c>
    </row>
    <row r="25" spans="1:27" s="41" customFormat="1" ht="148.5" customHeight="1" x14ac:dyDescent="0.25">
      <c r="A25" s="127" t="s">
        <v>1534</v>
      </c>
      <c r="B25" s="145" t="s">
        <v>1418</v>
      </c>
      <c r="C25" s="129" t="s">
        <v>1419</v>
      </c>
      <c r="D25" s="127" t="s">
        <v>236</v>
      </c>
      <c r="E25" s="127" t="s">
        <v>1535</v>
      </c>
      <c r="F25" s="127" t="s">
        <v>1536</v>
      </c>
      <c r="G25" s="127" t="s">
        <v>1537</v>
      </c>
      <c r="H25" s="127" t="s">
        <v>1538</v>
      </c>
      <c r="I25" s="34"/>
      <c r="J25" s="229"/>
      <c r="K25" s="127" t="s">
        <v>1539</v>
      </c>
      <c r="L25" s="34"/>
      <c r="M25" s="34" t="s">
        <v>149</v>
      </c>
      <c r="N25" s="35" t="s">
        <v>1355</v>
      </c>
      <c r="O25" s="138" t="s">
        <v>1356</v>
      </c>
      <c r="P25" s="104"/>
      <c r="Q25" s="34" t="s">
        <v>1498</v>
      </c>
      <c r="R25" s="34" t="s">
        <v>1540</v>
      </c>
      <c r="S25" s="127" t="s">
        <v>1541</v>
      </c>
      <c r="T25" s="141" t="s">
        <v>1542</v>
      </c>
      <c r="U25" s="141" t="s">
        <v>1543</v>
      </c>
      <c r="V25" s="127" t="s">
        <v>1544</v>
      </c>
      <c r="AA25" s="105">
        <f>IF(OR(J25="Fail",ISBLANK(J25)),INDEX('Issue Code Table'!C:C,MATCH(N:N,'Issue Code Table'!A:A,0)),IF(M25="Critical",6,IF(M25="Significant",5,IF(M25="Moderate",3,2))))</f>
        <v>5</v>
      </c>
    </row>
    <row r="26" spans="1:27" s="41" customFormat="1" ht="148.5" customHeight="1" x14ac:dyDescent="0.25">
      <c r="A26" s="127" t="s">
        <v>1545</v>
      </c>
      <c r="B26" s="145" t="s">
        <v>1418</v>
      </c>
      <c r="C26" s="129" t="s">
        <v>1419</v>
      </c>
      <c r="D26" s="127" t="s">
        <v>236</v>
      </c>
      <c r="E26" s="127" t="s">
        <v>1546</v>
      </c>
      <c r="F26" s="127" t="s">
        <v>1547</v>
      </c>
      <c r="G26" s="127" t="s">
        <v>1548</v>
      </c>
      <c r="H26" s="127" t="s">
        <v>1549</v>
      </c>
      <c r="I26" s="34"/>
      <c r="J26" s="229"/>
      <c r="K26" s="127" t="s">
        <v>1550</v>
      </c>
      <c r="L26" s="34"/>
      <c r="M26" s="34" t="s">
        <v>149</v>
      </c>
      <c r="N26" s="35" t="s">
        <v>1355</v>
      </c>
      <c r="O26" s="138" t="s">
        <v>1356</v>
      </c>
      <c r="P26" s="104"/>
      <c r="Q26" s="34" t="s">
        <v>1498</v>
      </c>
      <c r="R26" s="34" t="s">
        <v>1551</v>
      </c>
      <c r="S26" s="127" t="s">
        <v>1552</v>
      </c>
      <c r="T26" s="141" t="s">
        <v>1553</v>
      </c>
      <c r="U26" s="141" t="s">
        <v>1554</v>
      </c>
      <c r="V26" s="127" t="s">
        <v>1555</v>
      </c>
      <c r="AA26" s="105">
        <f>IF(OR(J26="Fail",ISBLANK(J26)),INDEX('Issue Code Table'!C:C,MATCH(N:N,'Issue Code Table'!A:A,0)),IF(M26="Critical",6,IF(M26="Significant",5,IF(M26="Moderate",3,2))))</f>
        <v>5</v>
      </c>
    </row>
    <row r="27" spans="1:27" s="41" customFormat="1" ht="148.5" customHeight="1" x14ac:dyDescent="0.25">
      <c r="A27" s="127" t="s">
        <v>1556</v>
      </c>
      <c r="B27" s="127" t="s">
        <v>206</v>
      </c>
      <c r="C27" s="128" t="s">
        <v>207</v>
      </c>
      <c r="D27" s="127" t="s">
        <v>236</v>
      </c>
      <c r="E27" s="127" t="s">
        <v>1557</v>
      </c>
      <c r="F27" s="127" t="s">
        <v>1558</v>
      </c>
      <c r="G27" s="127" t="s">
        <v>1559</v>
      </c>
      <c r="H27" s="127" t="s">
        <v>1560</v>
      </c>
      <c r="I27" s="34"/>
      <c r="J27" s="229"/>
      <c r="K27" s="127" t="s">
        <v>1561</v>
      </c>
      <c r="L27" s="34"/>
      <c r="M27" s="34" t="s">
        <v>149</v>
      </c>
      <c r="N27" s="35" t="s">
        <v>613</v>
      </c>
      <c r="O27" s="138" t="s">
        <v>1450</v>
      </c>
      <c r="P27" s="104"/>
      <c r="Q27" s="34" t="s">
        <v>1498</v>
      </c>
      <c r="R27" s="34" t="s">
        <v>1562</v>
      </c>
      <c r="S27" s="127" t="s">
        <v>1563</v>
      </c>
      <c r="T27" s="141" t="s">
        <v>1564</v>
      </c>
      <c r="U27" s="141" t="s">
        <v>1565</v>
      </c>
      <c r="V27" s="127" t="s">
        <v>1566</v>
      </c>
      <c r="AA27" s="105">
        <f>IF(OR(J27="Fail",ISBLANK(J27)),INDEX('Issue Code Table'!C:C,MATCH(N:N,'Issue Code Table'!A:A,0)),IF(M27="Critical",6,IF(M27="Significant",5,IF(M27="Moderate",3,2))))</f>
        <v>5</v>
      </c>
    </row>
    <row r="28" spans="1:27" s="41" customFormat="1" ht="148.5" customHeight="1" x14ac:dyDescent="0.25">
      <c r="A28" s="127" t="s">
        <v>1567</v>
      </c>
      <c r="B28" s="145" t="s">
        <v>1418</v>
      </c>
      <c r="C28" s="129" t="s">
        <v>1419</v>
      </c>
      <c r="D28" s="127" t="s">
        <v>236</v>
      </c>
      <c r="E28" s="127" t="s">
        <v>1568</v>
      </c>
      <c r="F28" s="127" t="s">
        <v>1569</v>
      </c>
      <c r="G28" s="127" t="s">
        <v>1570</v>
      </c>
      <c r="H28" s="127" t="s">
        <v>1571</v>
      </c>
      <c r="I28" s="34"/>
      <c r="J28" s="229"/>
      <c r="K28" s="127" t="s">
        <v>1572</v>
      </c>
      <c r="L28" s="34"/>
      <c r="M28" s="34" t="s">
        <v>160</v>
      </c>
      <c r="N28" s="35" t="s">
        <v>813</v>
      </c>
      <c r="O28" s="138" t="s">
        <v>814</v>
      </c>
      <c r="P28" s="104"/>
      <c r="Q28" s="34" t="s">
        <v>1573</v>
      </c>
      <c r="R28" s="34" t="s">
        <v>1574</v>
      </c>
      <c r="S28" s="127" t="s">
        <v>1575</v>
      </c>
      <c r="T28" s="141" t="s">
        <v>1576</v>
      </c>
      <c r="U28" s="141" t="s">
        <v>1577</v>
      </c>
      <c r="V28" s="127"/>
      <c r="AA28" s="105">
        <f>IF(OR(J28="Fail",ISBLANK(J28)),INDEX('Issue Code Table'!C:C,MATCH(N:N,'Issue Code Table'!A:A,0)),IF(M28="Critical",6,IF(M28="Significant",5,IF(M28="Moderate",3,2))))</f>
        <v>4</v>
      </c>
    </row>
    <row r="29" spans="1:27" s="41" customFormat="1" ht="148.5" customHeight="1" x14ac:dyDescent="0.25">
      <c r="A29" s="127" t="s">
        <v>1578</v>
      </c>
      <c r="B29" s="145" t="s">
        <v>1418</v>
      </c>
      <c r="C29" s="129" t="s">
        <v>1419</v>
      </c>
      <c r="D29" s="127" t="s">
        <v>236</v>
      </c>
      <c r="E29" s="127" t="s">
        <v>1579</v>
      </c>
      <c r="F29" s="127" t="s">
        <v>1580</v>
      </c>
      <c r="G29" s="127" t="s">
        <v>1581</v>
      </c>
      <c r="H29" s="127" t="s">
        <v>1582</v>
      </c>
      <c r="I29" s="34"/>
      <c r="J29" s="229"/>
      <c r="K29" s="127" t="s">
        <v>1583</v>
      </c>
      <c r="L29" s="34"/>
      <c r="M29" s="34" t="s">
        <v>160</v>
      </c>
      <c r="N29" s="35" t="s">
        <v>813</v>
      </c>
      <c r="O29" s="138" t="s">
        <v>814</v>
      </c>
      <c r="P29" s="104"/>
      <c r="Q29" s="34" t="s">
        <v>1573</v>
      </c>
      <c r="R29" s="34" t="s">
        <v>1584</v>
      </c>
      <c r="S29" s="127" t="s">
        <v>1585</v>
      </c>
      <c r="T29" s="141" t="s">
        <v>1586</v>
      </c>
      <c r="U29" s="141" t="s">
        <v>1587</v>
      </c>
      <c r="V29" s="127"/>
      <c r="AA29" s="105">
        <f>IF(OR(J29="Fail",ISBLANK(J29)),INDEX('Issue Code Table'!C:C,MATCH(N:N,'Issue Code Table'!A:A,0)),IF(M29="Critical",6,IF(M29="Significant",5,IF(M29="Moderate",3,2))))</f>
        <v>4</v>
      </c>
    </row>
    <row r="30" spans="1:27" s="41" customFormat="1" ht="148.5" customHeight="1" x14ac:dyDescent="0.25">
      <c r="A30" s="127" t="s">
        <v>1588</v>
      </c>
      <c r="B30" s="145" t="s">
        <v>1418</v>
      </c>
      <c r="C30" s="129" t="s">
        <v>1419</v>
      </c>
      <c r="D30" s="127" t="s">
        <v>236</v>
      </c>
      <c r="E30" s="127" t="s">
        <v>1589</v>
      </c>
      <c r="F30" s="127" t="s">
        <v>1590</v>
      </c>
      <c r="G30" s="127" t="s">
        <v>1591</v>
      </c>
      <c r="H30" s="127" t="s">
        <v>1592</v>
      </c>
      <c r="I30" s="34"/>
      <c r="J30" s="229"/>
      <c r="K30" s="127" t="s">
        <v>1593</v>
      </c>
      <c r="L30" s="34"/>
      <c r="M30" s="34" t="s">
        <v>160</v>
      </c>
      <c r="N30" s="35" t="s">
        <v>813</v>
      </c>
      <c r="O30" s="138" t="s">
        <v>814</v>
      </c>
      <c r="P30" s="104"/>
      <c r="Q30" s="34" t="s">
        <v>1573</v>
      </c>
      <c r="R30" s="34" t="s">
        <v>1594</v>
      </c>
      <c r="S30" s="127" t="s">
        <v>1595</v>
      </c>
      <c r="T30" s="141" t="s">
        <v>1596</v>
      </c>
      <c r="U30" s="141" t="s">
        <v>1597</v>
      </c>
      <c r="V30" s="127"/>
      <c r="AA30" s="105">
        <f>IF(OR(J30="Fail",ISBLANK(J30)),INDEX('Issue Code Table'!C:C,MATCH(N:N,'Issue Code Table'!A:A,0)),IF(M30="Critical",6,IF(M30="Significant",5,IF(M30="Moderate",3,2))))</f>
        <v>4</v>
      </c>
    </row>
    <row r="31" spans="1:27" s="41" customFormat="1" ht="148.5" customHeight="1" x14ac:dyDescent="0.25">
      <c r="A31" s="127" t="s">
        <v>1598</v>
      </c>
      <c r="B31" s="145" t="s">
        <v>1418</v>
      </c>
      <c r="C31" s="129" t="s">
        <v>1419</v>
      </c>
      <c r="D31" s="127" t="s">
        <v>236</v>
      </c>
      <c r="E31" s="127" t="s">
        <v>1599</v>
      </c>
      <c r="F31" s="127" t="s">
        <v>1600</v>
      </c>
      <c r="G31" s="127" t="s">
        <v>1601</v>
      </c>
      <c r="H31" s="127" t="s">
        <v>1602</v>
      </c>
      <c r="I31" s="34"/>
      <c r="J31" s="229"/>
      <c r="K31" s="127" t="s">
        <v>1603</v>
      </c>
      <c r="L31" s="34"/>
      <c r="M31" s="34" t="s">
        <v>160</v>
      </c>
      <c r="N31" s="35" t="s">
        <v>813</v>
      </c>
      <c r="O31" s="138" t="s">
        <v>814</v>
      </c>
      <c r="P31" s="104"/>
      <c r="Q31" s="34" t="s">
        <v>1573</v>
      </c>
      <c r="R31" s="34" t="s">
        <v>1604</v>
      </c>
      <c r="S31" s="127" t="s">
        <v>1605</v>
      </c>
      <c r="T31" s="141" t="s">
        <v>1606</v>
      </c>
      <c r="U31" s="141" t="s">
        <v>1607</v>
      </c>
      <c r="V31" s="127"/>
      <c r="AA31" s="105">
        <f>IF(OR(J31="Fail",ISBLANK(J31)),INDEX('Issue Code Table'!C:C,MATCH(N:N,'Issue Code Table'!A:A,0)),IF(M31="Critical",6,IF(M31="Significant",5,IF(M31="Moderate",3,2))))</f>
        <v>4</v>
      </c>
    </row>
    <row r="32" spans="1:27" s="41" customFormat="1" ht="148.5" customHeight="1" x14ac:dyDescent="0.25">
      <c r="A32" s="127" t="s">
        <v>1608</v>
      </c>
      <c r="B32" s="145" t="s">
        <v>1418</v>
      </c>
      <c r="C32" s="129" t="s">
        <v>1419</v>
      </c>
      <c r="D32" s="127" t="s">
        <v>236</v>
      </c>
      <c r="E32" s="127" t="s">
        <v>1609</v>
      </c>
      <c r="F32" s="127" t="s">
        <v>1610</v>
      </c>
      <c r="G32" s="127" t="s">
        <v>1611</v>
      </c>
      <c r="H32" s="127" t="s">
        <v>1612</v>
      </c>
      <c r="I32" s="34"/>
      <c r="J32" s="229"/>
      <c r="K32" s="127" t="s">
        <v>1613</v>
      </c>
      <c r="L32" s="34"/>
      <c r="M32" s="34" t="s">
        <v>160</v>
      </c>
      <c r="N32" s="35" t="s">
        <v>813</v>
      </c>
      <c r="O32" s="138" t="s">
        <v>814</v>
      </c>
      <c r="P32" s="104"/>
      <c r="Q32" s="34" t="s">
        <v>1573</v>
      </c>
      <c r="R32" s="34" t="s">
        <v>1614</v>
      </c>
      <c r="S32" s="127" t="s">
        <v>1615</v>
      </c>
      <c r="T32" s="141" t="s">
        <v>1616</v>
      </c>
      <c r="U32" s="141" t="s">
        <v>1617</v>
      </c>
      <c r="V32" s="127"/>
      <c r="AA32" s="105">
        <f>IF(OR(J32="Fail",ISBLANK(J32)),INDEX('Issue Code Table'!C:C,MATCH(N:N,'Issue Code Table'!A:A,0)),IF(M32="Critical",6,IF(M32="Significant",5,IF(M32="Moderate",3,2))))</f>
        <v>4</v>
      </c>
    </row>
    <row r="33" spans="1:27" s="41" customFormat="1" ht="148.5" customHeight="1" x14ac:dyDescent="0.25">
      <c r="A33" s="127" t="s">
        <v>1618</v>
      </c>
      <c r="B33" s="145" t="s">
        <v>1418</v>
      </c>
      <c r="C33" s="129" t="s">
        <v>1419</v>
      </c>
      <c r="D33" s="127" t="s">
        <v>236</v>
      </c>
      <c r="E33" s="127" t="s">
        <v>1619</v>
      </c>
      <c r="F33" s="127" t="s">
        <v>1620</v>
      </c>
      <c r="G33" s="127" t="s">
        <v>1621</v>
      </c>
      <c r="H33" s="127" t="s">
        <v>1622</v>
      </c>
      <c r="I33" s="34"/>
      <c r="J33" s="229"/>
      <c r="K33" s="127" t="s">
        <v>1623</v>
      </c>
      <c r="L33" s="34"/>
      <c r="M33" s="34" t="s">
        <v>160</v>
      </c>
      <c r="N33" s="35" t="s">
        <v>813</v>
      </c>
      <c r="O33" s="138" t="s">
        <v>814</v>
      </c>
      <c r="P33" s="104"/>
      <c r="Q33" s="34" t="s">
        <v>1573</v>
      </c>
      <c r="R33" s="34" t="s">
        <v>1624</v>
      </c>
      <c r="S33" s="127" t="s">
        <v>1625</v>
      </c>
      <c r="T33" s="141" t="s">
        <v>1626</v>
      </c>
      <c r="U33" s="141" t="s">
        <v>1627</v>
      </c>
      <c r="V33" s="127"/>
      <c r="AA33" s="105">
        <f>IF(OR(J33="Fail",ISBLANK(J33)),INDEX('Issue Code Table'!C:C,MATCH(N:N,'Issue Code Table'!A:A,0)),IF(M33="Critical",6,IF(M33="Significant",5,IF(M33="Moderate",3,2))))</f>
        <v>4</v>
      </c>
    </row>
    <row r="34" spans="1:27" s="41" customFormat="1" ht="148.5" customHeight="1" x14ac:dyDescent="0.25">
      <c r="A34" s="127" t="s">
        <v>1628</v>
      </c>
      <c r="B34" s="145" t="s">
        <v>1418</v>
      </c>
      <c r="C34" s="129" t="s">
        <v>1419</v>
      </c>
      <c r="D34" s="127" t="s">
        <v>236</v>
      </c>
      <c r="E34" s="127" t="s">
        <v>1629</v>
      </c>
      <c r="F34" s="127" t="s">
        <v>1630</v>
      </c>
      <c r="G34" s="127" t="s">
        <v>1631</v>
      </c>
      <c r="H34" s="127" t="s">
        <v>1632</v>
      </c>
      <c r="I34" s="34"/>
      <c r="J34" s="229"/>
      <c r="K34" s="127" t="s">
        <v>1633</v>
      </c>
      <c r="L34" s="34"/>
      <c r="M34" s="34" t="s">
        <v>160</v>
      </c>
      <c r="N34" s="35" t="s">
        <v>813</v>
      </c>
      <c r="O34" s="138" t="s">
        <v>814</v>
      </c>
      <c r="P34" s="104"/>
      <c r="Q34" s="34" t="s">
        <v>1573</v>
      </c>
      <c r="R34" s="34" t="s">
        <v>1634</v>
      </c>
      <c r="S34" s="127" t="s">
        <v>1635</v>
      </c>
      <c r="T34" s="141" t="s">
        <v>1636</v>
      </c>
      <c r="U34" s="141" t="s">
        <v>1637</v>
      </c>
      <c r="V34" s="127"/>
      <c r="AA34" s="105">
        <f>IF(OR(J34="Fail",ISBLANK(J34)),INDEX('Issue Code Table'!C:C,MATCH(N:N,'Issue Code Table'!A:A,0)),IF(M34="Critical",6,IF(M34="Significant",5,IF(M34="Moderate",3,2))))</f>
        <v>4</v>
      </c>
    </row>
    <row r="35" spans="1:27" ht="148.5" customHeight="1" x14ac:dyDescent="0.35">
      <c r="A35" s="127" t="s">
        <v>1638</v>
      </c>
      <c r="B35" s="145" t="s">
        <v>1418</v>
      </c>
      <c r="C35" s="129" t="s">
        <v>1419</v>
      </c>
      <c r="D35" s="127" t="s">
        <v>236</v>
      </c>
      <c r="E35" s="127" t="s">
        <v>1639</v>
      </c>
      <c r="F35" s="127" t="s">
        <v>1640</v>
      </c>
      <c r="G35" s="127" t="s">
        <v>1641</v>
      </c>
      <c r="H35" s="127" t="s">
        <v>1642</v>
      </c>
      <c r="I35" s="34"/>
      <c r="J35" s="229"/>
      <c r="K35" s="127" t="s">
        <v>1643</v>
      </c>
      <c r="L35" s="34"/>
      <c r="M35" s="34" t="s">
        <v>160</v>
      </c>
      <c r="N35" s="35" t="s">
        <v>813</v>
      </c>
      <c r="O35" s="138" t="s">
        <v>814</v>
      </c>
      <c r="P35" s="104"/>
      <c r="Q35" s="34" t="s">
        <v>1573</v>
      </c>
      <c r="R35" s="34" t="s">
        <v>1644</v>
      </c>
      <c r="S35" s="127" t="s">
        <v>1645</v>
      </c>
      <c r="T35" s="141" t="s">
        <v>1646</v>
      </c>
      <c r="U35" s="141" t="s">
        <v>1647</v>
      </c>
      <c r="V35" s="127"/>
      <c r="Y35" s="41"/>
      <c r="AA35" s="105">
        <f>IF(OR(J35="Fail",ISBLANK(J35)),INDEX('Issue Code Table'!C:C,MATCH(N:N,'Issue Code Table'!A:A,0)),IF(M35="Critical",6,IF(M35="Significant",5,IF(M35="Moderate",3,2))))</f>
        <v>4</v>
      </c>
    </row>
    <row r="36" spans="1:27" ht="148.5" customHeight="1" x14ac:dyDescent="0.35">
      <c r="A36" s="127" t="s">
        <v>1648</v>
      </c>
      <c r="B36" s="145" t="s">
        <v>1418</v>
      </c>
      <c r="C36" s="129" t="s">
        <v>1419</v>
      </c>
      <c r="D36" s="127" t="s">
        <v>236</v>
      </c>
      <c r="E36" s="127" t="s">
        <v>1649</v>
      </c>
      <c r="F36" s="127" t="s">
        <v>1650</v>
      </c>
      <c r="G36" s="127" t="s">
        <v>1651</v>
      </c>
      <c r="H36" s="127" t="s">
        <v>1652</v>
      </c>
      <c r="I36" s="34"/>
      <c r="J36" s="229"/>
      <c r="K36" s="127" t="s">
        <v>1653</v>
      </c>
      <c r="L36" s="34"/>
      <c r="M36" s="34" t="s">
        <v>160</v>
      </c>
      <c r="N36" s="35" t="s">
        <v>813</v>
      </c>
      <c r="O36" s="138" t="s">
        <v>814</v>
      </c>
      <c r="P36" s="104"/>
      <c r="Q36" s="34" t="s">
        <v>1573</v>
      </c>
      <c r="R36" s="34" t="s">
        <v>1654</v>
      </c>
      <c r="S36" s="127" t="s">
        <v>1655</v>
      </c>
      <c r="T36" s="141" t="s">
        <v>1656</v>
      </c>
      <c r="U36" s="141" t="s">
        <v>1657</v>
      </c>
      <c r="V36" s="127"/>
      <c r="Y36" s="41"/>
      <c r="AA36" s="105">
        <f>IF(OR(J36="Fail",ISBLANK(J36)),INDEX('Issue Code Table'!C:C,MATCH(N:N,'Issue Code Table'!A:A,0)),IF(M36="Critical",6,IF(M36="Significant",5,IF(M36="Moderate",3,2))))</f>
        <v>4</v>
      </c>
    </row>
    <row r="37" spans="1:27" ht="148.5" customHeight="1" x14ac:dyDescent="0.35">
      <c r="A37" s="127" t="s">
        <v>1658</v>
      </c>
      <c r="B37" s="145" t="s">
        <v>1418</v>
      </c>
      <c r="C37" s="129" t="s">
        <v>1419</v>
      </c>
      <c r="D37" s="127" t="s">
        <v>262</v>
      </c>
      <c r="E37" s="127" t="s">
        <v>1659</v>
      </c>
      <c r="F37" s="127" t="s">
        <v>1660</v>
      </c>
      <c r="G37" s="127" t="s">
        <v>1661</v>
      </c>
      <c r="H37" s="127" t="s">
        <v>1662</v>
      </c>
      <c r="I37" s="34"/>
      <c r="J37" s="229"/>
      <c r="K37" s="127" t="s">
        <v>1663</v>
      </c>
      <c r="L37" s="34"/>
      <c r="M37" s="34" t="s">
        <v>160</v>
      </c>
      <c r="N37" s="35" t="s">
        <v>813</v>
      </c>
      <c r="O37" s="138" t="s">
        <v>814</v>
      </c>
      <c r="P37" s="104"/>
      <c r="Q37" s="34" t="s">
        <v>1573</v>
      </c>
      <c r="R37" s="34" t="s">
        <v>1664</v>
      </c>
      <c r="S37" s="127" t="s">
        <v>1665</v>
      </c>
      <c r="T37" s="141" t="s">
        <v>1666</v>
      </c>
      <c r="U37" s="141" t="s">
        <v>1667</v>
      </c>
      <c r="V37" s="127"/>
      <c r="Y37" s="41"/>
      <c r="AA37" s="105">
        <f>IF(OR(J37="Fail",ISBLANK(J37)),INDEX('Issue Code Table'!C:C,MATCH(N:N,'Issue Code Table'!A:A,0)),IF(M37="Critical",6,IF(M37="Significant",5,IF(M37="Moderate",3,2))))</f>
        <v>4</v>
      </c>
    </row>
    <row r="38" spans="1:27" ht="148.5" customHeight="1" x14ac:dyDescent="0.35">
      <c r="A38" s="127" t="s">
        <v>1668</v>
      </c>
      <c r="B38" s="145" t="s">
        <v>1418</v>
      </c>
      <c r="C38" s="129" t="s">
        <v>1419</v>
      </c>
      <c r="D38" s="127" t="s">
        <v>236</v>
      </c>
      <c r="E38" s="127" t="s">
        <v>1669</v>
      </c>
      <c r="F38" s="127" t="s">
        <v>1670</v>
      </c>
      <c r="G38" s="127" t="s">
        <v>1671</v>
      </c>
      <c r="H38" s="127" t="s">
        <v>1672</v>
      </c>
      <c r="I38" s="34"/>
      <c r="J38" s="229"/>
      <c r="K38" s="127" t="s">
        <v>1673</v>
      </c>
      <c r="L38" s="34"/>
      <c r="M38" s="34" t="s">
        <v>160</v>
      </c>
      <c r="N38" s="35" t="s">
        <v>813</v>
      </c>
      <c r="O38" s="138" t="s">
        <v>814</v>
      </c>
      <c r="P38" s="104"/>
      <c r="Q38" s="34" t="s">
        <v>1573</v>
      </c>
      <c r="R38" s="34" t="s">
        <v>1674</v>
      </c>
      <c r="S38" s="127" t="s">
        <v>1675</v>
      </c>
      <c r="T38" s="141" t="s">
        <v>1676</v>
      </c>
      <c r="U38" s="141" t="s">
        <v>1677</v>
      </c>
      <c r="V38" s="127"/>
      <c r="Y38" s="41"/>
      <c r="AA38" s="105">
        <f>IF(OR(J38="Fail",ISBLANK(J38)),INDEX('Issue Code Table'!C:C,MATCH(N:N,'Issue Code Table'!A:A,0)),IF(M38="Critical",6,IF(M38="Significant",5,IF(M38="Moderate",3,2))))</f>
        <v>4</v>
      </c>
    </row>
    <row r="39" spans="1:27" ht="148.5" customHeight="1" x14ac:dyDescent="0.35">
      <c r="A39" s="127" t="s">
        <v>1678</v>
      </c>
      <c r="B39" s="145" t="s">
        <v>1418</v>
      </c>
      <c r="C39" s="129" t="s">
        <v>1419</v>
      </c>
      <c r="D39" s="127" t="s">
        <v>236</v>
      </c>
      <c r="E39" s="127" t="s">
        <v>1679</v>
      </c>
      <c r="F39" s="127" t="s">
        <v>1680</v>
      </c>
      <c r="G39" s="127" t="s">
        <v>1681</v>
      </c>
      <c r="H39" s="127" t="s">
        <v>1682</v>
      </c>
      <c r="I39" s="34"/>
      <c r="J39" s="229"/>
      <c r="K39" s="127" t="s">
        <v>1683</v>
      </c>
      <c r="L39" s="34"/>
      <c r="M39" s="34" t="s">
        <v>160</v>
      </c>
      <c r="N39" s="35" t="s">
        <v>813</v>
      </c>
      <c r="O39" s="138" t="s">
        <v>814</v>
      </c>
      <c r="P39" s="104"/>
      <c r="Q39" s="34" t="s">
        <v>1573</v>
      </c>
      <c r="R39" s="34" t="s">
        <v>1684</v>
      </c>
      <c r="S39" s="127" t="s">
        <v>1685</v>
      </c>
      <c r="T39" s="141" t="s">
        <v>1686</v>
      </c>
      <c r="U39" s="141" t="s">
        <v>1687</v>
      </c>
      <c r="V39" s="127"/>
      <c r="Y39" s="41"/>
      <c r="AA39" s="105">
        <f>IF(OR(J39="Fail",ISBLANK(J39)),INDEX('Issue Code Table'!C:C,MATCH(N:N,'Issue Code Table'!A:A,0)),IF(M39="Critical",6,IF(M39="Significant",5,IF(M39="Moderate",3,2))))</f>
        <v>4</v>
      </c>
    </row>
    <row r="40" spans="1:27" ht="148.5" customHeight="1" x14ac:dyDescent="0.35">
      <c r="A40" s="127" t="s">
        <v>1688</v>
      </c>
      <c r="B40" s="145" t="s">
        <v>1418</v>
      </c>
      <c r="C40" s="129" t="s">
        <v>1419</v>
      </c>
      <c r="D40" s="127" t="s">
        <v>236</v>
      </c>
      <c r="E40" s="127" t="s">
        <v>1689</v>
      </c>
      <c r="F40" s="127" t="s">
        <v>1690</v>
      </c>
      <c r="G40" s="127" t="s">
        <v>1691</v>
      </c>
      <c r="H40" s="127" t="s">
        <v>1692</v>
      </c>
      <c r="I40" s="34"/>
      <c r="J40" s="229"/>
      <c r="K40" s="127" t="s">
        <v>1693</v>
      </c>
      <c r="L40" s="34"/>
      <c r="M40" s="34" t="s">
        <v>149</v>
      </c>
      <c r="N40" s="35" t="s">
        <v>1355</v>
      </c>
      <c r="O40" s="138" t="s">
        <v>1356</v>
      </c>
      <c r="P40" s="104"/>
      <c r="Q40" s="34" t="s">
        <v>1573</v>
      </c>
      <c r="R40" s="34" t="s">
        <v>1694</v>
      </c>
      <c r="S40" s="127" t="s">
        <v>1695</v>
      </c>
      <c r="T40" s="141" t="s">
        <v>1696</v>
      </c>
      <c r="U40" s="141" t="s">
        <v>1697</v>
      </c>
      <c r="V40" s="127" t="s">
        <v>1698</v>
      </c>
      <c r="Y40" s="41"/>
      <c r="AA40" s="105">
        <f>IF(OR(J40="Fail",ISBLANK(J40)),INDEX('Issue Code Table'!C:C,MATCH(N:N,'Issue Code Table'!A:A,0)),IF(M40="Critical",6,IF(M40="Significant",5,IF(M40="Moderate",3,2))))</f>
        <v>5</v>
      </c>
    </row>
    <row r="41" spans="1:27" ht="148.5" customHeight="1" x14ac:dyDescent="0.35">
      <c r="A41" s="127" t="s">
        <v>1699</v>
      </c>
      <c r="B41" s="145" t="s">
        <v>1418</v>
      </c>
      <c r="C41" s="129" t="s">
        <v>1419</v>
      </c>
      <c r="D41" s="127" t="s">
        <v>236</v>
      </c>
      <c r="E41" s="127" t="s">
        <v>1700</v>
      </c>
      <c r="F41" s="127" t="s">
        <v>1701</v>
      </c>
      <c r="G41" s="127" t="s">
        <v>1702</v>
      </c>
      <c r="H41" s="127" t="s">
        <v>1703</v>
      </c>
      <c r="I41" s="34"/>
      <c r="J41" s="229"/>
      <c r="K41" s="127" t="s">
        <v>1704</v>
      </c>
      <c r="L41" s="34"/>
      <c r="M41" s="34" t="s">
        <v>160</v>
      </c>
      <c r="N41" s="35" t="s">
        <v>813</v>
      </c>
      <c r="O41" s="138" t="s">
        <v>814</v>
      </c>
      <c r="P41" s="104"/>
      <c r="Q41" s="34" t="s">
        <v>1573</v>
      </c>
      <c r="R41" s="34" t="s">
        <v>1705</v>
      </c>
      <c r="S41" s="127" t="s">
        <v>1706</v>
      </c>
      <c r="T41" s="141" t="s">
        <v>1707</v>
      </c>
      <c r="U41" s="141" t="s">
        <v>1708</v>
      </c>
      <c r="V41" s="127"/>
      <c r="Y41" s="41"/>
      <c r="AA41" s="105">
        <f>IF(OR(J41="Fail",ISBLANK(J41)),INDEX('Issue Code Table'!C:C,MATCH(N:N,'Issue Code Table'!A:A,0)),IF(M41="Critical",6,IF(M41="Significant",5,IF(M41="Moderate",3,2))))</f>
        <v>4</v>
      </c>
    </row>
    <row r="42" spans="1:27" ht="148.5" customHeight="1" x14ac:dyDescent="0.35">
      <c r="A42" s="127" t="s">
        <v>1709</v>
      </c>
      <c r="B42" s="145" t="s">
        <v>1418</v>
      </c>
      <c r="C42" s="129" t="s">
        <v>1419</v>
      </c>
      <c r="D42" s="127" t="s">
        <v>236</v>
      </c>
      <c r="E42" s="127" t="s">
        <v>1710</v>
      </c>
      <c r="F42" s="127" t="s">
        <v>1711</v>
      </c>
      <c r="G42" s="127" t="s">
        <v>1712</v>
      </c>
      <c r="H42" s="127" t="s">
        <v>1713</v>
      </c>
      <c r="I42" s="34"/>
      <c r="J42" s="229"/>
      <c r="K42" s="127" t="s">
        <v>1714</v>
      </c>
      <c r="L42" s="34"/>
      <c r="M42" s="34" t="s">
        <v>160</v>
      </c>
      <c r="N42" s="35" t="s">
        <v>813</v>
      </c>
      <c r="O42" s="138" t="s">
        <v>814</v>
      </c>
      <c r="P42" s="104"/>
      <c r="Q42" s="34" t="s">
        <v>1573</v>
      </c>
      <c r="R42" s="34" t="s">
        <v>1715</v>
      </c>
      <c r="S42" s="127" t="s">
        <v>1716</v>
      </c>
      <c r="T42" s="141" t="s">
        <v>1717</v>
      </c>
      <c r="U42" s="141" t="s">
        <v>1718</v>
      </c>
      <c r="V42" s="127"/>
      <c r="Y42" s="41"/>
      <c r="AA42" s="105">
        <f>IF(OR(J42="Fail",ISBLANK(J42)),INDEX('Issue Code Table'!C:C,MATCH(N:N,'Issue Code Table'!A:A,0)),IF(M42="Critical",6,IF(M42="Significant",5,IF(M42="Moderate",3,2))))</f>
        <v>4</v>
      </c>
    </row>
    <row r="43" spans="1:27" ht="148.5" customHeight="1" x14ac:dyDescent="0.35">
      <c r="A43" s="127" t="s">
        <v>1719</v>
      </c>
      <c r="B43" s="145" t="s">
        <v>1418</v>
      </c>
      <c r="C43" s="129" t="s">
        <v>1419</v>
      </c>
      <c r="D43" s="127" t="s">
        <v>236</v>
      </c>
      <c r="E43" s="127" t="s">
        <v>1720</v>
      </c>
      <c r="F43" s="127" t="s">
        <v>1721</v>
      </c>
      <c r="G43" s="127" t="s">
        <v>1722</v>
      </c>
      <c r="H43" s="127" t="s">
        <v>1723</v>
      </c>
      <c r="I43" s="34"/>
      <c r="J43" s="229"/>
      <c r="K43" s="127" t="s">
        <v>1724</v>
      </c>
      <c r="L43" s="34"/>
      <c r="M43" s="34" t="s">
        <v>160</v>
      </c>
      <c r="N43" s="35" t="s">
        <v>813</v>
      </c>
      <c r="O43" s="138" t="s">
        <v>814</v>
      </c>
      <c r="P43" s="104"/>
      <c r="Q43" s="34" t="s">
        <v>1573</v>
      </c>
      <c r="R43" s="34" t="s">
        <v>1725</v>
      </c>
      <c r="S43" s="127" t="s">
        <v>1726</v>
      </c>
      <c r="T43" s="141" t="s">
        <v>1727</v>
      </c>
      <c r="U43" s="141" t="s">
        <v>1728</v>
      </c>
      <c r="V43" s="127"/>
      <c r="Y43" s="41"/>
      <c r="AA43" s="105">
        <f>IF(OR(J43="Fail",ISBLANK(J43)),INDEX('Issue Code Table'!C:C,MATCH(N:N,'Issue Code Table'!A:A,0)),IF(M43="Critical",6,IF(M43="Significant",5,IF(M43="Moderate",3,2))))</f>
        <v>4</v>
      </c>
    </row>
    <row r="44" spans="1:27" ht="148.5" customHeight="1" x14ac:dyDescent="0.35">
      <c r="A44" s="127" t="s">
        <v>1729</v>
      </c>
      <c r="B44" s="145" t="s">
        <v>1418</v>
      </c>
      <c r="C44" s="129" t="s">
        <v>1419</v>
      </c>
      <c r="D44" s="127" t="s">
        <v>236</v>
      </c>
      <c r="E44" s="127" t="s">
        <v>1730</v>
      </c>
      <c r="F44" s="127" t="s">
        <v>1731</v>
      </c>
      <c r="G44" s="127" t="s">
        <v>1732</v>
      </c>
      <c r="H44" s="127" t="s">
        <v>1733</v>
      </c>
      <c r="I44" s="34"/>
      <c r="J44" s="229"/>
      <c r="K44" s="127" t="s">
        <v>1734</v>
      </c>
      <c r="L44" s="34"/>
      <c r="M44" s="34" t="s">
        <v>149</v>
      </c>
      <c r="N44" s="35" t="s">
        <v>1355</v>
      </c>
      <c r="O44" s="138" t="s">
        <v>1356</v>
      </c>
      <c r="P44" s="104"/>
      <c r="Q44" s="34" t="s">
        <v>1735</v>
      </c>
      <c r="R44" s="34" t="s">
        <v>1736</v>
      </c>
      <c r="S44" s="127" t="s">
        <v>1737</v>
      </c>
      <c r="T44" s="141" t="s">
        <v>1738</v>
      </c>
      <c r="U44" s="141" t="s">
        <v>1739</v>
      </c>
      <c r="V44" s="127" t="s">
        <v>1740</v>
      </c>
      <c r="Y44" s="41"/>
      <c r="AA44" s="105">
        <f>IF(OR(J44="Fail",ISBLANK(J44)),INDEX('Issue Code Table'!C:C,MATCH(N:N,'Issue Code Table'!A:A,0)),IF(M44="Critical",6,IF(M44="Significant",5,IF(M44="Moderate",3,2))))</f>
        <v>5</v>
      </c>
    </row>
    <row r="45" spans="1:27" ht="148.5" customHeight="1" x14ac:dyDescent="0.35">
      <c r="A45" s="127" t="s">
        <v>1741</v>
      </c>
      <c r="B45" s="145" t="s">
        <v>1418</v>
      </c>
      <c r="C45" s="129" t="s">
        <v>1419</v>
      </c>
      <c r="D45" s="127" t="s">
        <v>236</v>
      </c>
      <c r="E45" s="127" t="s">
        <v>1742</v>
      </c>
      <c r="F45" s="127" t="s">
        <v>1743</v>
      </c>
      <c r="G45" s="127" t="s">
        <v>1744</v>
      </c>
      <c r="H45" s="127" t="s">
        <v>1745</v>
      </c>
      <c r="I45" s="34"/>
      <c r="J45" s="229"/>
      <c r="K45" s="127" t="s">
        <v>1746</v>
      </c>
      <c r="L45" s="34"/>
      <c r="M45" s="34" t="s">
        <v>149</v>
      </c>
      <c r="N45" s="35" t="s">
        <v>1355</v>
      </c>
      <c r="O45" s="138" t="s">
        <v>1356</v>
      </c>
      <c r="P45" s="104"/>
      <c r="Q45" s="34" t="s">
        <v>1735</v>
      </c>
      <c r="R45" s="34" t="s">
        <v>1747</v>
      </c>
      <c r="S45" s="127" t="s">
        <v>1748</v>
      </c>
      <c r="T45" s="141" t="s">
        <v>1749</v>
      </c>
      <c r="U45" s="141" t="s">
        <v>1750</v>
      </c>
      <c r="V45" s="127" t="s">
        <v>1751</v>
      </c>
      <c r="Y45" s="41"/>
      <c r="AA45" s="105">
        <f>IF(OR(J45="Fail",ISBLANK(J45)),INDEX('Issue Code Table'!C:C,MATCH(N:N,'Issue Code Table'!A:A,0)),IF(M45="Critical",6,IF(M45="Significant",5,IF(M45="Moderate",3,2))))</f>
        <v>5</v>
      </c>
    </row>
    <row r="46" spans="1:27" ht="148.5" customHeight="1" x14ac:dyDescent="0.35">
      <c r="A46" s="127" t="s">
        <v>1752</v>
      </c>
      <c r="B46" s="145" t="s">
        <v>1418</v>
      </c>
      <c r="C46" s="129" t="s">
        <v>1419</v>
      </c>
      <c r="D46" s="127" t="s">
        <v>236</v>
      </c>
      <c r="E46" s="127" t="s">
        <v>1753</v>
      </c>
      <c r="F46" s="127" t="s">
        <v>1754</v>
      </c>
      <c r="G46" s="127" t="s">
        <v>1755</v>
      </c>
      <c r="H46" s="127" t="s">
        <v>1756</v>
      </c>
      <c r="I46" s="34"/>
      <c r="J46" s="229"/>
      <c r="K46" s="127" t="s">
        <v>1757</v>
      </c>
      <c r="L46" s="34"/>
      <c r="M46" s="34" t="s">
        <v>160</v>
      </c>
      <c r="N46" s="35" t="s">
        <v>813</v>
      </c>
      <c r="O46" s="138" t="s">
        <v>814</v>
      </c>
      <c r="P46" s="104"/>
      <c r="Q46" s="34" t="s">
        <v>1735</v>
      </c>
      <c r="R46" s="34" t="s">
        <v>1758</v>
      </c>
      <c r="S46" s="127" t="s">
        <v>1759</v>
      </c>
      <c r="T46" s="141" t="s">
        <v>1760</v>
      </c>
      <c r="U46" s="141" t="s">
        <v>1761</v>
      </c>
      <c r="V46" s="127"/>
      <c r="Y46" s="41"/>
      <c r="AA46" s="105">
        <f>IF(OR(J46="Fail",ISBLANK(J46)),INDEX('Issue Code Table'!C:C,MATCH(N:N,'Issue Code Table'!A:A,0)),IF(M46="Critical",6,IF(M46="Significant",5,IF(M46="Moderate",3,2))))</f>
        <v>4</v>
      </c>
    </row>
    <row r="47" spans="1:27" s="41" customFormat="1" ht="148.5" customHeight="1" x14ac:dyDescent="0.25">
      <c r="A47" s="127" t="s">
        <v>1762</v>
      </c>
      <c r="B47" s="127" t="s">
        <v>206</v>
      </c>
      <c r="C47" s="128" t="s">
        <v>207</v>
      </c>
      <c r="D47" s="127" t="s">
        <v>236</v>
      </c>
      <c r="E47" s="127" t="s">
        <v>1763</v>
      </c>
      <c r="F47" s="127" t="s">
        <v>1764</v>
      </c>
      <c r="G47" s="127" t="s">
        <v>1765</v>
      </c>
      <c r="H47" s="127" t="s">
        <v>1766</v>
      </c>
      <c r="I47" s="34"/>
      <c r="J47" s="229"/>
      <c r="K47" s="127" t="s">
        <v>1767</v>
      </c>
      <c r="L47" s="34"/>
      <c r="M47" s="34" t="s">
        <v>149</v>
      </c>
      <c r="N47" s="35" t="s">
        <v>1355</v>
      </c>
      <c r="O47" s="138" t="s">
        <v>1356</v>
      </c>
      <c r="P47" s="104"/>
      <c r="Q47" s="34" t="s">
        <v>1768</v>
      </c>
      <c r="R47" s="34" t="s">
        <v>1769</v>
      </c>
      <c r="S47" s="127" t="s">
        <v>1770</v>
      </c>
      <c r="T47" s="141" t="s">
        <v>1771</v>
      </c>
      <c r="U47" s="141" t="s">
        <v>1772</v>
      </c>
      <c r="V47" s="127" t="s">
        <v>1773</v>
      </c>
      <c r="AA47" s="105">
        <f>IF(OR(J47="Fail",ISBLANK(J47)),INDEX('Issue Code Table'!C:C,MATCH(N:N,'Issue Code Table'!A:A,0)),IF(M47="Critical",6,IF(M47="Significant",5,IF(M47="Moderate",3,2))))</f>
        <v>5</v>
      </c>
    </row>
    <row r="48" spans="1:27" s="41" customFormat="1" ht="148.5" customHeight="1" x14ac:dyDescent="0.25">
      <c r="A48" s="127" t="s">
        <v>1774</v>
      </c>
      <c r="B48" s="127" t="s">
        <v>471</v>
      </c>
      <c r="C48" s="128" t="s">
        <v>1363</v>
      </c>
      <c r="D48" s="127" t="s">
        <v>236</v>
      </c>
      <c r="E48" s="127" t="s">
        <v>1775</v>
      </c>
      <c r="F48" s="127" t="s">
        <v>1776</v>
      </c>
      <c r="G48" s="127" t="s">
        <v>1777</v>
      </c>
      <c r="H48" s="127" t="s">
        <v>1778</v>
      </c>
      <c r="I48" s="34"/>
      <c r="J48" s="229"/>
      <c r="K48" s="127" t="s">
        <v>1779</v>
      </c>
      <c r="L48" s="34"/>
      <c r="M48" s="34" t="s">
        <v>149</v>
      </c>
      <c r="N48" s="35" t="s">
        <v>1355</v>
      </c>
      <c r="O48" s="138" t="s">
        <v>1356</v>
      </c>
      <c r="P48" s="104"/>
      <c r="Q48" s="34" t="s">
        <v>1768</v>
      </c>
      <c r="R48" s="34" t="s">
        <v>1780</v>
      </c>
      <c r="S48" s="127" t="s">
        <v>1781</v>
      </c>
      <c r="T48" s="141" t="s">
        <v>1782</v>
      </c>
      <c r="U48" s="141" t="s">
        <v>1783</v>
      </c>
      <c r="V48" s="127" t="s">
        <v>1784</v>
      </c>
      <c r="AA48" s="105">
        <f>IF(OR(J48="Fail",ISBLANK(J48)),INDEX('Issue Code Table'!C:C,MATCH(N:N,'Issue Code Table'!A:A,0)),IF(M48="Critical",6,IF(M48="Significant",5,IF(M48="Moderate",3,2))))</f>
        <v>5</v>
      </c>
    </row>
    <row r="49" spans="1:27" s="41" customFormat="1" ht="148.5" customHeight="1" x14ac:dyDescent="0.25">
      <c r="A49" s="127" t="s">
        <v>1785</v>
      </c>
      <c r="B49" s="127" t="s">
        <v>206</v>
      </c>
      <c r="C49" s="128" t="s">
        <v>207</v>
      </c>
      <c r="D49" s="127" t="s">
        <v>236</v>
      </c>
      <c r="E49" s="127" t="s">
        <v>936</v>
      </c>
      <c r="F49" s="127" t="s">
        <v>937</v>
      </c>
      <c r="G49" s="127" t="s">
        <v>1786</v>
      </c>
      <c r="H49" s="127" t="s">
        <v>1787</v>
      </c>
      <c r="I49" s="34"/>
      <c r="J49" s="229"/>
      <c r="K49" s="127" t="s">
        <v>1788</v>
      </c>
      <c r="L49" s="42"/>
      <c r="M49" s="34" t="s">
        <v>149</v>
      </c>
      <c r="N49" s="35" t="s">
        <v>613</v>
      </c>
      <c r="O49" s="138" t="s">
        <v>1450</v>
      </c>
      <c r="P49" s="104"/>
      <c r="Q49" s="34" t="s">
        <v>1768</v>
      </c>
      <c r="R49" s="34" t="s">
        <v>1789</v>
      </c>
      <c r="S49" s="127" t="s">
        <v>942</v>
      </c>
      <c r="T49" s="141" t="s">
        <v>1790</v>
      </c>
      <c r="U49" s="141" t="s">
        <v>1791</v>
      </c>
      <c r="V49" s="127" t="s">
        <v>1792</v>
      </c>
      <c r="AA49" s="105">
        <f>IF(OR(J49="Fail",ISBLANK(J49)),INDEX('Issue Code Table'!C:C,MATCH(N:N,'Issue Code Table'!A:A,0)),IF(M49="Critical",6,IF(M49="Significant",5,IF(M49="Moderate",3,2))))</f>
        <v>5</v>
      </c>
    </row>
    <row r="50" spans="1:27" s="41" customFormat="1" ht="148.5" customHeight="1" x14ac:dyDescent="0.25">
      <c r="A50" s="127" t="s">
        <v>1793</v>
      </c>
      <c r="B50" s="127" t="s">
        <v>724</v>
      </c>
      <c r="C50" s="128" t="s">
        <v>725</v>
      </c>
      <c r="D50" s="127" t="s">
        <v>236</v>
      </c>
      <c r="E50" s="127" t="s">
        <v>1794</v>
      </c>
      <c r="F50" s="127" t="s">
        <v>1795</v>
      </c>
      <c r="G50" s="127" t="s">
        <v>1796</v>
      </c>
      <c r="H50" s="127" t="s">
        <v>1797</v>
      </c>
      <c r="I50" s="34"/>
      <c r="J50" s="229"/>
      <c r="K50" s="127" t="s">
        <v>1798</v>
      </c>
      <c r="L50" s="34"/>
      <c r="M50" s="34" t="s">
        <v>160</v>
      </c>
      <c r="N50" s="35" t="s">
        <v>1496</v>
      </c>
      <c r="O50" s="138" t="s">
        <v>1497</v>
      </c>
      <c r="P50" s="104"/>
      <c r="Q50" s="34" t="s">
        <v>1768</v>
      </c>
      <c r="R50" s="34" t="s">
        <v>1799</v>
      </c>
      <c r="S50" s="127" t="s">
        <v>1800</v>
      </c>
      <c r="T50" s="141" t="s">
        <v>1801</v>
      </c>
      <c r="U50" s="141" t="s">
        <v>1802</v>
      </c>
      <c r="V50" s="127"/>
      <c r="AA50" s="105">
        <f>IF(OR(J50="Fail",ISBLANK(J50)),INDEX('Issue Code Table'!C:C,MATCH(N:N,'Issue Code Table'!A:A,0)),IF(M50="Critical",6,IF(M50="Significant",5,IF(M50="Moderate",3,2))))</f>
        <v>4</v>
      </c>
    </row>
    <row r="51" spans="1:27" s="41" customFormat="1" ht="148.5" customHeight="1" x14ac:dyDescent="0.25">
      <c r="A51" s="127" t="s">
        <v>1803</v>
      </c>
      <c r="B51" s="145" t="s">
        <v>1418</v>
      </c>
      <c r="C51" s="129" t="s">
        <v>1419</v>
      </c>
      <c r="D51" s="127" t="s">
        <v>236</v>
      </c>
      <c r="E51" s="127" t="s">
        <v>1804</v>
      </c>
      <c r="F51" s="127" t="s">
        <v>1805</v>
      </c>
      <c r="G51" s="127" t="s">
        <v>1806</v>
      </c>
      <c r="H51" s="127" t="s">
        <v>1807</v>
      </c>
      <c r="I51" s="34"/>
      <c r="J51" s="229"/>
      <c r="K51" s="127" t="s">
        <v>1808</v>
      </c>
      <c r="L51" s="34"/>
      <c r="M51" s="34" t="s">
        <v>160</v>
      </c>
      <c r="N51" s="35" t="s">
        <v>813</v>
      </c>
      <c r="O51" s="138" t="s">
        <v>814</v>
      </c>
      <c r="P51" s="104"/>
      <c r="Q51" s="34" t="s">
        <v>1809</v>
      </c>
      <c r="R51" s="34" t="s">
        <v>1810</v>
      </c>
      <c r="S51" s="127" t="s">
        <v>1811</v>
      </c>
      <c r="T51" s="141" t="s">
        <v>1812</v>
      </c>
      <c r="U51" s="141" t="s">
        <v>1813</v>
      </c>
      <c r="V51" s="127"/>
      <c r="AA51" s="105">
        <f>IF(OR(J51="Fail",ISBLANK(J51)),INDEX('Issue Code Table'!C:C,MATCH(N:N,'Issue Code Table'!A:A,0)),IF(M51="Critical",6,IF(M51="Significant",5,IF(M51="Moderate",3,2))))</f>
        <v>4</v>
      </c>
    </row>
    <row r="52" spans="1:27" s="41" customFormat="1" ht="148.5" customHeight="1" x14ac:dyDescent="0.25">
      <c r="A52" s="127" t="s">
        <v>1814</v>
      </c>
      <c r="B52" s="145" t="s">
        <v>1418</v>
      </c>
      <c r="C52" s="129" t="s">
        <v>1419</v>
      </c>
      <c r="D52" s="127" t="s">
        <v>236</v>
      </c>
      <c r="E52" s="127" t="s">
        <v>1815</v>
      </c>
      <c r="F52" s="127" t="s">
        <v>548</v>
      </c>
      <c r="G52" s="127" t="s">
        <v>1816</v>
      </c>
      <c r="H52" s="127" t="s">
        <v>1817</v>
      </c>
      <c r="I52" s="34"/>
      <c r="J52" s="229"/>
      <c r="K52" s="127" t="s">
        <v>1818</v>
      </c>
      <c r="L52" s="34"/>
      <c r="M52" s="34" t="s">
        <v>149</v>
      </c>
      <c r="N52" s="35" t="s">
        <v>1355</v>
      </c>
      <c r="O52" s="138" t="s">
        <v>1356</v>
      </c>
      <c r="P52" s="104"/>
      <c r="Q52" s="34" t="s">
        <v>1809</v>
      </c>
      <c r="R52" s="34" t="s">
        <v>1819</v>
      </c>
      <c r="S52" s="127" t="s">
        <v>553</v>
      </c>
      <c r="T52" s="141" t="s">
        <v>1820</v>
      </c>
      <c r="U52" s="141" t="s">
        <v>1821</v>
      </c>
      <c r="V52" s="127" t="s">
        <v>1822</v>
      </c>
      <c r="AA52" s="105">
        <f>IF(OR(J52="Fail",ISBLANK(J52)),INDEX('Issue Code Table'!C:C,MATCH(N:N,'Issue Code Table'!A:A,0)),IF(M52="Critical",6,IF(M52="Significant",5,IF(M52="Moderate",3,2))))</f>
        <v>5</v>
      </c>
    </row>
    <row r="53" spans="1:27" ht="148.5" customHeight="1" x14ac:dyDescent="0.35">
      <c r="A53" s="127" t="s">
        <v>1823</v>
      </c>
      <c r="B53" s="145" t="s">
        <v>1418</v>
      </c>
      <c r="C53" s="129" t="s">
        <v>1419</v>
      </c>
      <c r="D53" s="127" t="s">
        <v>236</v>
      </c>
      <c r="E53" s="127" t="s">
        <v>1824</v>
      </c>
      <c r="F53" s="127" t="s">
        <v>1825</v>
      </c>
      <c r="G53" s="127" t="s">
        <v>1826</v>
      </c>
      <c r="H53" s="127" t="s">
        <v>1827</v>
      </c>
      <c r="I53" s="34"/>
      <c r="J53" s="229"/>
      <c r="K53" s="127" t="s">
        <v>1828</v>
      </c>
      <c r="L53" s="34"/>
      <c r="M53" s="34" t="s">
        <v>160</v>
      </c>
      <c r="N53" s="35" t="s">
        <v>813</v>
      </c>
      <c r="O53" s="138" t="s">
        <v>814</v>
      </c>
      <c r="P53" s="104"/>
      <c r="Q53" s="34" t="s">
        <v>1809</v>
      </c>
      <c r="R53" s="34" t="s">
        <v>1829</v>
      </c>
      <c r="S53" s="127" t="s">
        <v>1830</v>
      </c>
      <c r="T53" s="141" t="s">
        <v>1831</v>
      </c>
      <c r="U53" s="141" t="s">
        <v>1832</v>
      </c>
      <c r="V53" s="127"/>
      <c r="Y53" s="41"/>
      <c r="AA53" s="105">
        <f>IF(OR(J53="Fail",ISBLANK(J53)),INDEX('Issue Code Table'!C:C,MATCH(N:N,'Issue Code Table'!A:A,0)),IF(M53="Critical",6,IF(M53="Significant",5,IF(M53="Moderate",3,2))))</f>
        <v>4</v>
      </c>
    </row>
    <row r="54" spans="1:27" ht="148.5" customHeight="1" x14ac:dyDescent="0.35">
      <c r="A54" s="127" t="s">
        <v>1833</v>
      </c>
      <c r="B54" s="145" t="s">
        <v>1418</v>
      </c>
      <c r="C54" s="129" t="s">
        <v>1419</v>
      </c>
      <c r="D54" s="127" t="s">
        <v>236</v>
      </c>
      <c r="E54" s="127" t="s">
        <v>1834</v>
      </c>
      <c r="F54" s="127" t="s">
        <v>1835</v>
      </c>
      <c r="G54" s="127" t="s">
        <v>1836</v>
      </c>
      <c r="H54" s="127" t="s">
        <v>1837</v>
      </c>
      <c r="I54" s="34"/>
      <c r="J54" s="229"/>
      <c r="K54" s="127" t="s">
        <v>1838</v>
      </c>
      <c r="L54" s="34"/>
      <c r="M54" s="34" t="s">
        <v>160</v>
      </c>
      <c r="N54" s="35" t="s">
        <v>813</v>
      </c>
      <c r="O54" s="138" t="s">
        <v>814</v>
      </c>
      <c r="P54" s="104"/>
      <c r="Q54" s="34" t="s">
        <v>1809</v>
      </c>
      <c r="R54" s="34" t="s">
        <v>1839</v>
      </c>
      <c r="S54" s="127" t="s">
        <v>1840</v>
      </c>
      <c r="T54" s="141" t="s">
        <v>1841</v>
      </c>
      <c r="U54" s="141" t="s">
        <v>1842</v>
      </c>
      <c r="V54" s="127"/>
      <c r="Y54" s="41"/>
      <c r="AA54" s="105">
        <f>IF(OR(J54="Fail",ISBLANK(J54)),INDEX('Issue Code Table'!C:C,MATCH(N:N,'Issue Code Table'!A:A,0)),IF(M54="Critical",6,IF(M54="Significant",5,IF(M54="Moderate",3,2))))</f>
        <v>4</v>
      </c>
    </row>
    <row r="55" spans="1:27" ht="148.5" customHeight="1" x14ac:dyDescent="0.35">
      <c r="A55" s="127" t="s">
        <v>1843</v>
      </c>
      <c r="B55" s="145" t="s">
        <v>1418</v>
      </c>
      <c r="C55" s="129" t="s">
        <v>1419</v>
      </c>
      <c r="D55" s="127" t="s">
        <v>236</v>
      </c>
      <c r="E55" s="127" t="s">
        <v>1844</v>
      </c>
      <c r="F55" s="127" t="s">
        <v>558</v>
      </c>
      <c r="G55" s="127" t="s">
        <v>1845</v>
      </c>
      <c r="H55" s="127" t="s">
        <v>1846</v>
      </c>
      <c r="I55" s="34"/>
      <c r="J55" s="229"/>
      <c r="K55" s="127" t="s">
        <v>1847</v>
      </c>
      <c r="L55" s="34"/>
      <c r="M55" s="34" t="s">
        <v>149</v>
      </c>
      <c r="N55" s="35" t="s">
        <v>1355</v>
      </c>
      <c r="O55" s="138" t="s">
        <v>1356</v>
      </c>
      <c r="P55" s="104"/>
      <c r="Q55" s="34" t="s">
        <v>1809</v>
      </c>
      <c r="R55" s="34" t="s">
        <v>1848</v>
      </c>
      <c r="S55" s="127" t="s">
        <v>563</v>
      </c>
      <c r="T55" s="141" t="s">
        <v>1849</v>
      </c>
      <c r="U55" s="141" t="s">
        <v>1850</v>
      </c>
      <c r="V55" s="127" t="s">
        <v>1851</v>
      </c>
      <c r="Y55" s="41"/>
      <c r="AA55" s="105">
        <f>IF(OR(J55="Fail",ISBLANK(J55)),INDEX('Issue Code Table'!C:C,MATCH(N:N,'Issue Code Table'!A:A,0)),IF(M55="Critical",6,IF(M55="Significant",5,IF(M55="Moderate",3,2))))</f>
        <v>5</v>
      </c>
    </row>
    <row r="56" spans="1:27" ht="148.5" customHeight="1" x14ac:dyDescent="0.35">
      <c r="A56" s="127" t="s">
        <v>1852</v>
      </c>
      <c r="B56" s="145" t="s">
        <v>1418</v>
      </c>
      <c r="C56" s="129" t="s">
        <v>1419</v>
      </c>
      <c r="D56" s="127" t="s">
        <v>236</v>
      </c>
      <c r="E56" s="127" t="s">
        <v>1853</v>
      </c>
      <c r="F56" s="127" t="s">
        <v>568</v>
      </c>
      <c r="G56" s="127" t="s">
        <v>1854</v>
      </c>
      <c r="H56" s="127" t="s">
        <v>1855</v>
      </c>
      <c r="I56" s="34"/>
      <c r="J56" s="229"/>
      <c r="K56" s="127" t="s">
        <v>1856</v>
      </c>
      <c r="L56" s="34"/>
      <c r="M56" s="34" t="s">
        <v>149</v>
      </c>
      <c r="N56" s="35" t="s">
        <v>1355</v>
      </c>
      <c r="O56" s="138" t="s">
        <v>1356</v>
      </c>
      <c r="P56" s="104"/>
      <c r="Q56" s="34" t="s">
        <v>1809</v>
      </c>
      <c r="R56" s="34" t="s">
        <v>1857</v>
      </c>
      <c r="S56" s="127" t="s">
        <v>573</v>
      </c>
      <c r="T56" s="141" t="s">
        <v>1858</v>
      </c>
      <c r="U56" s="141" t="s">
        <v>1859</v>
      </c>
      <c r="V56" s="127" t="s">
        <v>1860</v>
      </c>
      <c r="Y56" s="41"/>
      <c r="AA56" s="105">
        <f>IF(OR(J56="Fail",ISBLANK(J56)),INDEX('Issue Code Table'!C:C,MATCH(N:N,'Issue Code Table'!A:A,0)),IF(M56="Critical",6,IF(M56="Significant",5,IF(M56="Moderate",3,2))))</f>
        <v>5</v>
      </c>
    </row>
    <row r="57" spans="1:27" ht="148.5" customHeight="1" x14ac:dyDescent="0.35">
      <c r="A57" s="127" t="s">
        <v>1861</v>
      </c>
      <c r="B57" s="145" t="s">
        <v>1418</v>
      </c>
      <c r="C57" s="129" t="s">
        <v>1419</v>
      </c>
      <c r="D57" s="127" t="s">
        <v>236</v>
      </c>
      <c r="E57" s="127" t="s">
        <v>1862</v>
      </c>
      <c r="F57" s="127" t="s">
        <v>1863</v>
      </c>
      <c r="G57" s="127" t="s">
        <v>1864</v>
      </c>
      <c r="H57" s="127" t="s">
        <v>1865</v>
      </c>
      <c r="I57" s="34"/>
      <c r="J57" s="229"/>
      <c r="K57" s="127" t="s">
        <v>1866</v>
      </c>
      <c r="L57" s="34"/>
      <c r="M57" s="34" t="s">
        <v>149</v>
      </c>
      <c r="N57" s="35" t="s">
        <v>1355</v>
      </c>
      <c r="O57" s="138" t="s">
        <v>1356</v>
      </c>
      <c r="P57" s="104"/>
      <c r="Q57" s="34" t="s">
        <v>1809</v>
      </c>
      <c r="R57" s="34" t="s">
        <v>1867</v>
      </c>
      <c r="S57" s="127" t="s">
        <v>503</v>
      </c>
      <c r="T57" s="141" t="s">
        <v>1868</v>
      </c>
      <c r="U57" s="141" t="s">
        <v>1869</v>
      </c>
      <c r="V57" s="127" t="s">
        <v>1870</v>
      </c>
      <c r="Y57" s="41"/>
      <c r="AA57" s="105">
        <f>IF(OR(J57="Fail",ISBLANK(J57)),INDEX('Issue Code Table'!C:C,MATCH(N:N,'Issue Code Table'!A:A,0)),IF(M57="Critical",6,IF(M57="Significant",5,IF(M57="Moderate",3,2))))</f>
        <v>5</v>
      </c>
    </row>
    <row r="58" spans="1:27" ht="148.5" customHeight="1" x14ac:dyDescent="0.35">
      <c r="A58" s="127" t="s">
        <v>1871</v>
      </c>
      <c r="B58" s="145" t="s">
        <v>1418</v>
      </c>
      <c r="C58" s="129" t="s">
        <v>1419</v>
      </c>
      <c r="D58" s="127" t="s">
        <v>236</v>
      </c>
      <c r="E58" s="127" t="s">
        <v>1872</v>
      </c>
      <c r="F58" s="127" t="s">
        <v>588</v>
      </c>
      <c r="G58" s="127" t="s">
        <v>1873</v>
      </c>
      <c r="H58" s="127" t="s">
        <v>1874</v>
      </c>
      <c r="I58" s="34"/>
      <c r="J58" s="229"/>
      <c r="K58" s="127" t="s">
        <v>1875</v>
      </c>
      <c r="L58" s="34"/>
      <c r="M58" s="34" t="s">
        <v>149</v>
      </c>
      <c r="N58" s="35" t="s">
        <v>1355</v>
      </c>
      <c r="O58" s="138" t="s">
        <v>1356</v>
      </c>
      <c r="P58" s="104"/>
      <c r="Q58" s="34" t="s">
        <v>1809</v>
      </c>
      <c r="R58" s="34" t="s">
        <v>1876</v>
      </c>
      <c r="S58" s="127" t="s">
        <v>593</v>
      </c>
      <c r="T58" s="141" t="s">
        <v>1877</v>
      </c>
      <c r="U58" s="141" t="s">
        <v>1878</v>
      </c>
      <c r="V58" s="127" t="s">
        <v>1879</v>
      </c>
      <c r="Y58" s="41"/>
      <c r="AA58" s="105">
        <f>IF(OR(J58="Fail",ISBLANK(J58)),INDEX('Issue Code Table'!C:C,MATCH(N:N,'Issue Code Table'!A:A,0)),IF(M58="Critical",6,IF(M58="Significant",5,IF(M58="Moderate",3,2))))</f>
        <v>5</v>
      </c>
    </row>
    <row r="59" spans="1:27" ht="148.5" customHeight="1" x14ac:dyDescent="0.35">
      <c r="A59" s="127" t="s">
        <v>1880</v>
      </c>
      <c r="B59" s="145" t="s">
        <v>1418</v>
      </c>
      <c r="C59" s="129" t="s">
        <v>1419</v>
      </c>
      <c r="D59" s="127" t="s">
        <v>236</v>
      </c>
      <c r="E59" s="127" t="s">
        <v>1881</v>
      </c>
      <c r="F59" s="127" t="s">
        <v>1882</v>
      </c>
      <c r="G59" s="127" t="s">
        <v>1883</v>
      </c>
      <c r="H59" s="127" t="s">
        <v>1884</v>
      </c>
      <c r="I59" s="34"/>
      <c r="J59" s="229"/>
      <c r="K59" s="127" t="s">
        <v>1885</v>
      </c>
      <c r="L59" s="34"/>
      <c r="M59" s="34" t="s">
        <v>149</v>
      </c>
      <c r="N59" s="35" t="s">
        <v>1355</v>
      </c>
      <c r="O59" s="138" t="s">
        <v>1356</v>
      </c>
      <c r="P59" s="104"/>
      <c r="Q59" s="34" t="s">
        <v>1809</v>
      </c>
      <c r="R59" s="34" t="s">
        <v>1886</v>
      </c>
      <c r="S59" s="127" t="s">
        <v>1887</v>
      </c>
      <c r="T59" s="141" t="s">
        <v>1888</v>
      </c>
      <c r="U59" s="141" t="s">
        <v>1889</v>
      </c>
      <c r="V59" s="127" t="s">
        <v>1890</v>
      </c>
      <c r="Y59" s="41"/>
      <c r="AA59" s="105">
        <f>IF(OR(J59="Fail",ISBLANK(J59)),INDEX('Issue Code Table'!C:C,MATCH(N:N,'Issue Code Table'!A:A,0)),IF(M59="Critical",6,IF(M59="Significant",5,IF(M59="Moderate",3,2))))</f>
        <v>5</v>
      </c>
    </row>
    <row r="60" spans="1:27" ht="148.5" customHeight="1" x14ac:dyDescent="0.35">
      <c r="A60" s="127" t="s">
        <v>1891</v>
      </c>
      <c r="B60" s="145" t="s">
        <v>1418</v>
      </c>
      <c r="C60" s="129" t="s">
        <v>1419</v>
      </c>
      <c r="D60" s="127" t="s">
        <v>236</v>
      </c>
      <c r="E60" s="127" t="s">
        <v>1892</v>
      </c>
      <c r="F60" s="127" t="s">
        <v>1893</v>
      </c>
      <c r="G60" s="127" t="s">
        <v>1894</v>
      </c>
      <c r="H60" s="127" t="s">
        <v>1895</v>
      </c>
      <c r="I60" s="34"/>
      <c r="J60" s="229"/>
      <c r="K60" s="127" t="s">
        <v>1896</v>
      </c>
      <c r="L60" s="34"/>
      <c r="M60" s="34" t="s">
        <v>149</v>
      </c>
      <c r="N60" s="35" t="s">
        <v>1355</v>
      </c>
      <c r="O60" s="138" t="s">
        <v>1356</v>
      </c>
      <c r="P60" s="104"/>
      <c r="Q60" s="34" t="s">
        <v>1809</v>
      </c>
      <c r="R60" s="34" t="s">
        <v>1897</v>
      </c>
      <c r="S60" s="127" t="s">
        <v>1898</v>
      </c>
      <c r="T60" s="141" t="s">
        <v>1899</v>
      </c>
      <c r="U60" s="141" t="s">
        <v>1900</v>
      </c>
      <c r="V60" s="127" t="s">
        <v>1901</v>
      </c>
      <c r="Y60" s="41"/>
      <c r="AA60" s="105">
        <f>IF(OR(J60="Fail",ISBLANK(J60)),INDEX('Issue Code Table'!C:C,MATCH(N:N,'Issue Code Table'!A:A,0)),IF(M60="Critical",6,IF(M60="Significant",5,IF(M60="Moderate",3,2))))</f>
        <v>5</v>
      </c>
    </row>
    <row r="61" spans="1:27" ht="148.5" customHeight="1" x14ac:dyDescent="0.35">
      <c r="A61" s="127" t="s">
        <v>1902</v>
      </c>
      <c r="B61" s="145" t="s">
        <v>1418</v>
      </c>
      <c r="C61" s="129" t="s">
        <v>1419</v>
      </c>
      <c r="D61" s="127" t="s">
        <v>236</v>
      </c>
      <c r="E61" s="127" t="s">
        <v>1903</v>
      </c>
      <c r="F61" s="127" t="s">
        <v>1904</v>
      </c>
      <c r="G61" s="127" t="s">
        <v>1905</v>
      </c>
      <c r="H61" s="127" t="s">
        <v>1906</v>
      </c>
      <c r="I61" s="34"/>
      <c r="J61" s="229"/>
      <c r="K61" s="127" t="s">
        <v>1907</v>
      </c>
      <c r="L61" s="34"/>
      <c r="M61" s="34" t="s">
        <v>160</v>
      </c>
      <c r="N61" s="35" t="s">
        <v>813</v>
      </c>
      <c r="O61" s="138" t="s">
        <v>814</v>
      </c>
      <c r="P61" s="104"/>
      <c r="Q61" s="34" t="s">
        <v>1809</v>
      </c>
      <c r="R61" s="34" t="s">
        <v>1908</v>
      </c>
      <c r="S61" s="127" t="s">
        <v>1909</v>
      </c>
      <c r="T61" s="141" t="s">
        <v>1910</v>
      </c>
      <c r="U61" s="141" t="s">
        <v>1911</v>
      </c>
      <c r="V61" s="127"/>
      <c r="Y61" s="41"/>
      <c r="AA61" s="105">
        <f>IF(OR(J61="Fail",ISBLANK(J61)),INDEX('Issue Code Table'!C:C,MATCH(N:N,'Issue Code Table'!A:A,0)),IF(M61="Critical",6,IF(M61="Significant",5,IF(M61="Moderate",3,2))))</f>
        <v>4</v>
      </c>
    </row>
    <row r="62" spans="1:27" ht="148.5" customHeight="1" x14ac:dyDescent="0.35">
      <c r="A62" s="127" t="s">
        <v>1912</v>
      </c>
      <c r="B62" s="145" t="s">
        <v>1418</v>
      </c>
      <c r="C62" s="129" t="s">
        <v>1419</v>
      </c>
      <c r="D62" s="127" t="s">
        <v>236</v>
      </c>
      <c r="E62" s="127" t="s">
        <v>1913</v>
      </c>
      <c r="F62" s="127" t="s">
        <v>1914</v>
      </c>
      <c r="G62" s="127" t="s">
        <v>1915</v>
      </c>
      <c r="H62" s="127" t="s">
        <v>1916</v>
      </c>
      <c r="I62" s="34"/>
      <c r="J62" s="229"/>
      <c r="K62" s="127" t="s">
        <v>1917</v>
      </c>
      <c r="L62" s="34"/>
      <c r="M62" s="34" t="s">
        <v>160</v>
      </c>
      <c r="N62" s="35" t="s">
        <v>813</v>
      </c>
      <c r="O62" s="138" t="s">
        <v>814</v>
      </c>
      <c r="P62" s="104"/>
      <c r="Q62" s="34" t="s">
        <v>1809</v>
      </c>
      <c r="R62" s="34" t="s">
        <v>1918</v>
      </c>
      <c r="S62" s="127" t="s">
        <v>1919</v>
      </c>
      <c r="T62" s="141" t="s">
        <v>1920</v>
      </c>
      <c r="U62" s="141" t="s">
        <v>1921</v>
      </c>
      <c r="V62" s="127"/>
      <c r="Y62" s="41"/>
      <c r="AA62" s="105">
        <f>IF(OR(J62="Fail",ISBLANK(J62)),INDEX('Issue Code Table'!C:C,MATCH(N:N,'Issue Code Table'!A:A,0)),IF(M62="Critical",6,IF(M62="Significant",5,IF(M62="Moderate",3,2))))</f>
        <v>4</v>
      </c>
    </row>
    <row r="63" spans="1:27" ht="148.5" customHeight="1" x14ac:dyDescent="0.35">
      <c r="A63" s="127" t="s">
        <v>1922</v>
      </c>
      <c r="B63" s="145" t="s">
        <v>1418</v>
      </c>
      <c r="C63" s="129" t="s">
        <v>1419</v>
      </c>
      <c r="D63" s="127" t="s">
        <v>236</v>
      </c>
      <c r="E63" s="127" t="s">
        <v>1923</v>
      </c>
      <c r="F63" s="127" t="s">
        <v>1924</v>
      </c>
      <c r="G63" s="127" t="s">
        <v>1925</v>
      </c>
      <c r="H63" s="127" t="s">
        <v>1926</v>
      </c>
      <c r="I63" s="34"/>
      <c r="J63" s="229"/>
      <c r="K63" s="127" t="s">
        <v>1927</v>
      </c>
      <c r="L63" s="34"/>
      <c r="M63" s="34" t="s">
        <v>160</v>
      </c>
      <c r="N63" s="35" t="s">
        <v>813</v>
      </c>
      <c r="O63" s="138" t="s">
        <v>814</v>
      </c>
      <c r="P63" s="104"/>
      <c r="Q63" s="34" t="s">
        <v>1809</v>
      </c>
      <c r="R63" s="34" t="s">
        <v>1928</v>
      </c>
      <c r="S63" s="127" t="s">
        <v>1929</v>
      </c>
      <c r="T63" s="141" t="s">
        <v>1930</v>
      </c>
      <c r="U63" s="141" t="s">
        <v>1931</v>
      </c>
      <c r="V63" s="127"/>
      <c r="Y63" s="41"/>
      <c r="AA63" s="105">
        <f>IF(OR(J63="Fail",ISBLANK(J63)),INDEX('Issue Code Table'!C:C,MATCH(N:N,'Issue Code Table'!A:A,0)),IF(M63="Critical",6,IF(M63="Significant",5,IF(M63="Moderate",3,2))))</f>
        <v>4</v>
      </c>
    </row>
    <row r="64" spans="1:27" ht="148.5" customHeight="1" x14ac:dyDescent="0.35">
      <c r="A64" s="127" t="s">
        <v>1932</v>
      </c>
      <c r="B64" s="145" t="s">
        <v>1418</v>
      </c>
      <c r="C64" s="129" t="s">
        <v>1419</v>
      </c>
      <c r="D64" s="127" t="s">
        <v>236</v>
      </c>
      <c r="E64" s="127" t="s">
        <v>1933</v>
      </c>
      <c r="F64" s="127" t="s">
        <v>528</v>
      </c>
      <c r="G64" s="127" t="s">
        <v>1934</v>
      </c>
      <c r="H64" s="127" t="s">
        <v>1935</v>
      </c>
      <c r="I64" s="34"/>
      <c r="J64" s="229"/>
      <c r="K64" s="127" t="s">
        <v>1936</v>
      </c>
      <c r="L64" s="34"/>
      <c r="M64" s="34" t="s">
        <v>149</v>
      </c>
      <c r="N64" s="35" t="s">
        <v>1355</v>
      </c>
      <c r="O64" s="138" t="s">
        <v>1356</v>
      </c>
      <c r="P64" s="104"/>
      <c r="Q64" s="34" t="s">
        <v>1809</v>
      </c>
      <c r="R64" s="34" t="s">
        <v>1937</v>
      </c>
      <c r="S64" s="127" t="s">
        <v>533</v>
      </c>
      <c r="T64" s="141" t="s">
        <v>1938</v>
      </c>
      <c r="U64" s="141" t="s">
        <v>1939</v>
      </c>
      <c r="V64" s="127" t="s">
        <v>1940</v>
      </c>
      <c r="Y64" s="41"/>
      <c r="AA64" s="105">
        <f>IF(OR(J64="Fail",ISBLANK(J64)),INDEX('Issue Code Table'!C:C,MATCH(N:N,'Issue Code Table'!A:A,0)),IF(M64="Critical",6,IF(M64="Significant",5,IF(M64="Moderate",3,2))))</f>
        <v>5</v>
      </c>
    </row>
    <row r="65" spans="1:27" ht="148.5" customHeight="1" x14ac:dyDescent="0.35">
      <c r="A65" s="127" t="s">
        <v>1941</v>
      </c>
      <c r="B65" s="145" t="s">
        <v>1418</v>
      </c>
      <c r="C65" s="129" t="s">
        <v>1419</v>
      </c>
      <c r="D65" s="127" t="s">
        <v>236</v>
      </c>
      <c r="E65" s="127" t="s">
        <v>1942</v>
      </c>
      <c r="F65" s="127" t="s">
        <v>1943</v>
      </c>
      <c r="G65" s="127" t="s">
        <v>1944</v>
      </c>
      <c r="H65" s="127" t="s">
        <v>1945</v>
      </c>
      <c r="I65" s="34"/>
      <c r="J65" s="229"/>
      <c r="K65" s="127" t="s">
        <v>1946</v>
      </c>
      <c r="L65" s="34"/>
      <c r="M65" s="34" t="s">
        <v>160</v>
      </c>
      <c r="N65" s="35" t="s">
        <v>813</v>
      </c>
      <c r="O65" s="138" t="s">
        <v>814</v>
      </c>
      <c r="P65" s="104"/>
      <c r="Q65" s="34" t="s">
        <v>1809</v>
      </c>
      <c r="R65" s="34" t="s">
        <v>1947</v>
      </c>
      <c r="S65" s="127" t="s">
        <v>1948</v>
      </c>
      <c r="T65" s="141" t="s">
        <v>1949</v>
      </c>
      <c r="U65" s="141" t="s">
        <v>1950</v>
      </c>
      <c r="V65" s="127"/>
      <c r="Y65" s="41"/>
      <c r="AA65" s="105">
        <f>IF(OR(J65="Fail",ISBLANK(J65)),INDEX('Issue Code Table'!C:C,MATCH(N:N,'Issue Code Table'!A:A,0)),IF(M65="Critical",6,IF(M65="Significant",5,IF(M65="Moderate",3,2))))</f>
        <v>4</v>
      </c>
    </row>
    <row r="66" spans="1:27" ht="148.5" customHeight="1" x14ac:dyDescent="0.35">
      <c r="A66" s="127" t="s">
        <v>1951</v>
      </c>
      <c r="B66" s="145" t="s">
        <v>1418</v>
      </c>
      <c r="C66" s="129" t="s">
        <v>1419</v>
      </c>
      <c r="D66" s="127" t="s">
        <v>236</v>
      </c>
      <c r="E66" s="127" t="s">
        <v>1952</v>
      </c>
      <c r="F66" s="127" t="s">
        <v>1953</v>
      </c>
      <c r="G66" s="127" t="s">
        <v>1954</v>
      </c>
      <c r="H66" s="127" t="s">
        <v>1955</v>
      </c>
      <c r="I66" s="34"/>
      <c r="J66" s="229"/>
      <c r="K66" s="127" t="s">
        <v>1956</v>
      </c>
      <c r="L66" s="34"/>
      <c r="M66" s="34" t="s">
        <v>160</v>
      </c>
      <c r="N66" s="35" t="s">
        <v>813</v>
      </c>
      <c r="O66" s="138" t="s">
        <v>814</v>
      </c>
      <c r="P66" s="104"/>
      <c r="Q66" s="34" t="s">
        <v>1809</v>
      </c>
      <c r="R66" s="34" t="s">
        <v>1957</v>
      </c>
      <c r="S66" s="127" t="s">
        <v>1958</v>
      </c>
      <c r="T66" s="141" t="s">
        <v>1959</v>
      </c>
      <c r="U66" s="141" t="s">
        <v>1960</v>
      </c>
      <c r="V66" s="127"/>
      <c r="Y66" s="41"/>
      <c r="AA66" s="105">
        <f>IF(OR(J66="Fail",ISBLANK(J66)),INDEX('Issue Code Table'!C:C,MATCH(N:N,'Issue Code Table'!A:A,0)),IF(M66="Critical",6,IF(M66="Significant",5,IF(M66="Moderate",3,2))))</f>
        <v>4</v>
      </c>
    </row>
    <row r="67" spans="1:27" ht="148.5" customHeight="1" x14ac:dyDescent="0.35">
      <c r="A67" s="127" t="s">
        <v>1961</v>
      </c>
      <c r="B67" s="145" t="s">
        <v>1418</v>
      </c>
      <c r="C67" s="129" t="s">
        <v>1419</v>
      </c>
      <c r="D67" s="127" t="s">
        <v>236</v>
      </c>
      <c r="E67" s="127" t="s">
        <v>1962</v>
      </c>
      <c r="F67" s="127" t="s">
        <v>1963</v>
      </c>
      <c r="G67" s="127" t="s">
        <v>1964</v>
      </c>
      <c r="H67" s="127" t="s">
        <v>1965</v>
      </c>
      <c r="I67" s="34"/>
      <c r="J67" s="229"/>
      <c r="K67" s="127" t="s">
        <v>1966</v>
      </c>
      <c r="L67" s="34"/>
      <c r="M67" s="34" t="s">
        <v>160</v>
      </c>
      <c r="N67" s="35" t="s">
        <v>813</v>
      </c>
      <c r="O67" s="138" t="s">
        <v>814</v>
      </c>
      <c r="P67" s="104"/>
      <c r="Q67" s="34" t="s">
        <v>1809</v>
      </c>
      <c r="R67" s="34" t="s">
        <v>1967</v>
      </c>
      <c r="S67" s="127" t="s">
        <v>1968</v>
      </c>
      <c r="T67" s="141" t="s">
        <v>1969</v>
      </c>
      <c r="U67" s="141" t="s">
        <v>1970</v>
      </c>
      <c r="V67" s="127"/>
      <c r="Y67" s="41"/>
      <c r="AA67" s="105">
        <f>IF(OR(J67="Fail",ISBLANK(J67)),INDEX('Issue Code Table'!C:C,MATCH(N:N,'Issue Code Table'!A:A,0)),IF(M67="Critical",6,IF(M67="Significant",5,IF(M67="Moderate",3,2))))</f>
        <v>4</v>
      </c>
    </row>
    <row r="68" spans="1:27" ht="148.5" customHeight="1" x14ac:dyDescent="0.35">
      <c r="A68" s="127" t="s">
        <v>1971</v>
      </c>
      <c r="B68" s="145" t="s">
        <v>1418</v>
      </c>
      <c r="C68" s="129" t="s">
        <v>1419</v>
      </c>
      <c r="D68" s="127" t="s">
        <v>236</v>
      </c>
      <c r="E68" s="127" t="s">
        <v>1972</v>
      </c>
      <c r="F68" s="127" t="s">
        <v>1973</v>
      </c>
      <c r="G68" s="127" t="s">
        <v>1974</v>
      </c>
      <c r="H68" s="127" t="s">
        <v>1975</v>
      </c>
      <c r="I68" s="34"/>
      <c r="J68" s="229"/>
      <c r="K68" s="127" t="s">
        <v>1976</v>
      </c>
      <c r="L68" s="34"/>
      <c r="M68" s="34" t="s">
        <v>160</v>
      </c>
      <c r="N68" s="35" t="s">
        <v>813</v>
      </c>
      <c r="O68" s="138" t="s">
        <v>814</v>
      </c>
      <c r="P68" s="104"/>
      <c r="Q68" s="34" t="s">
        <v>1809</v>
      </c>
      <c r="R68" s="34" t="s">
        <v>1977</v>
      </c>
      <c r="S68" s="127" t="s">
        <v>1978</v>
      </c>
      <c r="T68" s="141" t="s">
        <v>1979</v>
      </c>
      <c r="U68" s="141" t="s">
        <v>1980</v>
      </c>
      <c r="V68" s="127"/>
      <c r="Y68" s="41"/>
      <c r="AA68" s="105">
        <f>IF(OR(J68="Fail",ISBLANK(J68)),INDEX('Issue Code Table'!C:C,MATCH(N:N,'Issue Code Table'!A:A,0)),IF(M68="Critical",6,IF(M68="Significant",5,IF(M68="Moderate",3,2))))</f>
        <v>4</v>
      </c>
    </row>
    <row r="69" spans="1:27" ht="148.5" customHeight="1" x14ac:dyDescent="0.35">
      <c r="A69" s="127" t="s">
        <v>1981</v>
      </c>
      <c r="B69" s="145" t="s">
        <v>1418</v>
      </c>
      <c r="C69" s="129" t="s">
        <v>1419</v>
      </c>
      <c r="D69" s="127" t="s">
        <v>236</v>
      </c>
      <c r="E69" s="127" t="s">
        <v>1982</v>
      </c>
      <c r="F69" s="127" t="s">
        <v>1983</v>
      </c>
      <c r="G69" s="127" t="s">
        <v>1984</v>
      </c>
      <c r="H69" s="127" t="s">
        <v>1985</v>
      </c>
      <c r="I69" s="34"/>
      <c r="J69" s="229"/>
      <c r="K69" s="127" t="s">
        <v>1986</v>
      </c>
      <c r="L69" s="34"/>
      <c r="M69" s="34" t="s">
        <v>160</v>
      </c>
      <c r="N69" s="35" t="s">
        <v>813</v>
      </c>
      <c r="O69" s="138" t="s">
        <v>814</v>
      </c>
      <c r="P69" s="104"/>
      <c r="Q69" s="34" t="s">
        <v>1809</v>
      </c>
      <c r="R69" s="34" t="s">
        <v>1987</v>
      </c>
      <c r="S69" s="127" t="s">
        <v>1988</v>
      </c>
      <c r="T69" s="141" t="s">
        <v>1989</v>
      </c>
      <c r="U69" s="141" t="s">
        <v>1990</v>
      </c>
      <c r="V69" s="127"/>
      <c r="Y69" s="41"/>
      <c r="AA69" s="105">
        <f>IF(OR(J69="Fail",ISBLANK(J69)),INDEX('Issue Code Table'!C:C,MATCH(N:N,'Issue Code Table'!A:A,0)),IF(M69="Critical",6,IF(M69="Significant",5,IF(M69="Moderate",3,2))))</f>
        <v>4</v>
      </c>
    </row>
    <row r="70" spans="1:27" ht="148.5" customHeight="1" x14ac:dyDescent="0.35">
      <c r="A70" s="127" t="s">
        <v>1991</v>
      </c>
      <c r="B70" s="145" t="s">
        <v>1418</v>
      </c>
      <c r="C70" s="129" t="s">
        <v>1419</v>
      </c>
      <c r="D70" s="127" t="s">
        <v>236</v>
      </c>
      <c r="E70" s="127" t="s">
        <v>1992</v>
      </c>
      <c r="F70" s="127" t="s">
        <v>1993</v>
      </c>
      <c r="G70" s="127" t="s">
        <v>1994</v>
      </c>
      <c r="H70" s="127" t="s">
        <v>1995</v>
      </c>
      <c r="I70" s="34"/>
      <c r="J70" s="229"/>
      <c r="K70" s="127" t="s">
        <v>1996</v>
      </c>
      <c r="L70" s="34"/>
      <c r="M70" s="34" t="s">
        <v>160</v>
      </c>
      <c r="N70" s="35" t="s">
        <v>813</v>
      </c>
      <c r="O70" s="138" t="s">
        <v>814</v>
      </c>
      <c r="P70" s="104"/>
      <c r="Q70" s="34" t="s">
        <v>1809</v>
      </c>
      <c r="R70" s="34" t="s">
        <v>1997</v>
      </c>
      <c r="S70" s="127" t="s">
        <v>1998</v>
      </c>
      <c r="T70" s="141" t="s">
        <v>1999</v>
      </c>
      <c r="U70" s="141" t="s">
        <v>2000</v>
      </c>
      <c r="V70" s="127"/>
      <c r="Y70" s="41"/>
      <c r="AA70" s="105">
        <f>IF(OR(J70="Fail",ISBLANK(J70)),INDEX('Issue Code Table'!C:C,MATCH(N:N,'Issue Code Table'!A:A,0)),IF(M70="Critical",6,IF(M70="Significant",5,IF(M70="Moderate",3,2))))</f>
        <v>4</v>
      </c>
    </row>
    <row r="71" spans="1:27" ht="148.5" customHeight="1" x14ac:dyDescent="0.35">
      <c r="A71" s="127" t="s">
        <v>2001</v>
      </c>
      <c r="B71" s="145" t="s">
        <v>1418</v>
      </c>
      <c r="C71" s="129" t="s">
        <v>1419</v>
      </c>
      <c r="D71" s="127" t="s">
        <v>236</v>
      </c>
      <c r="E71" s="127" t="s">
        <v>2002</v>
      </c>
      <c r="F71" s="127" t="s">
        <v>2003</v>
      </c>
      <c r="G71" s="127" t="s">
        <v>2004</v>
      </c>
      <c r="H71" s="127" t="s">
        <v>2005</v>
      </c>
      <c r="I71" s="34"/>
      <c r="J71" s="229"/>
      <c r="K71" s="127" t="s">
        <v>2006</v>
      </c>
      <c r="L71" s="34"/>
      <c r="M71" s="34" t="s">
        <v>160</v>
      </c>
      <c r="N71" s="35" t="s">
        <v>813</v>
      </c>
      <c r="O71" s="138" t="s">
        <v>814</v>
      </c>
      <c r="P71" s="104"/>
      <c r="Q71" s="34" t="s">
        <v>1809</v>
      </c>
      <c r="R71" s="34" t="s">
        <v>2007</v>
      </c>
      <c r="S71" s="127" t="s">
        <v>2008</v>
      </c>
      <c r="T71" s="141" t="s">
        <v>2009</v>
      </c>
      <c r="U71" s="141" t="s">
        <v>2010</v>
      </c>
      <c r="V71" s="127"/>
      <c r="Y71" s="41"/>
      <c r="AA71" s="105">
        <f>IF(OR(J71="Fail",ISBLANK(J71)),INDEX('Issue Code Table'!C:C,MATCH(N:N,'Issue Code Table'!A:A,0)),IF(M71="Critical",6,IF(M71="Significant",5,IF(M71="Moderate",3,2))))</f>
        <v>4</v>
      </c>
    </row>
    <row r="72" spans="1:27" ht="148.5" customHeight="1" x14ac:dyDescent="0.35">
      <c r="A72" s="127" t="s">
        <v>2011</v>
      </c>
      <c r="B72" s="145" t="s">
        <v>1418</v>
      </c>
      <c r="C72" s="129" t="s">
        <v>1419</v>
      </c>
      <c r="D72" s="127" t="s">
        <v>236</v>
      </c>
      <c r="E72" s="127" t="s">
        <v>2012</v>
      </c>
      <c r="F72" s="127" t="s">
        <v>2013</v>
      </c>
      <c r="G72" s="127" t="s">
        <v>2014</v>
      </c>
      <c r="H72" s="127" t="s">
        <v>2015</v>
      </c>
      <c r="I72" s="34"/>
      <c r="J72" s="229"/>
      <c r="K72" s="127" t="s">
        <v>2016</v>
      </c>
      <c r="L72" s="34"/>
      <c r="M72" s="34" t="s">
        <v>160</v>
      </c>
      <c r="N72" s="35" t="s">
        <v>813</v>
      </c>
      <c r="O72" s="138" t="s">
        <v>814</v>
      </c>
      <c r="P72" s="104"/>
      <c r="Q72" s="34" t="s">
        <v>1809</v>
      </c>
      <c r="R72" s="34" t="s">
        <v>2017</v>
      </c>
      <c r="S72" s="127" t="s">
        <v>2018</v>
      </c>
      <c r="T72" s="141" t="s">
        <v>2019</v>
      </c>
      <c r="U72" s="141" t="s">
        <v>2020</v>
      </c>
      <c r="V72" s="127"/>
      <c r="Y72" s="41"/>
      <c r="AA72" s="105">
        <f>IF(OR(J72="Fail",ISBLANK(J72)),INDEX('Issue Code Table'!C:C,MATCH(N:N,'Issue Code Table'!A:A,0)),IF(M72="Critical",6,IF(M72="Significant",5,IF(M72="Moderate",3,2))))</f>
        <v>4</v>
      </c>
    </row>
    <row r="73" spans="1:27" ht="148.5" customHeight="1" x14ac:dyDescent="0.35">
      <c r="A73" s="127" t="s">
        <v>2021</v>
      </c>
      <c r="B73" s="145" t="s">
        <v>1418</v>
      </c>
      <c r="C73" s="129" t="s">
        <v>1419</v>
      </c>
      <c r="D73" s="127" t="s">
        <v>236</v>
      </c>
      <c r="E73" s="127" t="s">
        <v>2022</v>
      </c>
      <c r="F73" s="127" t="s">
        <v>2023</v>
      </c>
      <c r="G73" s="127" t="s">
        <v>2024</v>
      </c>
      <c r="H73" s="127" t="s">
        <v>2025</v>
      </c>
      <c r="I73" s="34"/>
      <c r="J73" s="229"/>
      <c r="K73" s="127" t="s">
        <v>2026</v>
      </c>
      <c r="L73" s="34"/>
      <c r="M73" s="34" t="s">
        <v>160</v>
      </c>
      <c r="N73" s="35" t="s">
        <v>813</v>
      </c>
      <c r="O73" s="138" t="s">
        <v>814</v>
      </c>
      <c r="P73" s="104"/>
      <c r="Q73" s="34" t="s">
        <v>1809</v>
      </c>
      <c r="R73" s="34" t="s">
        <v>2027</v>
      </c>
      <c r="S73" s="127" t="s">
        <v>2028</v>
      </c>
      <c r="T73" s="141" t="s">
        <v>2029</v>
      </c>
      <c r="U73" s="141" t="s">
        <v>2030</v>
      </c>
      <c r="V73" s="127"/>
      <c r="Y73" s="41"/>
      <c r="AA73" s="105">
        <f>IF(OR(J73="Fail",ISBLANK(J73)),INDEX('Issue Code Table'!C:C,MATCH(N:N,'Issue Code Table'!A:A,0)),IF(M73="Critical",6,IF(M73="Significant",5,IF(M73="Moderate",3,2))))</f>
        <v>4</v>
      </c>
    </row>
    <row r="74" spans="1:27" ht="148.5" customHeight="1" x14ac:dyDescent="0.35">
      <c r="A74" s="127" t="s">
        <v>2031</v>
      </c>
      <c r="B74" s="145" t="s">
        <v>1418</v>
      </c>
      <c r="C74" s="129" t="s">
        <v>1419</v>
      </c>
      <c r="D74" s="127" t="s">
        <v>236</v>
      </c>
      <c r="E74" s="127" t="s">
        <v>2032</v>
      </c>
      <c r="F74" s="127" t="s">
        <v>518</v>
      </c>
      <c r="G74" s="127" t="s">
        <v>2033</v>
      </c>
      <c r="H74" s="127" t="s">
        <v>2034</v>
      </c>
      <c r="I74" s="34"/>
      <c r="J74" s="229"/>
      <c r="K74" s="127" t="s">
        <v>2035</v>
      </c>
      <c r="L74" s="34"/>
      <c r="M74" s="34" t="s">
        <v>149</v>
      </c>
      <c r="N74" s="35" t="s">
        <v>1355</v>
      </c>
      <c r="O74" s="138" t="s">
        <v>1356</v>
      </c>
      <c r="P74" s="104"/>
      <c r="Q74" s="34" t="s">
        <v>1809</v>
      </c>
      <c r="R74" s="34" t="s">
        <v>2036</v>
      </c>
      <c r="S74" s="127" t="s">
        <v>523</v>
      </c>
      <c r="T74" s="141" t="s">
        <v>2037</v>
      </c>
      <c r="U74" s="141" t="s">
        <v>2038</v>
      </c>
      <c r="V74" s="127" t="s">
        <v>2039</v>
      </c>
      <c r="Y74" s="41"/>
      <c r="AA74" s="105">
        <f>IF(OR(J74="Fail",ISBLANK(J74)),INDEX('Issue Code Table'!C:C,MATCH(N:N,'Issue Code Table'!A:A,0)),IF(M74="Critical",6,IF(M74="Significant",5,IF(M74="Moderate",3,2))))</f>
        <v>5</v>
      </c>
    </row>
    <row r="75" spans="1:27" ht="148.5" customHeight="1" x14ac:dyDescent="0.35">
      <c r="A75" s="127" t="s">
        <v>2040</v>
      </c>
      <c r="B75" s="145" t="s">
        <v>1418</v>
      </c>
      <c r="C75" s="129" t="s">
        <v>1419</v>
      </c>
      <c r="D75" s="127" t="s">
        <v>236</v>
      </c>
      <c r="E75" s="127" t="s">
        <v>2041</v>
      </c>
      <c r="F75" s="127" t="s">
        <v>2042</v>
      </c>
      <c r="G75" s="127" t="s">
        <v>2043</v>
      </c>
      <c r="H75" s="127" t="s">
        <v>2044</v>
      </c>
      <c r="I75" s="34"/>
      <c r="J75" s="229"/>
      <c r="K75" s="127" t="s">
        <v>2045</v>
      </c>
      <c r="L75" s="34"/>
      <c r="M75" s="34" t="s">
        <v>149</v>
      </c>
      <c r="N75" s="35" t="s">
        <v>1355</v>
      </c>
      <c r="O75" s="138" t="s">
        <v>1356</v>
      </c>
      <c r="P75" s="104"/>
      <c r="Q75" s="34" t="s">
        <v>1809</v>
      </c>
      <c r="R75" s="34" t="s">
        <v>2046</v>
      </c>
      <c r="S75" s="127" t="s">
        <v>2047</v>
      </c>
      <c r="T75" s="141" t="s">
        <v>2048</v>
      </c>
      <c r="U75" s="141" t="s">
        <v>2049</v>
      </c>
      <c r="V75" s="127" t="s">
        <v>2050</v>
      </c>
      <c r="Y75" s="41"/>
      <c r="AA75" s="105">
        <f>IF(OR(J75="Fail",ISBLANK(J75)),INDEX('Issue Code Table'!C:C,MATCH(N:N,'Issue Code Table'!A:A,0)),IF(M75="Critical",6,IF(M75="Significant",5,IF(M75="Moderate",3,2))))</f>
        <v>5</v>
      </c>
    </row>
    <row r="76" spans="1:27" ht="148.5" customHeight="1" x14ac:dyDescent="0.35">
      <c r="A76" s="127" t="s">
        <v>2051</v>
      </c>
      <c r="B76" s="145" t="s">
        <v>1418</v>
      </c>
      <c r="C76" s="129" t="s">
        <v>1419</v>
      </c>
      <c r="D76" s="127" t="s">
        <v>236</v>
      </c>
      <c r="E76" s="127" t="s">
        <v>2052</v>
      </c>
      <c r="F76" s="127" t="s">
        <v>2053</v>
      </c>
      <c r="G76" s="127" t="s">
        <v>2054</v>
      </c>
      <c r="H76" s="127" t="s">
        <v>2055</v>
      </c>
      <c r="I76" s="34"/>
      <c r="J76" s="229"/>
      <c r="K76" s="127" t="s">
        <v>2056</v>
      </c>
      <c r="L76" s="34"/>
      <c r="M76" s="34" t="s">
        <v>160</v>
      </c>
      <c r="N76" s="35" t="s">
        <v>813</v>
      </c>
      <c r="O76" s="138" t="s">
        <v>814</v>
      </c>
      <c r="P76" s="104"/>
      <c r="Q76" s="34" t="s">
        <v>1809</v>
      </c>
      <c r="R76" s="34" t="s">
        <v>2057</v>
      </c>
      <c r="S76" s="127" t="s">
        <v>2058</v>
      </c>
      <c r="T76" s="141" t="s">
        <v>2059</v>
      </c>
      <c r="U76" s="141" t="s">
        <v>2060</v>
      </c>
      <c r="V76" s="127"/>
      <c r="Y76" s="41"/>
      <c r="AA76" s="105">
        <f>IF(OR(J76="Fail",ISBLANK(J76)),INDEX('Issue Code Table'!C:C,MATCH(N:N,'Issue Code Table'!A:A,0)),IF(M76="Critical",6,IF(M76="Significant",5,IF(M76="Moderate",3,2))))</f>
        <v>4</v>
      </c>
    </row>
    <row r="77" spans="1:27" ht="148.5" customHeight="1" x14ac:dyDescent="0.35">
      <c r="A77" s="127" t="s">
        <v>2061</v>
      </c>
      <c r="B77" s="145" t="s">
        <v>1418</v>
      </c>
      <c r="C77" s="129" t="s">
        <v>1419</v>
      </c>
      <c r="D77" s="127" t="s">
        <v>236</v>
      </c>
      <c r="E77" s="127" t="s">
        <v>2062</v>
      </c>
      <c r="F77" s="127" t="s">
        <v>1953</v>
      </c>
      <c r="G77" s="127" t="s">
        <v>2063</v>
      </c>
      <c r="H77" s="127" t="s">
        <v>2064</v>
      </c>
      <c r="I77" s="34"/>
      <c r="J77" s="229"/>
      <c r="K77" s="127" t="s">
        <v>2065</v>
      </c>
      <c r="L77" s="34"/>
      <c r="M77" s="34" t="s">
        <v>160</v>
      </c>
      <c r="N77" s="35" t="s">
        <v>813</v>
      </c>
      <c r="O77" s="138" t="s">
        <v>814</v>
      </c>
      <c r="P77" s="104"/>
      <c r="Q77" s="34" t="s">
        <v>1809</v>
      </c>
      <c r="R77" s="34" t="s">
        <v>2066</v>
      </c>
      <c r="S77" s="127" t="s">
        <v>2067</v>
      </c>
      <c r="T77" s="141" t="s">
        <v>2068</v>
      </c>
      <c r="U77" s="141" t="s">
        <v>2069</v>
      </c>
      <c r="V77" s="127"/>
      <c r="Y77" s="41"/>
      <c r="AA77" s="105">
        <f>IF(OR(J77="Fail",ISBLANK(J77)),INDEX('Issue Code Table'!C:C,MATCH(N:N,'Issue Code Table'!A:A,0)),IF(M77="Critical",6,IF(M77="Significant",5,IF(M77="Moderate",3,2))))</f>
        <v>4</v>
      </c>
    </row>
    <row r="78" spans="1:27" ht="148.5" customHeight="1" x14ac:dyDescent="0.35">
      <c r="A78" s="127" t="s">
        <v>2070</v>
      </c>
      <c r="B78" s="145" t="s">
        <v>1418</v>
      </c>
      <c r="C78" s="129" t="s">
        <v>1419</v>
      </c>
      <c r="D78" s="127" t="s">
        <v>236</v>
      </c>
      <c r="E78" s="127" t="s">
        <v>2071</v>
      </c>
      <c r="F78" s="127" t="s">
        <v>2072</v>
      </c>
      <c r="G78" s="127" t="s">
        <v>2073</v>
      </c>
      <c r="H78" s="127" t="s">
        <v>2074</v>
      </c>
      <c r="I78" s="34"/>
      <c r="J78" s="229"/>
      <c r="K78" s="127" t="s">
        <v>2075</v>
      </c>
      <c r="L78" s="34"/>
      <c r="M78" s="34" t="s">
        <v>149</v>
      </c>
      <c r="N78" s="35" t="s">
        <v>1355</v>
      </c>
      <c r="O78" s="138" t="s">
        <v>1356</v>
      </c>
      <c r="P78" s="104"/>
      <c r="Q78" s="34" t="s">
        <v>1809</v>
      </c>
      <c r="R78" s="34" t="s">
        <v>2076</v>
      </c>
      <c r="S78" s="127" t="s">
        <v>2077</v>
      </c>
      <c r="T78" s="141" t="s">
        <v>2078</v>
      </c>
      <c r="U78" s="141" t="s">
        <v>2079</v>
      </c>
      <c r="V78" s="127" t="s">
        <v>2080</v>
      </c>
      <c r="Y78" s="41"/>
      <c r="AA78" s="105">
        <f>IF(OR(J78="Fail",ISBLANK(J78)),INDEX('Issue Code Table'!C:C,MATCH(N:N,'Issue Code Table'!A:A,0)),IF(M78="Critical",6,IF(M78="Significant",5,IF(M78="Moderate",3,2))))</f>
        <v>5</v>
      </c>
    </row>
    <row r="79" spans="1:27" ht="148.5" customHeight="1" x14ac:dyDescent="0.35">
      <c r="A79" s="127" t="s">
        <v>2081</v>
      </c>
      <c r="B79" s="145" t="s">
        <v>1418</v>
      </c>
      <c r="C79" s="129" t="s">
        <v>1419</v>
      </c>
      <c r="D79" s="127" t="s">
        <v>236</v>
      </c>
      <c r="E79" s="127" t="s">
        <v>2082</v>
      </c>
      <c r="F79" s="127" t="s">
        <v>2083</v>
      </c>
      <c r="G79" s="127" t="s">
        <v>2084</v>
      </c>
      <c r="H79" s="127" t="s">
        <v>2085</v>
      </c>
      <c r="I79" s="34"/>
      <c r="J79" s="229"/>
      <c r="K79" s="127" t="s">
        <v>2086</v>
      </c>
      <c r="L79" s="34"/>
      <c r="M79" s="34" t="s">
        <v>149</v>
      </c>
      <c r="N79" s="35" t="s">
        <v>1355</v>
      </c>
      <c r="O79" s="138" t="s">
        <v>1356</v>
      </c>
      <c r="P79" s="104"/>
      <c r="Q79" s="34" t="s">
        <v>1809</v>
      </c>
      <c r="R79" s="34" t="s">
        <v>2087</v>
      </c>
      <c r="S79" s="127" t="s">
        <v>2088</v>
      </c>
      <c r="T79" s="141" t="s">
        <v>2089</v>
      </c>
      <c r="U79" s="141" t="s">
        <v>2090</v>
      </c>
      <c r="V79" s="127" t="s">
        <v>2091</v>
      </c>
      <c r="Y79" s="41"/>
      <c r="AA79" s="105">
        <f>IF(OR(J79="Fail",ISBLANK(J79)),INDEX('Issue Code Table'!C:C,MATCH(N:N,'Issue Code Table'!A:A,0)),IF(M79="Critical",6,IF(M79="Significant",5,IF(M79="Moderate",3,2))))</f>
        <v>5</v>
      </c>
    </row>
    <row r="80" spans="1:27" ht="148.5" customHeight="1" x14ac:dyDescent="0.35">
      <c r="A80" s="127" t="s">
        <v>2092</v>
      </c>
      <c r="B80" s="145" t="s">
        <v>1418</v>
      </c>
      <c r="C80" s="129" t="s">
        <v>1419</v>
      </c>
      <c r="D80" s="127" t="s">
        <v>236</v>
      </c>
      <c r="E80" s="127" t="s">
        <v>2093</v>
      </c>
      <c r="F80" s="127" t="s">
        <v>2094</v>
      </c>
      <c r="G80" s="127" t="s">
        <v>2095</v>
      </c>
      <c r="H80" s="127" t="s">
        <v>2096</v>
      </c>
      <c r="I80" s="34"/>
      <c r="J80" s="229"/>
      <c r="K80" s="127" t="s">
        <v>2097</v>
      </c>
      <c r="L80" s="34"/>
      <c r="M80" s="34" t="s">
        <v>160</v>
      </c>
      <c r="N80" s="35" t="s">
        <v>813</v>
      </c>
      <c r="O80" s="138" t="s">
        <v>814</v>
      </c>
      <c r="P80" s="104"/>
      <c r="Q80" s="34" t="s">
        <v>1809</v>
      </c>
      <c r="R80" s="34" t="s">
        <v>2098</v>
      </c>
      <c r="S80" s="127" t="s">
        <v>2099</v>
      </c>
      <c r="T80" s="141" t="s">
        <v>2100</v>
      </c>
      <c r="U80" s="141" t="s">
        <v>2101</v>
      </c>
      <c r="V80" s="127"/>
      <c r="Y80" s="41"/>
      <c r="AA80" s="105">
        <f>IF(OR(J80="Fail",ISBLANK(J80)),INDEX('Issue Code Table'!C:C,MATCH(N:N,'Issue Code Table'!A:A,0)),IF(M80="Critical",6,IF(M80="Significant",5,IF(M80="Moderate",3,2))))</f>
        <v>4</v>
      </c>
    </row>
    <row r="81" spans="1:27" ht="148.5" customHeight="1" x14ac:dyDescent="0.35">
      <c r="A81" s="127" t="s">
        <v>2102</v>
      </c>
      <c r="B81" s="145" t="s">
        <v>1418</v>
      </c>
      <c r="C81" s="129" t="s">
        <v>1419</v>
      </c>
      <c r="D81" s="127" t="s">
        <v>236</v>
      </c>
      <c r="E81" s="127" t="s">
        <v>2103</v>
      </c>
      <c r="F81" s="127" t="s">
        <v>2104</v>
      </c>
      <c r="G81" s="127" t="s">
        <v>2105</v>
      </c>
      <c r="H81" s="127" t="s">
        <v>2106</v>
      </c>
      <c r="I81" s="34"/>
      <c r="J81" s="229"/>
      <c r="K81" s="127" t="s">
        <v>2107</v>
      </c>
      <c r="L81" s="34"/>
      <c r="M81" s="34" t="s">
        <v>160</v>
      </c>
      <c r="N81" s="35" t="s">
        <v>813</v>
      </c>
      <c r="O81" s="138" t="s">
        <v>814</v>
      </c>
      <c r="P81" s="104"/>
      <c r="Q81" s="34" t="s">
        <v>1809</v>
      </c>
      <c r="R81" s="34" t="s">
        <v>2108</v>
      </c>
      <c r="S81" s="127" t="s">
        <v>2109</v>
      </c>
      <c r="T81" s="141" t="s">
        <v>2110</v>
      </c>
      <c r="U81" s="141" t="s">
        <v>2111</v>
      </c>
      <c r="V81" s="127"/>
      <c r="Y81" s="41"/>
      <c r="AA81" s="105">
        <f>IF(OR(J81="Fail",ISBLANK(J81)),INDEX('Issue Code Table'!C:C,MATCH(N:N,'Issue Code Table'!A:A,0)),IF(M81="Critical",6,IF(M81="Significant",5,IF(M81="Moderate",3,2))))</f>
        <v>4</v>
      </c>
    </row>
    <row r="82" spans="1:27" ht="148.5" customHeight="1" x14ac:dyDescent="0.35">
      <c r="A82" s="127" t="s">
        <v>2112</v>
      </c>
      <c r="B82" s="145" t="s">
        <v>1418</v>
      </c>
      <c r="C82" s="129" t="s">
        <v>1419</v>
      </c>
      <c r="D82" s="127" t="s">
        <v>236</v>
      </c>
      <c r="E82" s="127" t="s">
        <v>2113</v>
      </c>
      <c r="F82" s="127" t="s">
        <v>2114</v>
      </c>
      <c r="G82" s="127" t="s">
        <v>2115</v>
      </c>
      <c r="H82" s="127" t="s">
        <v>2116</v>
      </c>
      <c r="I82" s="34"/>
      <c r="J82" s="229"/>
      <c r="K82" s="127" t="s">
        <v>2117</v>
      </c>
      <c r="L82" s="34"/>
      <c r="M82" s="34" t="s">
        <v>160</v>
      </c>
      <c r="N82" s="35" t="s">
        <v>813</v>
      </c>
      <c r="O82" s="138" t="s">
        <v>814</v>
      </c>
      <c r="P82" s="104"/>
      <c r="Q82" s="34" t="s">
        <v>2118</v>
      </c>
      <c r="R82" s="34" t="s">
        <v>2119</v>
      </c>
      <c r="S82" s="127" t="s">
        <v>2120</v>
      </c>
      <c r="T82" s="141" t="s">
        <v>2121</v>
      </c>
      <c r="U82" s="141" t="s">
        <v>2122</v>
      </c>
      <c r="V82" s="127"/>
      <c r="Y82" s="41"/>
      <c r="AA82" s="105">
        <f>IF(OR(J82="Fail",ISBLANK(J82)),INDEX('Issue Code Table'!C:C,MATCH(N:N,'Issue Code Table'!A:A,0)),IF(M82="Critical",6,IF(M82="Significant",5,IF(M82="Moderate",3,2))))</f>
        <v>4</v>
      </c>
    </row>
    <row r="83" spans="1:27" ht="148.5" customHeight="1" x14ac:dyDescent="0.35">
      <c r="A83" s="127" t="s">
        <v>2123</v>
      </c>
      <c r="B83" s="145" t="s">
        <v>1418</v>
      </c>
      <c r="C83" s="129" t="s">
        <v>1419</v>
      </c>
      <c r="D83" s="127" t="s">
        <v>236</v>
      </c>
      <c r="E83" s="127" t="s">
        <v>2124</v>
      </c>
      <c r="F83" s="127" t="s">
        <v>2125</v>
      </c>
      <c r="G83" s="127" t="s">
        <v>2126</v>
      </c>
      <c r="H83" s="127" t="s">
        <v>2127</v>
      </c>
      <c r="I83" s="34"/>
      <c r="J83" s="229"/>
      <c r="K83" s="127" t="s">
        <v>2128</v>
      </c>
      <c r="L83" s="34"/>
      <c r="M83" s="34" t="s">
        <v>149</v>
      </c>
      <c r="N83" s="35" t="s">
        <v>1355</v>
      </c>
      <c r="O83" s="138" t="s">
        <v>1356</v>
      </c>
      <c r="P83" s="104"/>
      <c r="Q83" s="34" t="s">
        <v>2118</v>
      </c>
      <c r="R83" s="34" t="s">
        <v>666</v>
      </c>
      <c r="S83" s="127" t="s">
        <v>2129</v>
      </c>
      <c r="T83" s="141" t="s">
        <v>2130</v>
      </c>
      <c r="U83" s="141" t="s">
        <v>2131</v>
      </c>
      <c r="V83" s="127" t="s">
        <v>2132</v>
      </c>
      <c r="Y83" s="41"/>
      <c r="AA83" s="105">
        <f>IF(OR(J83="Fail",ISBLANK(J83)),INDEX('Issue Code Table'!C:C,MATCH(N:N,'Issue Code Table'!A:A,0)),IF(M83="Critical",6,IF(M83="Significant",5,IF(M83="Moderate",3,2))))</f>
        <v>5</v>
      </c>
    </row>
    <row r="84" spans="1:27" ht="148.5" customHeight="1" x14ac:dyDescent="0.35">
      <c r="A84" s="127" t="s">
        <v>2133</v>
      </c>
      <c r="B84" s="145" t="s">
        <v>1418</v>
      </c>
      <c r="C84" s="129" t="s">
        <v>1419</v>
      </c>
      <c r="D84" s="127" t="s">
        <v>236</v>
      </c>
      <c r="E84" s="127" t="s">
        <v>2134</v>
      </c>
      <c r="F84" s="127" t="s">
        <v>2135</v>
      </c>
      <c r="G84" s="127" t="s">
        <v>2136</v>
      </c>
      <c r="H84" s="127" t="s">
        <v>2137</v>
      </c>
      <c r="I84" s="34"/>
      <c r="J84" s="229"/>
      <c r="K84" s="127" t="s">
        <v>2138</v>
      </c>
      <c r="L84" s="34"/>
      <c r="M84" s="34" t="s">
        <v>149</v>
      </c>
      <c r="N84" s="35" t="s">
        <v>1355</v>
      </c>
      <c r="O84" s="138" t="s">
        <v>1356</v>
      </c>
      <c r="P84" s="104"/>
      <c r="Q84" s="34" t="s">
        <v>2118</v>
      </c>
      <c r="R84" s="34" t="s">
        <v>677</v>
      </c>
      <c r="S84" s="127" t="s">
        <v>2139</v>
      </c>
      <c r="T84" s="141" t="s">
        <v>2140</v>
      </c>
      <c r="U84" s="141" t="s">
        <v>2141</v>
      </c>
      <c r="V84" s="127" t="s">
        <v>2142</v>
      </c>
      <c r="Y84" s="41"/>
      <c r="AA84" s="105">
        <f>IF(OR(J84="Fail",ISBLANK(J84)),INDEX('Issue Code Table'!C:C,MATCH(N:N,'Issue Code Table'!A:A,0)),IF(M84="Critical",6,IF(M84="Significant",5,IF(M84="Moderate",3,2))))</f>
        <v>5</v>
      </c>
    </row>
    <row r="85" spans="1:27" ht="148.5" customHeight="1" x14ac:dyDescent="0.35">
      <c r="A85" s="127" t="s">
        <v>2143</v>
      </c>
      <c r="B85" s="145" t="s">
        <v>1418</v>
      </c>
      <c r="C85" s="129" t="s">
        <v>1419</v>
      </c>
      <c r="D85" s="127" t="s">
        <v>236</v>
      </c>
      <c r="E85" s="127" t="s">
        <v>2144</v>
      </c>
      <c r="F85" s="127" t="s">
        <v>2145</v>
      </c>
      <c r="G85" s="127" t="s">
        <v>2146</v>
      </c>
      <c r="H85" s="127" t="s">
        <v>2147</v>
      </c>
      <c r="I85" s="34"/>
      <c r="J85" s="229"/>
      <c r="K85" s="127" t="s">
        <v>2148</v>
      </c>
      <c r="L85" s="34"/>
      <c r="M85" s="34" t="s">
        <v>149</v>
      </c>
      <c r="N85" s="35" t="s">
        <v>1355</v>
      </c>
      <c r="O85" s="138" t="s">
        <v>1356</v>
      </c>
      <c r="P85" s="104"/>
      <c r="Q85" s="34" t="s">
        <v>2118</v>
      </c>
      <c r="R85" s="34" t="s">
        <v>686</v>
      </c>
      <c r="S85" s="127" t="s">
        <v>2149</v>
      </c>
      <c r="T85" s="141" t="s">
        <v>2150</v>
      </c>
      <c r="U85" s="141" t="s">
        <v>2151</v>
      </c>
      <c r="V85" s="127" t="s">
        <v>2152</v>
      </c>
      <c r="Y85" s="41"/>
      <c r="AA85" s="105">
        <f>IF(OR(J85="Fail",ISBLANK(J85)),INDEX('Issue Code Table'!C:C,MATCH(N:N,'Issue Code Table'!A:A,0)),IF(M85="Critical",6,IF(M85="Significant",5,IF(M85="Moderate",3,2))))</f>
        <v>5</v>
      </c>
    </row>
    <row r="86" spans="1:27" ht="148.5" customHeight="1" x14ac:dyDescent="0.35">
      <c r="A86" s="127" t="s">
        <v>2153</v>
      </c>
      <c r="B86" s="145" t="s">
        <v>1418</v>
      </c>
      <c r="C86" s="129" t="s">
        <v>1419</v>
      </c>
      <c r="D86" s="127" t="s">
        <v>236</v>
      </c>
      <c r="E86" s="127" t="s">
        <v>2154</v>
      </c>
      <c r="F86" s="127" t="s">
        <v>2155</v>
      </c>
      <c r="G86" s="127" t="s">
        <v>2156</v>
      </c>
      <c r="H86" s="127" t="s">
        <v>2157</v>
      </c>
      <c r="I86" s="34"/>
      <c r="J86" s="229"/>
      <c r="K86" s="127" t="s">
        <v>2158</v>
      </c>
      <c r="L86" s="34"/>
      <c r="M86" s="34" t="s">
        <v>149</v>
      </c>
      <c r="N86" s="35" t="s">
        <v>1355</v>
      </c>
      <c r="O86" s="138" t="s">
        <v>1356</v>
      </c>
      <c r="P86" s="104"/>
      <c r="Q86" s="34" t="s">
        <v>2118</v>
      </c>
      <c r="R86" s="34" t="s">
        <v>696</v>
      </c>
      <c r="S86" s="127" t="s">
        <v>2159</v>
      </c>
      <c r="T86" s="141" t="s">
        <v>2160</v>
      </c>
      <c r="U86" s="141" t="s">
        <v>2161</v>
      </c>
      <c r="V86" s="127" t="s">
        <v>2162</v>
      </c>
      <c r="Y86" s="41"/>
      <c r="AA86" s="105">
        <f>IF(OR(J86="Fail",ISBLANK(J86)),INDEX('Issue Code Table'!C:C,MATCH(N:N,'Issue Code Table'!A:A,0)),IF(M86="Critical",6,IF(M86="Significant",5,IF(M86="Moderate",3,2))))</f>
        <v>5</v>
      </c>
    </row>
    <row r="87" spans="1:27" ht="148.5" customHeight="1" x14ac:dyDescent="0.35">
      <c r="A87" s="127" t="s">
        <v>2163</v>
      </c>
      <c r="B87" s="127" t="s">
        <v>2164</v>
      </c>
      <c r="C87" s="128" t="s">
        <v>2165</v>
      </c>
      <c r="D87" s="127" t="s">
        <v>236</v>
      </c>
      <c r="E87" s="127" t="s">
        <v>2166</v>
      </c>
      <c r="F87" s="127" t="s">
        <v>2167</v>
      </c>
      <c r="G87" s="127" t="s">
        <v>2168</v>
      </c>
      <c r="H87" s="127" t="s">
        <v>2169</v>
      </c>
      <c r="I87" s="34"/>
      <c r="J87" s="229"/>
      <c r="K87" s="127" t="s">
        <v>2170</v>
      </c>
      <c r="L87" s="34"/>
      <c r="M87" s="34" t="s">
        <v>149</v>
      </c>
      <c r="N87" s="35" t="s">
        <v>613</v>
      </c>
      <c r="O87" s="138" t="s">
        <v>614</v>
      </c>
      <c r="P87" s="104"/>
      <c r="Q87" s="34" t="s">
        <v>2118</v>
      </c>
      <c r="R87" s="34" t="s">
        <v>706</v>
      </c>
      <c r="S87" s="127" t="s">
        <v>2171</v>
      </c>
      <c r="T87" s="141" t="s">
        <v>2172</v>
      </c>
      <c r="U87" s="141" t="s">
        <v>2173</v>
      </c>
      <c r="V87" s="127" t="s">
        <v>2174</v>
      </c>
      <c r="Y87" s="41"/>
      <c r="AA87" s="105">
        <f>IF(OR(J87="Fail",ISBLANK(J87)),INDEX('Issue Code Table'!C:C,MATCH(N:N,'Issue Code Table'!A:A,0)),IF(M87="Critical",6,IF(M87="Significant",5,IF(M87="Moderate",3,2))))</f>
        <v>5</v>
      </c>
    </row>
    <row r="88" spans="1:27" ht="148.5" customHeight="1" x14ac:dyDescent="0.35">
      <c r="A88" s="127" t="s">
        <v>2175</v>
      </c>
      <c r="B88" s="127" t="s">
        <v>2164</v>
      </c>
      <c r="C88" s="128" t="s">
        <v>2165</v>
      </c>
      <c r="D88" s="127" t="s">
        <v>236</v>
      </c>
      <c r="E88" s="127" t="s">
        <v>2176</v>
      </c>
      <c r="F88" s="127" t="s">
        <v>2177</v>
      </c>
      <c r="G88" s="127" t="s">
        <v>2178</v>
      </c>
      <c r="H88" s="127" t="s">
        <v>2179</v>
      </c>
      <c r="I88" s="34"/>
      <c r="J88" s="229"/>
      <c r="K88" s="127" t="s">
        <v>2180</v>
      </c>
      <c r="L88" s="34"/>
      <c r="M88" s="34" t="s">
        <v>149</v>
      </c>
      <c r="N88" s="35" t="s">
        <v>613</v>
      </c>
      <c r="O88" s="138" t="s">
        <v>614</v>
      </c>
      <c r="P88" s="104"/>
      <c r="Q88" s="34" t="s">
        <v>2118</v>
      </c>
      <c r="R88" s="34" t="s">
        <v>719</v>
      </c>
      <c r="S88" s="127" t="s">
        <v>2181</v>
      </c>
      <c r="T88" s="141" t="s">
        <v>2182</v>
      </c>
      <c r="U88" s="141" t="s">
        <v>2183</v>
      </c>
      <c r="V88" s="127" t="s">
        <v>2184</v>
      </c>
      <c r="Y88" s="41"/>
      <c r="AA88" s="105">
        <f>IF(OR(J88="Fail",ISBLANK(J88)),INDEX('Issue Code Table'!C:C,MATCH(N:N,'Issue Code Table'!A:A,0)),IF(M88="Critical",6,IF(M88="Significant",5,IF(M88="Moderate",3,2))))</f>
        <v>5</v>
      </c>
    </row>
    <row r="89" spans="1:27" ht="148.5" customHeight="1" x14ac:dyDescent="0.35">
      <c r="A89" s="127" t="s">
        <v>2185</v>
      </c>
      <c r="B89" s="127" t="s">
        <v>2164</v>
      </c>
      <c r="C89" s="128" t="s">
        <v>2165</v>
      </c>
      <c r="D89" s="127" t="s">
        <v>236</v>
      </c>
      <c r="E89" s="127" t="s">
        <v>2186</v>
      </c>
      <c r="F89" s="127" t="s">
        <v>2187</v>
      </c>
      <c r="G89" s="127" t="s">
        <v>2188</v>
      </c>
      <c r="H89" s="127" t="s">
        <v>2189</v>
      </c>
      <c r="I89" s="34"/>
      <c r="J89" s="229"/>
      <c r="K89" s="127" t="s">
        <v>2190</v>
      </c>
      <c r="L89" s="34"/>
      <c r="M89" s="34" t="s">
        <v>149</v>
      </c>
      <c r="N89" s="35" t="s">
        <v>613</v>
      </c>
      <c r="O89" s="138" t="s">
        <v>614</v>
      </c>
      <c r="P89" s="104"/>
      <c r="Q89" s="34" t="s">
        <v>2118</v>
      </c>
      <c r="R89" s="34" t="s">
        <v>2191</v>
      </c>
      <c r="S89" s="127" t="s">
        <v>2192</v>
      </c>
      <c r="T89" s="141" t="s">
        <v>2193</v>
      </c>
      <c r="U89" s="141" t="s">
        <v>2194</v>
      </c>
      <c r="V89" s="127" t="s">
        <v>2195</v>
      </c>
      <c r="Y89" s="41"/>
      <c r="AA89" s="105">
        <f>IF(OR(J89="Fail",ISBLANK(J89)),INDEX('Issue Code Table'!C:C,MATCH(N:N,'Issue Code Table'!A:A,0)),IF(M89="Critical",6,IF(M89="Significant",5,IF(M89="Moderate",3,2))))</f>
        <v>5</v>
      </c>
    </row>
    <row r="90" spans="1:27" ht="148.5" customHeight="1" x14ac:dyDescent="0.35">
      <c r="A90" s="127" t="s">
        <v>2196</v>
      </c>
      <c r="B90" s="127" t="s">
        <v>2164</v>
      </c>
      <c r="C90" s="128" t="s">
        <v>2165</v>
      </c>
      <c r="D90" s="127" t="s">
        <v>236</v>
      </c>
      <c r="E90" s="127" t="s">
        <v>2197</v>
      </c>
      <c r="F90" s="127" t="s">
        <v>2198</v>
      </c>
      <c r="G90" s="127" t="s">
        <v>2199</v>
      </c>
      <c r="H90" s="127" t="s">
        <v>2200</v>
      </c>
      <c r="I90" s="34"/>
      <c r="J90" s="229"/>
      <c r="K90" s="127" t="s">
        <v>2201</v>
      </c>
      <c r="L90" s="34"/>
      <c r="M90" s="34" t="s">
        <v>149</v>
      </c>
      <c r="N90" s="35" t="s">
        <v>613</v>
      </c>
      <c r="O90" s="138" t="s">
        <v>614</v>
      </c>
      <c r="P90" s="104"/>
      <c r="Q90" s="34" t="s">
        <v>2118</v>
      </c>
      <c r="R90" s="34" t="s">
        <v>731</v>
      </c>
      <c r="S90" s="127" t="s">
        <v>2202</v>
      </c>
      <c r="T90" s="141" t="s">
        <v>2203</v>
      </c>
      <c r="U90" s="141" t="s">
        <v>2204</v>
      </c>
      <c r="V90" s="127" t="s">
        <v>2205</v>
      </c>
      <c r="Y90" s="41"/>
      <c r="AA90" s="105">
        <f>IF(OR(J90="Fail",ISBLANK(J90)),INDEX('Issue Code Table'!C:C,MATCH(N:N,'Issue Code Table'!A:A,0)),IF(M90="Critical",6,IF(M90="Significant",5,IF(M90="Moderate",3,2))))</f>
        <v>5</v>
      </c>
    </row>
    <row r="91" spans="1:27" ht="148.5" customHeight="1" x14ac:dyDescent="0.35">
      <c r="A91" s="127" t="s">
        <v>2206</v>
      </c>
      <c r="B91" s="127" t="s">
        <v>2164</v>
      </c>
      <c r="C91" s="128" t="s">
        <v>2165</v>
      </c>
      <c r="D91" s="127" t="s">
        <v>236</v>
      </c>
      <c r="E91" s="127" t="s">
        <v>2207</v>
      </c>
      <c r="F91" s="127" t="s">
        <v>2208</v>
      </c>
      <c r="G91" s="127" t="s">
        <v>2209</v>
      </c>
      <c r="H91" s="127" t="s">
        <v>2210</v>
      </c>
      <c r="I91" s="34"/>
      <c r="J91" s="229"/>
      <c r="K91" s="127" t="s">
        <v>2211</v>
      </c>
      <c r="L91" s="34"/>
      <c r="M91" s="34" t="s">
        <v>149</v>
      </c>
      <c r="N91" s="35" t="s">
        <v>613</v>
      </c>
      <c r="O91" s="138" t="s">
        <v>614</v>
      </c>
      <c r="P91" s="104"/>
      <c r="Q91" s="34" t="s">
        <v>2118</v>
      </c>
      <c r="R91" s="34" t="s">
        <v>2212</v>
      </c>
      <c r="S91" s="127" t="s">
        <v>2213</v>
      </c>
      <c r="T91" s="141" t="s">
        <v>2214</v>
      </c>
      <c r="U91" s="141" t="s">
        <v>2215</v>
      </c>
      <c r="V91" s="127" t="s">
        <v>2216</v>
      </c>
      <c r="Y91" s="41"/>
      <c r="AA91" s="105">
        <f>IF(OR(J91="Fail",ISBLANK(J91)),INDEX('Issue Code Table'!C:C,MATCH(N:N,'Issue Code Table'!A:A,0)),IF(M91="Critical",6,IF(M91="Significant",5,IF(M91="Moderate",3,2))))</f>
        <v>5</v>
      </c>
    </row>
    <row r="92" spans="1:27" ht="148.5" customHeight="1" x14ac:dyDescent="0.35">
      <c r="A92" s="127" t="s">
        <v>2217</v>
      </c>
      <c r="B92" s="127" t="s">
        <v>2164</v>
      </c>
      <c r="C92" s="128" t="s">
        <v>2165</v>
      </c>
      <c r="D92" s="127" t="s">
        <v>236</v>
      </c>
      <c r="E92" s="127" t="s">
        <v>2218</v>
      </c>
      <c r="F92" s="127" t="s">
        <v>2219</v>
      </c>
      <c r="G92" s="127" t="s">
        <v>2220</v>
      </c>
      <c r="H92" s="127" t="s">
        <v>2221</v>
      </c>
      <c r="I92" s="34"/>
      <c r="J92" s="229"/>
      <c r="K92" s="127" t="s">
        <v>2222</v>
      </c>
      <c r="L92" s="34"/>
      <c r="M92" s="34" t="s">
        <v>149</v>
      </c>
      <c r="N92" s="35" t="s">
        <v>613</v>
      </c>
      <c r="O92" s="138" t="s">
        <v>614</v>
      </c>
      <c r="P92" s="104"/>
      <c r="Q92" s="34" t="s">
        <v>2118</v>
      </c>
      <c r="R92" s="34" t="s">
        <v>2223</v>
      </c>
      <c r="S92" s="127" t="s">
        <v>2224</v>
      </c>
      <c r="T92" s="141" t="s">
        <v>2225</v>
      </c>
      <c r="U92" s="141" t="s">
        <v>2226</v>
      </c>
      <c r="V92" s="127" t="s">
        <v>2227</v>
      </c>
      <c r="Y92" s="41"/>
      <c r="AA92" s="105">
        <f>IF(OR(J92="Fail",ISBLANK(J92)),INDEX('Issue Code Table'!C:C,MATCH(N:N,'Issue Code Table'!A:A,0)),IF(M92="Critical",6,IF(M92="Significant",5,IF(M92="Moderate",3,2))))</f>
        <v>5</v>
      </c>
    </row>
    <row r="93" spans="1:27" ht="148.5" customHeight="1" x14ac:dyDescent="0.35">
      <c r="A93" s="127" t="s">
        <v>2228</v>
      </c>
      <c r="B93" s="127" t="s">
        <v>2164</v>
      </c>
      <c r="C93" s="128" t="s">
        <v>2165</v>
      </c>
      <c r="D93" s="127" t="s">
        <v>236</v>
      </c>
      <c r="E93" s="127" t="s">
        <v>2229</v>
      </c>
      <c r="F93" s="127" t="s">
        <v>2230</v>
      </c>
      <c r="G93" s="127" t="s">
        <v>2231</v>
      </c>
      <c r="H93" s="127" t="s">
        <v>2232</v>
      </c>
      <c r="I93" s="34"/>
      <c r="J93" s="229"/>
      <c r="K93" s="127" t="s">
        <v>2233</v>
      </c>
      <c r="L93" s="34"/>
      <c r="M93" s="34" t="s">
        <v>149</v>
      </c>
      <c r="N93" s="35" t="s">
        <v>613</v>
      </c>
      <c r="O93" s="138" t="s">
        <v>614</v>
      </c>
      <c r="P93" s="104"/>
      <c r="Q93" s="34" t="s">
        <v>2118</v>
      </c>
      <c r="R93" s="34" t="s">
        <v>745</v>
      </c>
      <c r="S93" s="127" t="s">
        <v>2234</v>
      </c>
      <c r="T93" s="141" t="s">
        <v>2235</v>
      </c>
      <c r="U93" s="141" t="s">
        <v>2236</v>
      </c>
      <c r="V93" s="127" t="s">
        <v>2237</v>
      </c>
      <c r="Y93" s="41"/>
      <c r="AA93" s="105">
        <f>IF(OR(J93="Fail",ISBLANK(J93)),INDEX('Issue Code Table'!C:C,MATCH(N:N,'Issue Code Table'!A:A,0)),IF(M93="Critical",6,IF(M93="Significant",5,IF(M93="Moderate",3,2))))</f>
        <v>5</v>
      </c>
    </row>
    <row r="94" spans="1:27" ht="148.5" customHeight="1" x14ac:dyDescent="0.35">
      <c r="A94" s="127" t="s">
        <v>2238</v>
      </c>
      <c r="B94" s="127" t="s">
        <v>2164</v>
      </c>
      <c r="C94" s="128" t="s">
        <v>2165</v>
      </c>
      <c r="D94" s="127" t="s">
        <v>236</v>
      </c>
      <c r="E94" s="127" t="s">
        <v>2239</v>
      </c>
      <c r="F94" s="127" t="s">
        <v>2240</v>
      </c>
      <c r="G94" s="127" t="s">
        <v>2241</v>
      </c>
      <c r="H94" s="127" t="s">
        <v>2242</v>
      </c>
      <c r="I94" s="34"/>
      <c r="J94" s="229"/>
      <c r="K94" s="127" t="s">
        <v>2243</v>
      </c>
      <c r="L94" s="34"/>
      <c r="M94" s="34" t="s">
        <v>149</v>
      </c>
      <c r="N94" s="35" t="s">
        <v>613</v>
      </c>
      <c r="O94" s="138" t="s">
        <v>614</v>
      </c>
      <c r="P94" s="104"/>
      <c r="Q94" s="34" t="s">
        <v>2118</v>
      </c>
      <c r="R94" s="34" t="s">
        <v>756</v>
      </c>
      <c r="S94" s="127" t="s">
        <v>2244</v>
      </c>
      <c r="T94" s="141" t="s">
        <v>2245</v>
      </c>
      <c r="U94" s="141" t="s">
        <v>2246</v>
      </c>
      <c r="V94" s="127" t="s">
        <v>2247</v>
      </c>
      <c r="Y94" s="41"/>
      <c r="AA94" s="105">
        <f>IF(OR(J94="Fail",ISBLANK(J94)),INDEX('Issue Code Table'!C:C,MATCH(N:N,'Issue Code Table'!A:A,0)),IF(M94="Critical",6,IF(M94="Significant",5,IF(M94="Moderate",3,2))))</f>
        <v>5</v>
      </c>
    </row>
    <row r="95" spans="1:27" ht="148.5" customHeight="1" x14ac:dyDescent="0.35">
      <c r="A95" s="127" t="s">
        <v>2248</v>
      </c>
      <c r="B95" s="127" t="s">
        <v>2164</v>
      </c>
      <c r="C95" s="128" t="s">
        <v>2165</v>
      </c>
      <c r="D95" s="127" t="s">
        <v>236</v>
      </c>
      <c r="E95" s="127" t="s">
        <v>2249</v>
      </c>
      <c r="F95" s="127" t="s">
        <v>2250</v>
      </c>
      <c r="G95" s="127" t="s">
        <v>2251</v>
      </c>
      <c r="H95" s="127" t="s">
        <v>2252</v>
      </c>
      <c r="I95" s="34"/>
      <c r="J95" s="229"/>
      <c r="K95" s="127" t="s">
        <v>2253</v>
      </c>
      <c r="L95" s="34"/>
      <c r="M95" s="34" t="s">
        <v>149</v>
      </c>
      <c r="N95" s="35" t="s">
        <v>613</v>
      </c>
      <c r="O95" s="138" t="s">
        <v>614</v>
      </c>
      <c r="P95" s="104"/>
      <c r="Q95" s="34" t="s">
        <v>2118</v>
      </c>
      <c r="R95" s="34" t="s">
        <v>771</v>
      </c>
      <c r="S95" s="127" t="s">
        <v>2254</v>
      </c>
      <c r="T95" s="141" t="s">
        <v>2255</v>
      </c>
      <c r="U95" s="141" t="s">
        <v>2256</v>
      </c>
      <c r="V95" s="127" t="s">
        <v>2257</v>
      </c>
      <c r="Y95" s="41"/>
      <c r="AA95" s="105">
        <f>IF(OR(J95="Fail",ISBLANK(J95)),INDEX('Issue Code Table'!C:C,MATCH(N:N,'Issue Code Table'!A:A,0)),IF(M95="Critical",6,IF(M95="Significant",5,IF(M95="Moderate",3,2))))</f>
        <v>5</v>
      </c>
    </row>
    <row r="96" spans="1:27" ht="148.5" customHeight="1" x14ac:dyDescent="0.35">
      <c r="A96" s="127" t="s">
        <v>2258</v>
      </c>
      <c r="B96" s="127" t="s">
        <v>2164</v>
      </c>
      <c r="C96" s="128" t="s">
        <v>2165</v>
      </c>
      <c r="D96" s="127" t="s">
        <v>236</v>
      </c>
      <c r="E96" s="127" t="s">
        <v>2259</v>
      </c>
      <c r="F96" s="127" t="s">
        <v>2260</v>
      </c>
      <c r="G96" s="127" t="s">
        <v>2261</v>
      </c>
      <c r="H96" s="127" t="s">
        <v>2262</v>
      </c>
      <c r="I96" s="34"/>
      <c r="J96" s="229"/>
      <c r="K96" s="127" t="s">
        <v>2263</v>
      </c>
      <c r="L96" s="34"/>
      <c r="M96" s="34" t="s">
        <v>149</v>
      </c>
      <c r="N96" s="35" t="s">
        <v>613</v>
      </c>
      <c r="O96" s="138" t="s">
        <v>614</v>
      </c>
      <c r="P96" s="104"/>
      <c r="Q96" s="34" t="s">
        <v>2118</v>
      </c>
      <c r="R96" s="34" t="s">
        <v>783</v>
      </c>
      <c r="S96" s="127" t="s">
        <v>2264</v>
      </c>
      <c r="T96" s="141" t="s">
        <v>2265</v>
      </c>
      <c r="U96" s="141" t="s">
        <v>2266</v>
      </c>
      <c r="V96" s="127" t="s">
        <v>2267</v>
      </c>
      <c r="Y96" s="41"/>
      <c r="AA96" s="105">
        <f>IF(OR(J96="Fail",ISBLANK(J96)),INDEX('Issue Code Table'!C:C,MATCH(N:N,'Issue Code Table'!A:A,0)),IF(M96="Critical",6,IF(M96="Significant",5,IF(M96="Moderate",3,2))))</f>
        <v>5</v>
      </c>
    </row>
    <row r="97" spans="1:27" s="41" customFormat="1" ht="148.5" customHeight="1" x14ac:dyDescent="0.25">
      <c r="A97" s="127" t="s">
        <v>2268</v>
      </c>
      <c r="B97" s="127" t="s">
        <v>2164</v>
      </c>
      <c r="C97" s="128" t="s">
        <v>2165</v>
      </c>
      <c r="D97" s="127" t="s">
        <v>236</v>
      </c>
      <c r="E97" s="127" t="s">
        <v>2269</v>
      </c>
      <c r="F97" s="127" t="s">
        <v>2270</v>
      </c>
      <c r="G97" s="127" t="s">
        <v>2271</v>
      </c>
      <c r="H97" s="127" t="s">
        <v>2272</v>
      </c>
      <c r="I97" s="34"/>
      <c r="J97" s="229"/>
      <c r="K97" s="127" t="s">
        <v>2273</v>
      </c>
      <c r="L97" s="34"/>
      <c r="M97" s="34" t="s">
        <v>149</v>
      </c>
      <c r="N97" s="35" t="s">
        <v>613</v>
      </c>
      <c r="O97" s="138" t="s">
        <v>614</v>
      </c>
      <c r="P97" s="104"/>
      <c r="Q97" s="34" t="s">
        <v>2118</v>
      </c>
      <c r="R97" s="34" t="s">
        <v>793</v>
      </c>
      <c r="S97" s="127" t="s">
        <v>2274</v>
      </c>
      <c r="T97" s="141" t="s">
        <v>2275</v>
      </c>
      <c r="U97" s="141" t="s">
        <v>2276</v>
      </c>
      <c r="V97" s="127" t="s">
        <v>2277</v>
      </c>
      <c r="AA97" s="105">
        <f>IF(OR(J97="Fail",ISBLANK(J97)),INDEX('Issue Code Table'!C:C,MATCH(N:N,'Issue Code Table'!A:A,0)),IF(M97="Critical",6,IF(M97="Significant",5,IF(M97="Moderate",3,2))))</f>
        <v>5</v>
      </c>
    </row>
    <row r="98" spans="1:27" ht="148.5" customHeight="1" x14ac:dyDescent="0.35">
      <c r="A98" s="127" t="s">
        <v>2278</v>
      </c>
      <c r="B98" s="127" t="s">
        <v>2164</v>
      </c>
      <c r="C98" s="128" t="s">
        <v>2165</v>
      </c>
      <c r="D98" s="127" t="s">
        <v>236</v>
      </c>
      <c r="E98" s="127" t="s">
        <v>2279</v>
      </c>
      <c r="F98" s="127" t="s">
        <v>2280</v>
      </c>
      <c r="G98" s="127" t="s">
        <v>2281</v>
      </c>
      <c r="H98" s="127" t="s">
        <v>2282</v>
      </c>
      <c r="I98" s="34"/>
      <c r="J98" s="229"/>
      <c r="K98" s="127" t="s">
        <v>2283</v>
      </c>
      <c r="L98" s="34"/>
      <c r="M98" s="34" t="s">
        <v>149</v>
      </c>
      <c r="N98" s="35" t="s">
        <v>613</v>
      </c>
      <c r="O98" s="138" t="s">
        <v>614</v>
      </c>
      <c r="P98" s="104"/>
      <c r="Q98" s="34" t="s">
        <v>2118</v>
      </c>
      <c r="R98" s="34" t="s">
        <v>803</v>
      </c>
      <c r="S98" s="127" t="s">
        <v>2284</v>
      </c>
      <c r="T98" s="141" t="s">
        <v>2285</v>
      </c>
      <c r="U98" s="141" t="s">
        <v>2286</v>
      </c>
      <c r="V98" s="127" t="s">
        <v>2287</v>
      </c>
      <c r="Y98" s="41"/>
      <c r="AA98" s="105">
        <f>IF(OR(J98="Fail",ISBLANK(J98)),INDEX('Issue Code Table'!C:C,MATCH(N:N,'Issue Code Table'!A:A,0)),IF(M98="Critical",6,IF(M98="Significant",5,IF(M98="Moderate",3,2))))</f>
        <v>5</v>
      </c>
    </row>
    <row r="99" spans="1:27" ht="148.5" customHeight="1" x14ac:dyDescent="0.35">
      <c r="A99" s="127" t="s">
        <v>2288</v>
      </c>
      <c r="B99" s="127" t="s">
        <v>2164</v>
      </c>
      <c r="C99" s="128" t="s">
        <v>2165</v>
      </c>
      <c r="D99" s="127" t="s">
        <v>236</v>
      </c>
      <c r="E99" s="127" t="s">
        <v>2289</v>
      </c>
      <c r="F99" s="127" t="s">
        <v>2290</v>
      </c>
      <c r="G99" s="127" t="s">
        <v>2291</v>
      </c>
      <c r="H99" s="127" t="s">
        <v>2292</v>
      </c>
      <c r="I99" s="34"/>
      <c r="J99" s="229"/>
      <c r="K99" s="127" t="s">
        <v>2293</v>
      </c>
      <c r="L99" s="34"/>
      <c r="M99" s="34" t="s">
        <v>149</v>
      </c>
      <c r="N99" s="35" t="s">
        <v>613</v>
      </c>
      <c r="O99" s="138" t="s">
        <v>614</v>
      </c>
      <c r="P99" s="104"/>
      <c r="Q99" s="34" t="s">
        <v>2118</v>
      </c>
      <c r="R99" s="34" t="s">
        <v>815</v>
      </c>
      <c r="S99" s="127" t="s">
        <v>2294</v>
      </c>
      <c r="T99" s="141" t="s">
        <v>2295</v>
      </c>
      <c r="U99" s="141" t="s">
        <v>2296</v>
      </c>
      <c r="V99" s="127" t="s">
        <v>2297</v>
      </c>
      <c r="Y99" s="41"/>
      <c r="AA99" s="105">
        <f>IF(OR(J99="Fail",ISBLANK(J99)),INDEX('Issue Code Table'!C:C,MATCH(N:N,'Issue Code Table'!A:A,0)),IF(M99="Critical",6,IF(M99="Significant",5,IF(M99="Moderate",3,2))))</f>
        <v>5</v>
      </c>
    </row>
    <row r="100" spans="1:27" ht="148.5" customHeight="1" x14ac:dyDescent="0.35">
      <c r="A100" s="127" t="s">
        <v>2298</v>
      </c>
      <c r="B100" s="127" t="s">
        <v>2299</v>
      </c>
      <c r="C100" s="128" t="s">
        <v>2300</v>
      </c>
      <c r="D100" s="127" t="s">
        <v>236</v>
      </c>
      <c r="E100" s="127" t="s">
        <v>2301</v>
      </c>
      <c r="F100" s="127" t="s">
        <v>2302</v>
      </c>
      <c r="G100" s="127" t="s">
        <v>2303</v>
      </c>
      <c r="H100" s="127" t="s">
        <v>2304</v>
      </c>
      <c r="I100" s="34"/>
      <c r="J100" s="229"/>
      <c r="K100" s="127" t="s">
        <v>2305</v>
      </c>
      <c r="L100" s="34"/>
      <c r="M100" s="34" t="s">
        <v>149</v>
      </c>
      <c r="N100" s="35" t="s">
        <v>613</v>
      </c>
      <c r="O100" s="138" t="s">
        <v>614</v>
      </c>
      <c r="P100" s="104"/>
      <c r="Q100" s="34" t="s">
        <v>2306</v>
      </c>
      <c r="R100" s="34" t="s">
        <v>835</v>
      </c>
      <c r="S100" s="127" t="s">
        <v>2307</v>
      </c>
      <c r="T100" s="141" t="s">
        <v>2308</v>
      </c>
      <c r="U100" s="141" t="s">
        <v>2309</v>
      </c>
      <c r="V100" s="127" t="s">
        <v>2310</v>
      </c>
      <c r="Y100" s="41"/>
      <c r="AA100" s="105">
        <f>IF(OR(J100="Fail",ISBLANK(J100)),INDEX('Issue Code Table'!C:C,MATCH(N:N,'Issue Code Table'!A:A,0)),IF(M100="Critical",6,IF(M100="Significant",5,IF(M100="Moderate",3,2))))</f>
        <v>5</v>
      </c>
    </row>
    <row r="101" spans="1:27" ht="148.5" customHeight="1" x14ac:dyDescent="0.35">
      <c r="A101" s="127" t="s">
        <v>2311</v>
      </c>
      <c r="B101" s="127" t="s">
        <v>2299</v>
      </c>
      <c r="C101" s="128" t="s">
        <v>2300</v>
      </c>
      <c r="D101" s="127" t="s">
        <v>236</v>
      </c>
      <c r="E101" s="127" t="s">
        <v>2312</v>
      </c>
      <c r="F101" s="127" t="s">
        <v>2313</v>
      </c>
      <c r="G101" s="127" t="s">
        <v>2314</v>
      </c>
      <c r="H101" s="127" t="s">
        <v>2315</v>
      </c>
      <c r="I101" s="34"/>
      <c r="J101" s="229"/>
      <c r="K101" s="127" t="s">
        <v>2316</v>
      </c>
      <c r="L101" s="34"/>
      <c r="M101" s="34" t="s">
        <v>149</v>
      </c>
      <c r="N101" s="35" t="s">
        <v>613</v>
      </c>
      <c r="O101" s="138" t="s">
        <v>614</v>
      </c>
      <c r="P101" s="104"/>
      <c r="Q101" s="34" t="s">
        <v>2306</v>
      </c>
      <c r="R101" s="34" t="s">
        <v>845</v>
      </c>
      <c r="S101" s="127" t="s">
        <v>2317</v>
      </c>
      <c r="T101" s="141" t="s">
        <v>2318</v>
      </c>
      <c r="U101" s="141" t="s">
        <v>2319</v>
      </c>
      <c r="V101" s="127" t="s">
        <v>2320</v>
      </c>
      <c r="Y101" s="41"/>
      <c r="AA101" s="105">
        <f>IF(OR(J101="Fail",ISBLANK(J101)),INDEX('Issue Code Table'!C:C,MATCH(N:N,'Issue Code Table'!A:A,0)),IF(M101="Critical",6,IF(M101="Significant",5,IF(M101="Moderate",3,2))))</f>
        <v>5</v>
      </c>
    </row>
    <row r="102" spans="1:27" ht="148.5" customHeight="1" x14ac:dyDescent="0.35">
      <c r="A102" s="127" t="s">
        <v>2321</v>
      </c>
      <c r="B102" s="127" t="s">
        <v>2299</v>
      </c>
      <c r="C102" s="128" t="s">
        <v>2300</v>
      </c>
      <c r="D102" s="127" t="s">
        <v>236</v>
      </c>
      <c r="E102" s="127" t="s">
        <v>2322</v>
      </c>
      <c r="F102" s="127" t="s">
        <v>2323</v>
      </c>
      <c r="G102" s="127" t="s">
        <v>2324</v>
      </c>
      <c r="H102" s="127" t="s">
        <v>2325</v>
      </c>
      <c r="I102" s="34"/>
      <c r="J102" s="229"/>
      <c r="K102" s="127" t="s">
        <v>2326</v>
      </c>
      <c r="L102" s="34"/>
      <c r="M102" s="34" t="s">
        <v>149</v>
      </c>
      <c r="N102" s="35" t="s">
        <v>613</v>
      </c>
      <c r="O102" s="138" t="s">
        <v>614</v>
      </c>
      <c r="P102" s="104"/>
      <c r="Q102" s="34" t="s">
        <v>2306</v>
      </c>
      <c r="R102" s="34" t="s">
        <v>855</v>
      </c>
      <c r="S102" s="127" t="s">
        <v>2327</v>
      </c>
      <c r="T102" s="141" t="s">
        <v>2328</v>
      </c>
      <c r="U102" s="141" t="s">
        <v>2329</v>
      </c>
      <c r="V102" s="127" t="s">
        <v>2330</v>
      </c>
      <c r="Y102" s="41"/>
      <c r="AA102" s="105">
        <f>IF(OR(J102="Fail",ISBLANK(J102)),INDEX('Issue Code Table'!C:C,MATCH(N:N,'Issue Code Table'!A:A,0)),IF(M102="Critical",6,IF(M102="Significant",5,IF(M102="Moderate",3,2))))</f>
        <v>5</v>
      </c>
    </row>
    <row r="103" spans="1:27" ht="148.5" customHeight="1" x14ac:dyDescent="0.35">
      <c r="A103" s="127" t="s">
        <v>2331</v>
      </c>
      <c r="B103" s="145" t="s">
        <v>1418</v>
      </c>
      <c r="C103" s="129" t="s">
        <v>1419</v>
      </c>
      <c r="D103" s="127" t="s">
        <v>236</v>
      </c>
      <c r="E103" s="127" t="s">
        <v>2332</v>
      </c>
      <c r="F103" s="127" t="s">
        <v>2333</v>
      </c>
      <c r="G103" s="127" t="s">
        <v>2334</v>
      </c>
      <c r="H103" s="127" t="s">
        <v>2335</v>
      </c>
      <c r="I103" s="34"/>
      <c r="J103" s="229"/>
      <c r="K103" s="127" t="s">
        <v>2336</v>
      </c>
      <c r="L103" s="34"/>
      <c r="M103" s="34" t="s">
        <v>160</v>
      </c>
      <c r="N103" s="35" t="s">
        <v>813</v>
      </c>
      <c r="O103" s="138" t="s">
        <v>814</v>
      </c>
      <c r="P103" s="104"/>
      <c r="Q103" s="34" t="s">
        <v>2337</v>
      </c>
      <c r="R103" s="34" t="s">
        <v>952</v>
      </c>
      <c r="S103" s="127" t="s">
        <v>2338</v>
      </c>
      <c r="T103" s="141" t="s">
        <v>2339</v>
      </c>
      <c r="U103" s="141" t="s">
        <v>2340</v>
      </c>
      <c r="V103" s="127"/>
      <c r="Y103" s="41"/>
      <c r="AA103" s="105">
        <f>IF(OR(J103="Fail",ISBLANK(J103)),INDEX('Issue Code Table'!C:C,MATCH(N:N,'Issue Code Table'!A:A,0)),IF(M103="Critical",6,IF(M103="Significant",5,IF(M103="Moderate",3,2))))</f>
        <v>4</v>
      </c>
    </row>
    <row r="104" spans="1:27" ht="148.5" customHeight="1" x14ac:dyDescent="0.35">
      <c r="A104" s="127" t="s">
        <v>2341</v>
      </c>
      <c r="B104" s="145" t="s">
        <v>1418</v>
      </c>
      <c r="C104" s="129" t="s">
        <v>1419</v>
      </c>
      <c r="D104" s="127" t="s">
        <v>236</v>
      </c>
      <c r="E104" s="127" t="s">
        <v>2342</v>
      </c>
      <c r="F104" s="127" t="s">
        <v>2343</v>
      </c>
      <c r="G104" s="127" t="s">
        <v>2344</v>
      </c>
      <c r="H104" s="127" t="s">
        <v>2345</v>
      </c>
      <c r="I104" s="34"/>
      <c r="J104" s="229"/>
      <c r="K104" s="127" t="s">
        <v>2346</v>
      </c>
      <c r="L104" s="34"/>
      <c r="M104" s="34" t="s">
        <v>160</v>
      </c>
      <c r="N104" s="35" t="s">
        <v>813</v>
      </c>
      <c r="O104" s="138" t="s">
        <v>814</v>
      </c>
      <c r="P104" s="104"/>
      <c r="Q104" s="34" t="s">
        <v>2337</v>
      </c>
      <c r="R104" s="34" t="s">
        <v>2347</v>
      </c>
      <c r="S104" s="127" t="s">
        <v>2348</v>
      </c>
      <c r="T104" s="141" t="s">
        <v>2349</v>
      </c>
      <c r="U104" s="141" t="s">
        <v>2350</v>
      </c>
      <c r="V104" s="127"/>
      <c r="Y104" s="41"/>
      <c r="AA104" s="105">
        <f>IF(OR(J104="Fail",ISBLANK(J104)),INDEX('Issue Code Table'!C:C,MATCH(N:N,'Issue Code Table'!A:A,0)),IF(M104="Critical",6,IF(M104="Significant",5,IF(M104="Moderate",3,2))))</f>
        <v>4</v>
      </c>
    </row>
    <row r="105" spans="1:27" ht="148.5" customHeight="1" x14ac:dyDescent="0.35">
      <c r="A105" s="127" t="s">
        <v>2351</v>
      </c>
      <c r="B105" s="145" t="s">
        <v>1418</v>
      </c>
      <c r="C105" s="129" t="s">
        <v>1419</v>
      </c>
      <c r="D105" s="127" t="s">
        <v>236</v>
      </c>
      <c r="E105" s="127" t="s">
        <v>2352</v>
      </c>
      <c r="F105" s="127" t="s">
        <v>2353</v>
      </c>
      <c r="G105" s="127" t="s">
        <v>2354</v>
      </c>
      <c r="H105" s="127" t="s">
        <v>2355</v>
      </c>
      <c r="I105" s="34"/>
      <c r="J105" s="229"/>
      <c r="K105" s="127" t="s">
        <v>2356</v>
      </c>
      <c r="L105" s="34"/>
      <c r="M105" s="34" t="s">
        <v>149</v>
      </c>
      <c r="N105" s="35" t="s">
        <v>1355</v>
      </c>
      <c r="O105" s="138" t="s">
        <v>1356</v>
      </c>
      <c r="P105" s="104"/>
      <c r="Q105" s="34" t="s">
        <v>2357</v>
      </c>
      <c r="R105" s="34" t="s">
        <v>2358</v>
      </c>
      <c r="S105" s="127" t="s">
        <v>2359</v>
      </c>
      <c r="T105" s="141" t="s">
        <v>2360</v>
      </c>
      <c r="U105" s="141" t="s">
        <v>2361</v>
      </c>
      <c r="V105" s="127" t="s">
        <v>2362</v>
      </c>
      <c r="Y105" s="41"/>
      <c r="AA105" s="105">
        <f>IF(OR(J105="Fail",ISBLANK(J105)),INDEX('Issue Code Table'!C:C,MATCH(N:N,'Issue Code Table'!A:A,0)),IF(M105="Critical",6,IF(M105="Significant",5,IF(M105="Moderate",3,2))))</f>
        <v>5</v>
      </c>
    </row>
    <row r="106" spans="1:27" ht="148.5" customHeight="1" x14ac:dyDescent="0.35">
      <c r="A106" s="127" t="s">
        <v>2363</v>
      </c>
      <c r="B106" s="127" t="s">
        <v>471</v>
      </c>
      <c r="C106" s="128" t="s">
        <v>1363</v>
      </c>
      <c r="D106" s="127" t="s">
        <v>236</v>
      </c>
      <c r="E106" s="127" t="s">
        <v>2364</v>
      </c>
      <c r="F106" s="127" t="s">
        <v>861</v>
      </c>
      <c r="G106" s="127" t="s">
        <v>2365</v>
      </c>
      <c r="H106" s="127" t="s">
        <v>2366</v>
      </c>
      <c r="I106" s="34"/>
      <c r="J106" s="229"/>
      <c r="K106" s="127" t="s">
        <v>2367</v>
      </c>
      <c r="L106" s="34"/>
      <c r="M106" s="34" t="s">
        <v>149</v>
      </c>
      <c r="N106" s="35" t="s">
        <v>1355</v>
      </c>
      <c r="O106" s="138" t="s">
        <v>1356</v>
      </c>
      <c r="P106" s="104"/>
      <c r="Q106" s="34" t="s">
        <v>2357</v>
      </c>
      <c r="R106" s="34" t="s">
        <v>2368</v>
      </c>
      <c r="S106" s="127" t="s">
        <v>866</v>
      </c>
      <c r="T106" s="141" t="s">
        <v>867</v>
      </c>
      <c r="U106" s="141" t="s">
        <v>2369</v>
      </c>
      <c r="V106" s="127" t="s">
        <v>2370</v>
      </c>
      <c r="Y106" s="41"/>
      <c r="AA106" s="105">
        <f>IF(OR(J106="Fail",ISBLANK(J106)),INDEX('Issue Code Table'!C:C,MATCH(N:N,'Issue Code Table'!A:A,0)),IF(M106="Critical",6,IF(M106="Significant",5,IF(M106="Moderate",3,2))))</f>
        <v>5</v>
      </c>
    </row>
    <row r="107" spans="1:27" ht="148.5" customHeight="1" x14ac:dyDescent="0.35">
      <c r="A107" s="127" t="s">
        <v>2371</v>
      </c>
      <c r="B107" s="127" t="s">
        <v>870</v>
      </c>
      <c r="C107" s="128" t="s">
        <v>871</v>
      </c>
      <c r="D107" s="127" t="s">
        <v>236</v>
      </c>
      <c r="E107" s="127" t="s">
        <v>2372</v>
      </c>
      <c r="F107" s="127" t="s">
        <v>2373</v>
      </c>
      <c r="G107" s="127" t="s">
        <v>2374</v>
      </c>
      <c r="H107" s="127" t="s">
        <v>2375</v>
      </c>
      <c r="I107" s="34"/>
      <c r="J107" s="229"/>
      <c r="K107" s="127" t="s">
        <v>2376</v>
      </c>
      <c r="L107" s="34" t="s">
        <v>2377</v>
      </c>
      <c r="M107" s="34" t="s">
        <v>160</v>
      </c>
      <c r="N107" s="35" t="s">
        <v>877</v>
      </c>
      <c r="O107" s="138" t="s">
        <v>878</v>
      </c>
      <c r="P107" s="104"/>
      <c r="Q107" s="34" t="s">
        <v>2357</v>
      </c>
      <c r="R107" s="34" t="s">
        <v>2378</v>
      </c>
      <c r="S107" s="127" t="s">
        <v>2379</v>
      </c>
      <c r="T107" s="141" t="s">
        <v>2380</v>
      </c>
      <c r="U107" s="141" t="s">
        <v>2381</v>
      </c>
      <c r="V107" s="127"/>
      <c r="Y107" s="41"/>
      <c r="AA107" s="105">
        <f>IF(OR(J107="Fail",ISBLANK(J107)),INDEX('Issue Code Table'!C:C,MATCH(N:N,'Issue Code Table'!A:A,0)),IF(M107="Critical",6,IF(M107="Significant",5,IF(M107="Moderate",3,2))))</f>
        <v>4</v>
      </c>
    </row>
    <row r="108" spans="1:27" ht="148.5" customHeight="1" x14ac:dyDescent="0.35">
      <c r="A108" s="127" t="s">
        <v>2382</v>
      </c>
      <c r="B108" s="127" t="s">
        <v>621</v>
      </c>
      <c r="C108" s="129" t="s">
        <v>622</v>
      </c>
      <c r="D108" s="127" t="s">
        <v>262</v>
      </c>
      <c r="E108" s="127" t="s">
        <v>884</v>
      </c>
      <c r="F108" s="127" t="s">
        <v>2383</v>
      </c>
      <c r="G108" s="127" t="s">
        <v>2384</v>
      </c>
      <c r="H108" s="127" t="s">
        <v>2385</v>
      </c>
      <c r="I108" s="34"/>
      <c r="J108" s="229"/>
      <c r="K108" s="127" t="s">
        <v>888</v>
      </c>
      <c r="L108" s="34" t="s">
        <v>628</v>
      </c>
      <c r="M108" s="34" t="s">
        <v>224</v>
      </c>
      <c r="N108" s="35" t="s">
        <v>629</v>
      </c>
      <c r="O108" s="138" t="s">
        <v>630</v>
      </c>
      <c r="P108" s="104"/>
      <c r="Q108" s="34" t="s">
        <v>2357</v>
      </c>
      <c r="R108" s="34" t="s">
        <v>2386</v>
      </c>
      <c r="S108" s="127" t="s">
        <v>891</v>
      </c>
      <c r="T108" s="141" t="s">
        <v>2387</v>
      </c>
      <c r="U108" s="141" t="s">
        <v>2388</v>
      </c>
      <c r="V108" s="127"/>
      <c r="Y108" s="41"/>
      <c r="AA108" s="105">
        <f>IF(OR(J108="Fail",ISBLANK(J108)),INDEX('Issue Code Table'!C:C,MATCH(N:N,'Issue Code Table'!A:A,0)),IF(M108="Critical",6,IF(M108="Significant",5,IF(M108="Moderate",3,2))))</f>
        <v>1</v>
      </c>
    </row>
    <row r="109" spans="1:27" ht="148.5" customHeight="1" x14ac:dyDescent="0.35">
      <c r="A109" s="127" t="s">
        <v>2389</v>
      </c>
      <c r="B109" s="127" t="s">
        <v>206</v>
      </c>
      <c r="C109" s="128" t="s">
        <v>207</v>
      </c>
      <c r="D109" s="127" t="s">
        <v>236</v>
      </c>
      <c r="E109" s="127" t="s">
        <v>2390</v>
      </c>
      <c r="F109" s="127" t="s">
        <v>2391</v>
      </c>
      <c r="G109" s="127" t="s">
        <v>2392</v>
      </c>
      <c r="H109" s="127" t="s">
        <v>2393</v>
      </c>
      <c r="I109" s="34"/>
      <c r="J109" s="229"/>
      <c r="K109" s="127" t="s">
        <v>899</v>
      </c>
      <c r="L109" s="34"/>
      <c r="M109" s="34" t="s">
        <v>149</v>
      </c>
      <c r="N109" s="35" t="s">
        <v>613</v>
      </c>
      <c r="O109" s="138" t="s">
        <v>1450</v>
      </c>
      <c r="P109" s="104"/>
      <c r="Q109" s="34" t="s">
        <v>2357</v>
      </c>
      <c r="R109" s="34" t="s">
        <v>2394</v>
      </c>
      <c r="S109" s="127" t="s">
        <v>901</v>
      </c>
      <c r="T109" s="141" t="s">
        <v>2395</v>
      </c>
      <c r="U109" s="141" t="s">
        <v>2396</v>
      </c>
      <c r="V109" s="127" t="s">
        <v>2397</v>
      </c>
      <c r="Y109" s="41"/>
      <c r="AA109" s="105">
        <f>IF(OR(J109="Fail",ISBLANK(J109)),INDEX('Issue Code Table'!C:C,MATCH(N:N,'Issue Code Table'!A:A,0)),IF(M109="Critical",6,IF(M109="Significant",5,IF(M109="Moderate",3,2))))</f>
        <v>5</v>
      </c>
    </row>
    <row r="110" spans="1:27" ht="148.5" customHeight="1" x14ac:dyDescent="0.35">
      <c r="A110" s="127" t="s">
        <v>2398</v>
      </c>
      <c r="B110" s="127" t="s">
        <v>206</v>
      </c>
      <c r="C110" s="128" t="s">
        <v>207</v>
      </c>
      <c r="D110" s="127" t="s">
        <v>236</v>
      </c>
      <c r="E110" s="127" t="s">
        <v>2399</v>
      </c>
      <c r="F110" s="127" t="s">
        <v>906</v>
      </c>
      <c r="G110" s="127" t="s">
        <v>2400</v>
      </c>
      <c r="H110" s="127" t="s">
        <v>2401</v>
      </c>
      <c r="I110" s="34"/>
      <c r="J110" s="229"/>
      <c r="K110" s="127" t="s">
        <v>2402</v>
      </c>
      <c r="L110" s="34"/>
      <c r="M110" s="34" t="s">
        <v>149</v>
      </c>
      <c r="N110" s="35" t="s">
        <v>613</v>
      </c>
      <c r="O110" s="138" t="s">
        <v>1450</v>
      </c>
      <c r="P110" s="104"/>
      <c r="Q110" s="34" t="s">
        <v>2357</v>
      </c>
      <c r="R110" s="34" t="s">
        <v>2403</v>
      </c>
      <c r="S110" s="127" t="s">
        <v>911</v>
      </c>
      <c r="T110" s="141" t="s">
        <v>2404</v>
      </c>
      <c r="U110" s="141" t="s">
        <v>2405</v>
      </c>
      <c r="V110" s="127" t="s">
        <v>2406</v>
      </c>
      <c r="Y110" s="41"/>
      <c r="AA110" s="105">
        <f>IF(OR(J110="Fail",ISBLANK(J110)),INDEX('Issue Code Table'!C:C,MATCH(N:N,'Issue Code Table'!A:A,0)),IF(M110="Critical",6,IF(M110="Significant",5,IF(M110="Moderate",3,2))))</f>
        <v>5</v>
      </c>
    </row>
    <row r="111" spans="1:27" ht="148.5" customHeight="1" x14ac:dyDescent="0.35">
      <c r="A111" s="127" t="s">
        <v>2407</v>
      </c>
      <c r="B111" s="127" t="s">
        <v>206</v>
      </c>
      <c r="C111" s="128" t="s">
        <v>207</v>
      </c>
      <c r="D111" s="127" t="s">
        <v>236</v>
      </c>
      <c r="E111" s="127" t="s">
        <v>2408</v>
      </c>
      <c r="F111" s="127" t="s">
        <v>916</v>
      </c>
      <c r="G111" s="127" t="s">
        <v>2409</v>
      </c>
      <c r="H111" s="127" t="s">
        <v>2410</v>
      </c>
      <c r="I111" s="34"/>
      <c r="J111" s="229"/>
      <c r="K111" s="127" t="s">
        <v>919</v>
      </c>
      <c r="L111" s="34"/>
      <c r="M111" s="34" t="s">
        <v>149</v>
      </c>
      <c r="N111" s="35" t="s">
        <v>613</v>
      </c>
      <c r="O111" s="138" t="s">
        <v>1450</v>
      </c>
      <c r="P111" s="104"/>
      <c r="Q111" s="34" t="s">
        <v>2357</v>
      </c>
      <c r="R111" s="34" t="s">
        <v>2411</v>
      </c>
      <c r="S111" s="127" t="s">
        <v>921</v>
      </c>
      <c r="T111" s="141" t="s">
        <v>922</v>
      </c>
      <c r="U111" s="141" t="s">
        <v>923</v>
      </c>
      <c r="V111" s="127" t="s">
        <v>2412</v>
      </c>
      <c r="Y111" s="41"/>
      <c r="AA111" s="105">
        <f>IF(OR(J111="Fail",ISBLANK(J111)),INDEX('Issue Code Table'!C:C,MATCH(N:N,'Issue Code Table'!A:A,0)),IF(M111="Critical",6,IF(M111="Significant",5,IF(M111="Moderate",3,2))))</f>
        <v>5</v>
      </c>
    </row>
    <row r="112" spans="1:27" ht="148.5" customHeight="1" x14ac:dyDescent="0.35">
      <c r="A112" s="127" t="s">
        <v>2413</v>
      </c>
      <c r="B112" s="145" t="s">
        <v>234</v>
      </c>
      <c r="C112" s="129" t="s">
        <v>1464</v>
      </c>
      <c r="D112" s="127" t="s">
        <v>236</v>
      </c>
      <c r="E112" s="127" t="s">
        <v>2414</v>
      </c>
      <c r="F112" s="127" t="s">
        <v>609</v>
      </c>
      <c r="G112" s="127" t="s">
        <v>2415</v>
      </c>
      <c r="H112" s="127" t="s">
        <v>2416</v>
      </c>
      <c r="I112" s="34"/>
      <c r="J112" s="229"/>
      <c r="K112" s="127" t="s">
        <v>2417</v>
      </c>
      <c r="L112" s="34"/>
      <c r="M112" s="34" t="s">
        <v>149</v>
      </c>
      <c r="N112" s="35" t="s">
        <v>478</v>
      </c>
      <c r="O112" s="138" t="s">
        <v>2418</v>
      </c>
      <c r="P112" s="104"/>
      <c r="Q112" s="34" t="s">
        <v>2419</v>
      </c>
      <c r="R112" s="34" t="s">
        <v>2420</v>
      </c>
      <c r="S112" s="127" t="s">
        <v>616</v>
      </c>
      <c r="T112" s="141" t="s">
        <v>617</v>
      </c>
      <c r="U112" s="141" t="s">
        <v>2421</v>
      </c>
      <c r="V112" s="127" t="s">
        <v>2422</v>
      </c>
      <c r="Y112" s="41"/>
      <c r="AA112" s="105">
        <f>IF(OR(J112="Fail",ISBLANK(J112)),INDEX('Issue Code Table'!C:C,MATCH(N:N,'Issue Code Table'!A:A,0)),IF(M112="Critical",6,IF(M112="Significant",5,IF(M112="Moderate",3,2))))</f>
        <v>5</v>
      </c>
    </row>
    <row r="113" spans="1:27" ht="148.5" customHeight="1" x14ac:dyDescent="0.35">
      <c r="A113" s="127" t="s">
        <v>2423</v>
      </c>
      <c r="B113" s="127" t="s">
        <v>621</v>
      </c>
      <c r="C113" s="129" t="s">
        <v>622</v>
      </c>
      <c r="D113" s="127" t="s">
        <v>236</v>
      </c>
      <c r="E113" s="127" t="s">
        <v>2424</v>
      </c>
      <c r="F113" s="127" t="s">
        <v>2425</v>
      </c>
      <c r="G113" s="127" t="s">
        <v>2426</v>
      </c>
      <c r="H113" s="127" t="s">
        <v>2427</v>
      </c>
      <c r="I113" s="34"/>
      <c r="J113" s="229"/>
      <c r="K113" s="127" t="s">
        <v>2428</v>
      </c>
      <c r="L113" s="34" t="s">
        <v>628</v>
      </c>
      <c r="M113" s="34" t="s">
        <v>224</v>
      </c>
      <c r="N113" s="35" t="s">
        <v>629</v>
      </c>
      <c r="O113" s="138" t="s">
        <v>630</v>
      </c>
      <c r="P113" s="104"/>
      <c r="Q113" s="34" t="s">
        <v>2419</v>
      </c>
      <c r="R113" s="34" t="s">
        <v>2429</v>
      </c>
      <c r="S113" s="127" t="s">
        <v>2430</v>
      </c>
      <c r="T113" s="141" t="s">
        <v>2431</v>
      </c>
      <c r="U113" s="141" t="s">
        <v>2432</v>
      </c>
      <c r="V113" s="127"/>
      <c r="Y113" s="41"/>
      <c r="AA113" s="105">
        <f>IF(OR(J113="Fail",ISBLANK(J113)),INDEX('Issue Code Table'!C:C,MATCH(N:N,'Issue Code Table'!A:A,0)),IF(M113="Critical",6,IF(M113="Significant",5,IF(M113="Moderate",3,2))))</f>
        <v>1</v>
      </c>
    </row>
    <row r="114" spans="1:27" ht="148.5" customHeight="1" x14ac:dyDescent="0.35">
      <c r="A114" s="127" t="s">
        <v>2433</v>
      </c>
      <c r="B114" s="127" t="s">
        <v>206</v>
      </c>
      <c r="C114" s="129" t="s">
        <v>207</v>
      </c>
      <c r="D114" s="127" t="s">
        <v>236</v>
      </c>
      <c r="E114" s="127" t="s">
        <v>2434</v>
      </c>
      <c r="F114" s="127" t="s">
        <v>2435</v>
      </c>
      <c r="G114" s="127" t="s">
        <v>2436</v>
      </c>
      <c r="H114" s="127" t="s">
        <v>2437</v>
      </c>
      <c r="I114" s="34"/>
      <c r="J114" s="229"/>
      <c r="K114" s="127" t="s">
        <v>2438</v>
      </c>
      <c r="L114" s="34"/>
      <c r="M114" s="34" t="s">
        <v>149</v>
      </c>
      <c r="N114" s="35" t="s">
        <v>478</v>
      </c>
      <c r="O114" s="138" t="s">
        <v>479</v>
      </c>
      <c r="P114" s="104"/>
      <c r="Q114" s="34" t="s">
        <v>2419</v>
      </c>
      <c r="R114" s="34" t="s">
        <v>2439</v>
      </c>
      <c r="S114" s="127" t="s">
        <v>2440</v>
      </c>
      <c r="T114" s="141" t="s">
        <v>2441</v>
      </c>
      <c r="U114" s="141" t="s">
        <v>2442</v>
      </c>
      <c r="V114" s="127" t="s">
        <v>2443</v>
      </c>
      <c r="Y114" s="41"/>
      <c r="AA114" s="105">
        <f>IF(OR(J114="Fail",ISBLANK(J114)),INDEX('Issue Code Table'!C:C,MATCH(N:N,'Issue Code Table'!A:A,0)),IF(M114="Critical",6,IF(M114="Significant",5,IF(M114="Moderate",3,2))))</f>
        <v>5</v>
      </c>
    </row>
    <row r="115" spans="1:27" ht="148.5" customHeight="1" x14ac:dyDescent="0.35">
      <c r="A115" s="127" t="s">
        <v>2444</v>
      </c>
      <c r="B115" s="127" t="s">
        <v>206</v>
      </c>
      <c r="C115" s="129" t="s">
        <v>207</v>
      </c>
      <c r="D115" s="127" t="s">
        <v>236</v>
      </c>
      <c r="E115" s="127" t="s">
        <v>2445</v>
      </c>
      <c r="F115" s="127" t="s">
        <v>2446</v>
      </c>
      <c r="G115" s="127" t="s">
        <v>2447</v>
      </c>
      <c r="H115" s="127" t="s">
        <v>2448</v>
      </c>
      <c r="I115" s="34"/>
      <c r="J115" s="229"/>
      <c r="K115" s="127" t="s">
        <v>2449</v>
      </c>
      <c r="L115" s="34"/>
      <c r="M115" s="34" t="s">
        <v>149</v>
      </c>
      <c r="N115" s="35" t="s">
        <v>178</v>
      </c>
      <c r="O115" s="138" t="s">
        <v>179</v>
      </c>
      <c r="P115" s="104"/>
      <c r="Q115" s="34" t="s">
        <v>930</v>
      </c>
      <c r="R115" s="34" t="s">
        <v>2450</v>
      </c>
      <c r="S115" s="127" t="s">
        <v>2451</v>
      </c>
      <c r="T115" s="141" t="s">
        <v>2452</v>
      </c>
      <c r="U115" s="141" t="s">
        <v>2453</v>
      </c>
      <c r="V115" s="127" t="s">
        <v>2454</v>
      </c>
      <c r="Y115" s="41"/>
      <c r="AA115" s="105">
        <f>IF(OR(J115="Fail",ISBLANK(J115)),INDEX('Issue Code Table'!C:C,MATCH(N:N,'Issue Code Table'!A:A,0)),IF(M115="Critical",6,IF(M115="Significant",5,IF(M115="Moderate",3,2))))</f>
        <v>6</v>
      </c>
    </row>
    <row r="116" spans="1:27" ht="148.5" customHeight="1" x14ac:dyDescent="0.35">
      <c r="A116" s="127" t="s">
        <v>2455</v>
      </c>
      <c r="B116" s="127" t="s">
        <v>1418</v>
      </c>
      <c r="C116" s="129" t="s">
        <v>1419</v>
      </c>
      <c r="D116" s="127" t="s">
        <v>236</v>
      </c>
      <c r="E116" s="127" t="s">
        <v>2456</v>
      </c>
      <c r="F116" s="127" t="s">
        <v>2457</v>
      </c>
      <c r="G116" s="127" t="s">
        <v>2458</v>
      </c>
      <c r="H116" s="127" t="s">
        <v>2459</v>
      </c>
      <c r="I116" s="34"/>
      <c r="J116" s="229"/>
      <c r="K116" s="127" t="s">
        <v>2460</v>
      </c>
      <c r="L116" s="34"/>
      <c r="M116" s="34" t="s">
        <v>160</v>
      </c>
      <c r="N116" s="35" t="s">
        <v>813</v>
      </c>
      <c r="O116" s="138" t="s">
        <v>814</v>
      </c>
      <c r="P116" s="104"/>
      <c r="Q116" s="34" t="s">
        <v>930</v>
      </c>
      <c r="R116" s="34" t="s">
        <v>2461</v>
      </c>
      <c r="S116" s="127" t="s">
        <v>2462</v>
      </c>
      <c r="T116" s="141" t="s">
        <v>2463</v>
      </c>
      <c r="U116" s="141" t="s">
        <v>2464</v>
      </c>
      <c r="V116" s="127"/>
      <c r="Y116" s="41"/>
      <c r="AA116" s="105">
        <f>IF(OR(J116="Fail",ISBLANK(J116)),INDEX('Issue Code Table'!C:C,MATCH(N:N,'Issue Code Table'!A:A,0)),IF(M116="Critical",6,IF(M116="Significant",5,IF(M116="Moderate",3,2))))</f>
        <v>4</v>
      </c>
    </row>
    <row r="117" spans="1:27" ht="148.5" customHeight="1" x14ac:dyDescent="0.35">
      <c r="A117" s="127" t="s">
        <v>2465</v>
      </c>
      <c r="B117" s="127" t="s">
        <v>1418</v>
      </c>
      <c r="C117" s="129" t="s">
        <v>1419</v>
      </c>
      <c r="D117" s="127" t="s">
        <v>236</v>
      </c>
      <c r="E117" s="127" t="s">
        <v>2466</v>
      </c>
      <c r="F117" s="127" t="s">
        <v>2467</v>
      </c>
      <c r="G117" s="127" t="s">
        <v>2468</v>
      </c>
      <c r="H117" s="127" t="s">
        <v>2469</v>
      </c>
      <c r="I117" s="34"/>
      <c r="J117" s="229"/>
      <c r="K117" s="127" t="s">
        <v>2470</v>
      </c>
      <c r="L117" s="34"/>
      <c r="M117" s="34" t="s">
        <v>160</v>
      </c>
      <c r="N117" s="35" t="s">
        <v>813</v>
      </c>
      <c r="O117" s="138" t="s">
        <v>814</v>
      </c>
      <c r="P117" s="104"/>
      <c r="Q117" s="34" t="s">
        <v>930</v>
      </c>
      <c r="R117" s="34" t="s">
        <v>2471</v>
      </c>
      <c r="S117" s="127" t="s">
        <v>2472</v>
      </c>
      <c r="T117" s="141" t="s">
        <v>2473</v>
      </c>
      <c r="U117" s="141" t="s">
        <v>2474</v>
      </c>
      <c r="V117" s="127"/>
      <c r="Y117" s="41"/>
      <c r="AA117" s="105">
        <f>IF(OR(J117="Fail",ISBLANK(J117)),INDEX('Issue Code Table'!C:C,MATCH(N:N,'Issue Code Table'!A:A,0)),IF(M117="Critical",6,IF(M117="Significant",5,IF(M117="Moderate",3,2))))</f>
        <v>4</v>
      </c>
    </row>
    <row r="118" spans="1:27" ht="148.5" customHeight="1" x14ac:dyDescent="0.35">
      <c r="A118" s="127" t="s">
        <v>2475</v>
      </c>
      <c r="B118" s="127" t="s">
        <v>621</v>
      </c>
      <c r="C118" s="129" t="s">
        <v>622</v>
      </c>
      <c r="D118" s="127" t="s">
        <v>236</v>
      </c>
      <c r="E118" s="127" t="s">
        <v>691</v>
      </c>
      <c r="F118" s="127" t="s">
        <v>2476</v>
      </c>
      <c r="G118" s="127" t="s">
        <v>2477</v>
      </c>
      <c r="H118" s="127" t="s">
        <v>2427</v>
      </c>
      <c r="I118" s="34"/>
      <c r="J118" s="229"/>
      <c r="K118" s="127" t="s">
        <v>695</v>
      </c>
      <c r="L118" s="34" t="s">
        <v>628</v>
      </c>
      <c r="M118" s="34" t="s">
        <v>224</v>
      </c>
      <c r="N118" s="35" t="s">
        <v>629</v>
      </c>
      <c r="O118" s="138" t="s">
        <v>630</v>
      </c>
      <c r="P118" s="104"/>
      <c r="Q118" s="34" t="s">
        <v>930</v>
      </c>
      <c r="R118" s="34" t="s">
        <v>2478</v>
      </c>
      <c r="S118" s="127" t="s">
        <v>2479</v>
      </c>
      <c r="T118" s="141" t="s">
        <v>2480</v>
      </c>
      <c r="U118" s="141" t="s">
        <v>2481</v>
      </c>
      <c r="V118" s="127"/>
      <c r="Y118" s="41"/>
      <c r="AA118" s="105">
        <f>IF(OR(J118="Fail",ISBLANK(J118)),INDEX('Issue Code Table'!C:C,MATCH(N:N,'Issue Code Table'!A:A,0)),IF(M118="Critical",6,IF(M118="Significant",5,IF(M118="Moderate",3,2))))</f>
        <v>1</v>
      </c>
    </row>
    <row r="119" spans="1:27" ht="148.5" customHeight="1" x14ac:dyDescent="0.35">
      <c r="A119" s="127" t="s">
        <v>2482</v>
      </c>
      <c r="B119" s="127" t="s">
        <v>1418</v>
      </c>
      <c r="C119" s="129" t="s">
        <v>1419</v>
      </c>
      <c r="D119" s="127" t="s">
        <v>236</v>
      </c>
      <c r="E119" s="127" t="s">
        <v>2483</v>
      </c>
      <c r="F119" s="127" t="s">
        <v>2484</v>
      </c>
      <c r="G119" s="127" t="s">
        <v>2485</v>
      </c>
      <c r="H119" s="127" t="s">
        <v>2486</v>
      </c>
      <c r="I119" s="34"/>
      <c r="J119" s="229"/>
      <c r="K119" s="127" t="s">
        <v>2487</v>
      </c>
      <c r="L119" s="34"/>
      <c r="M119" s="34" t="s">
        <v>149</v>
      </c>
      <c r="N119" s="35" t="s">
        <v>478</v>
      </c>
      <c r="O119" s="138" t="s">
        <v>2418</v>
      </c>
      <c r="P119" s="104"/>
      <c r="Q119" s="34" t="s">
        <v>930</v>
      </c>
      <c r="R119" s="34" t="s">
        <v>2488</v>
      </c>
      <c r="S119" s="127" t="s">
        <v>2489</v>
      </c>
      <c r="T119" s="141" t="s">
        <v>2490</v>
      </c>
      <c r="U119" s="141" t="s">
        <v>2491</v>
      </c>
      <c r="V119" s="127" t="s">
        <v>2492</v>
      </c>
      <c r="Y119" s="41"/>
      <c r="AA119" s="105">
        <f>IF(OR(J119="Fail",ISBLANK(J119)),INDEX('Issue Code Table'!C:C,MATCH(N:N,'Issue Code Table'!A:A,0)),IF(M119="Critical",6,IF(M119="Significant",5,IF(M119="Moderate",3,2))))</f>
        <v>5</v>
      </c>
    </row>
    <row r="120" spans="1:27" ht="148.5" customHeight="1" x14ac:dyDescent="0.35">
      <c r="A120" s="127" t="s">
        <v>2493</v>
      </c>
      <c r="B120" s="127" t="s">
        <v>1418</v>
      </c>
      <c r="C120" s="129" t="s">
        <v>1419</v>
      </c>
      <c r="D120" s="127" t="s">
        <v>236</v>
      </c>
      <c r="E120" s="127" t="s">
        <v>2494</v>
      </c>
      <c r="F120" s="127" t="s">
        <v>2495</v>
      </c>
      <c r="G120" s="127" t="s">
        <v>2496</v>
      </c>
      <c r="H120" s="127" t="s">
        <v>2497</v>
      </c>
      <c r="I120" s="34"/>
      <c r="J120" s="229"/>
      <c r="K120" s="127" t="s">
        <v>2498</v>
      </c>
      <c r="L120" s="34"/>
      <c r="M120" s="34" t="s">
        <v>149</v>
      </c>
      <c r="N120" s="35" t="s">
        <v>478</v>
      </c>
      <c r="O120" s="138" t="s">
        <v>2418</v>
      </c>
      <c r="P120" s="104"/>
      <c r="Q120" s="34" t="s">
        <v>930</v>
      </c>
      <c r="R120" s="34" t="s">
        <v>2499</v>
      </c>
      <c r="S120" s="127" t="s">
        <v>2500</v>
      </c>
      <c r="T120" s="141" t="s">
        <v>2501</v>
      </c>
      <c r="U120" s="141" t="s">
        <v>2502</v>
      </c>
      <c r="V120" s="127" t="s">
        <v>2503</v>
      </c>
      <c r="Y120" s="41"/>
      <c r="AA120" s="105">
        <f>IF(OR(J120="Fail",ISBLANK(J120)),INDEX('Issue Code Table'!C:C,MATCH(N:N,'Issue Code Table'!A:A,0)),IF(M120="Critical",6,IF(M120="Significant",5,IF(M120="Moderate",3,2))))</f>
        <v>5</v>
      </c>
    </row>
    <row r="121" spans="1:27" ht="148.5" customHeight="1" x14ac:dyDescent="0.35">
      <c r="A121" s="127" t="s">
        <v>2504</v>
      </c>
      <c r="B121" s="127" t="s">
        <v>206</v>
      </c>
      <c r="C121" s="129" t="s">
        <v>207</v>
      </c>
      <c r="D121" s="127" t="s">
        <v>236</v>
      </c>
      <c r="E121" s="127" t="s">
        <v>2505</v>
      </c>
      <c r="F121" s="127" t="s">
        <v>712</v>
      </c>
      <c r="G121" s="127" t="s">
        <v>2506</v>
      </c>
      <c r="H121" s="127" t="s">
        <v>2507</v>
      </c>
      <c r="I121" s="34"/>
      <c r="J121" s="229"/>
      <c r="K121" s="127" t="s">
        <v>2508</v>
      </c>
      <c r="L121" s="34"/>
      <c r="M121" s="34" t="s">
        <v>149</v>
      </c>
      <c r="N121" s="35" t="s">
        <v>478</v>
      </c>
      <c r="O121" s="138" t="s">
        <v>479</v>
      </c>
      <c r="P121" s="104"/>
      <c r="Q121" s="34" t="s">
        <v>930</v>
      </c>
      <c r="R121" s="34" t="s">
        <v>2509</v>
      </c>
      <c r="S121" s="127" t="s">
        <v>720</v>
      </c>
      <c r="T121" s="141" t="s">
        <v>2510</v>
      </c>
      <c r="U121" s="141" t="s">
        <v>2511</v>
      </c>
      <c r="V121" s="127" t="s">
        <v>2512</v>
      </c>
      <c r="Y121" s="41"/>
      <c r="AA121" s="105">
        <f>IF(OR(J121="Fail",ISBLANK(J121)),INDEX('Issue Code Table'!C:C,MATCH(N:N,'Issue Code Table'!A:A,0)),IF(M121="Critical",6,IF(M121="Significant",5,IF(M121="Moderate",3,2))))</f>
        <v>5</v>
      </c>
    </row>
    <row r="122" spans="1:27" ht="148.5" customHeight="1" x14ac:dyDescent="0.35">
      <c r="A122" s="127" t="s">
        <v>2513</v>
      </c>
      <c r="B122" s="127" t="s">
        <v>206</v>
      </c>
      <c r="C122" s="129" t="s">
        <v>207</v>
      </c>
      <c r="D122" s="127" t="s">
        <v>236</v>
      </c>
      <c r="E122" s="127" t="s">
        <v>2514</v>
      </c>
      <c r="F122" s="127" t="s">
        <v>2515</v>
      </c>
      <c r="G122" s="127" t="s">
        <v>2516</v>
      </c>
      <c r="H122" s="127" t="s">
        <v>2517</v>
      </c>
      <c r="I122" s="34"/>
      <c r="J122" s="229"/>
      <c r="K122" s="127" t="s">
        <v>2518</v>
      </c>
      <c r="L122" s="34"/>
      <c r="M122" s="34" t="s">
        <v>160</v>
      </c>
      <c r="N122" s="35" t="s">
        <v>743</v>
      </c>
      <c r="O122" s="138" t="s">
        <v>744</v>
      </c>
      <c r="P122" s="104"/>
      <c r="Q122" s="34" t="s">
        <v>930</v>
      </c>
      <c r="R122" s="34" t="s">
        <v>2519</v>
      </c>
      <c r="S122" s="127" t="s">
        <v>2520</v>
      </c>
      <c r="T122" s="141" t="s">
        <v>2521</v>
      </c>
      <c r="U122" s="141" t="s">
        <v>2522</v>
      </c>
      <c r="V122" s="127"/>
      <c r="Y122" s="41"/>
      <c r="AA122" s="105">
        <f>IF(OR(J122="Fail",ISBLANK(J122)),INDEX('Issue Code Table'!C:C,MATCH(N:N,'Issue Code Table'!A:A,0)),IF(M122="Critical",6,IF(M122="Significant",5,IF(M122="Moderate",3,2))))</f>
        <v>5</v>
      </c>
    </row>
    <row r="123" spans="1:27" ht="148.5" customHeight="1" x14ac:dyDescent="0.35">
      <c r="A123" s="127" t="s">
        <v>2523</v>
      </c>
      <c r="B123" s="127" t="s">
        <v>206</v>
      </c>
      <c r="C123" s="129" t="s">
        <v>207</v>
      </c>
      <c r="D123" s="127" t="s">
        <v>236</v>
      </c>
      <c r="E123" s="127" t="s">
        <v>2524</v>
      </c>
      <c r="F123" s="127" t="s">
        <v>2525</v>
      </c>
      <c r="G123" s="127" t="s">
        <v>2526</v>
      </c>
      <c r="H123" s="127" t="s">
        <v>2527</v>
      </c>
      <c r="I123" s="34"/>
      <c r="J123" s="229"/>
      <c r="K123" s="127" t="s">
        <v>2528</v>
      </c>
      <c r="L123" s="34"/>
      <c r="M123" s="34" t="s">
        <v>149</v>
      </c>
      <c r="N123" s="35" t="s">
        <v>478</v>
      </c>
      <c r="O123" s="138" t="s">
        <v>479</v>
      </c>
      <c r="P123" s="104"/>
      <c r="Q123" s="34" t="s">
        <v>930</v>
      </c>
      <c r="R123" s="34" t="s">
        <v>2529</v>
      </c>
      <c r="S123" s="127" t="s">
        <v>2530</v>
      </c>
      <c r="T123" s="141" t="s">
        <v>2531</v>
      </c>
      <c r="U123" s="141" t="s">
        <v>2532</v>
      </c>
      <c r="V123" s="127" t="s">
        <v>2533</v>
      </c>
      <c r="Y123" s="41"/>
      <c r="AA123" s="105">
        <f>IF(OR(J123="Fail",ISBLANK(J123)),INDEX('Issue Code Table'!C:C,MATCH(N:N,'Issue Code Table'!A:A,0)),IF(M123="Critical",6,IF(M123="Significant",5,IF(M123="Moderate",3,2))))</f>
        <v>5</v>
      </c>
    </row>
    <row r="124" spans="1:27" ht="148.5" customHeight="1" x14ac:dyDescent="0.35">
      <c r="A124" s="127" t="s">
        <v>2534</v>
      </c>
      <c r="B124" s="127" t="s">
        <v>407</v>
      </c>
      <c r="C124" s="129" t="s">
        <v>408</v>
      </c>
      <c r="D124" s="127" t="s">
        <v>236</v>
      </c>
      <c r="E124" s="127" t="s">
        <v>2535</v>
      </c>
      <c r="F124" s="127" t="s">
        <v>751</v>
      </c>
      <c r="G124" s="127" t="s">
        <v>2536</v>
      </c>
      <c r="H124" s="127" t="s">
        <v>2537</v>
      </c>
      <c r="I124" s="34"/>
      <c r="J124" s="229"/>
      <c r="K124" s="127" t="s">
        <v>2538</v>
      </c>
      <c r="L124" s="34" t="s">
        <v>755</v>
      </c>
      <c r="M124" s="34" t="s">
        <v>149</v>
      </c>
      <c r="N124" s="35" t="s">
        <v>415</v>
      </c>
      <c r="O124" s="138" t="s">
        <v>416</v>
      </c>
      <c r="P124" s="104"/>
      <c r="Q124" s="34" t="s">
        <v>930</v>
      </c>
      <c r="R124" s="34" t="s">
        <v>2539</v>
      </c>
      <c r="S124" s="127" t="s">
        <v>2540</v>
      </c>
      <c r="T124" s="141" t="s">
        <v>2541</v>
      </c>
      <c r="U124" s="141" t="s">
        <v>2542</v>
      </c>
      <c r="V124" s="127" t="s">
        <v>2543</v>
      </c>
      <c r="Y124" s="41"/>
      <c r="AA124" s="105">
        <f>IF(OR(J124="Fail",ISBLANK(J124)),INDEX('Issue Code Table'!C:C,MATCH(N:N,'Issue Code Table'!A:A,0)),IF(M124="Critical",6,IF(M124="Significant",5,IF(M124="Moderate",3,2))))</f>
        <v>5</v>
      </c>
    </row>
    <row r="125" spans="1:27" ht="148.5" customHeight="1" x14ac:dyDescent="0.35">
      <c r="A125" s="127" t="s">
        <v>2544</v>
      </c>
      <c r="B125" s="127" t="s">
        <v>206</v>
      </c>
      <c r="C125" s="129" t="s">
        <v>207</v>
      </c>
      <c r="D125" s="127" t="s">
        <v>236</v>
      </c>
      <c r="E125" s="127" t="s">
        <v>2545</v>
      </c>
      <c r="F125" s="127" t="s">
        <v>789</v>
      </c>
      <c r="G125" s="127" t="s">
        <v>2546</v>
      </c>
      <c r="H125" s="127" t="s">
        <v>2547</v>
      </c>
      <c r="I125" s="34"/>
      <c r="J125" s="229"/>
      <c r="K125" s="127" t="s">
        <v>2548</v>
      </c>
      <c r="L125" s="34"/>
      <c r="M125" s="34" t="s">
        <v>149</v>
      </c>
      <c r="N125" s="35" t="s">
        <v>613</v>
      </c>
      <c r="O125" s="138" t="s">
        <v>614</v>
      </c>
      <c r="P125" s="104"/>
      <c r="Q125" s="34" t="s">
        <v>930</v>
      </c>
      <c r="R125" s="34" t="s">
        <v>2549</v>
      </c>
      <c r="S125" s="127" t="s">
        <v>2550</v>
      </c>
      <c r="T125" s="141" t="s">
        <v>2551</v>
      </c>
      <c r="U125" s="141" t="s">
        <v>2552</v>
      </c>
      <c r="V125" s="127" t="s">
        <v>670</v>
      </c>
      <c r="Y125" s="41"/>
      <c r="AA125" s="105">
        <f>IF(OR(J125="Fail",ISBLANK(J125)),INDEX('Issue Code Table'!C:C,MATCH(N:N,'Issue Code Table'!A:A,0)),IF(M125="Critical",6,IF(M125="Significant",5,IF(M125="Moderate",3,2))))</f>
        <v>5</v>
      </c>
    </row>
    <row r="126" spans="1:27" ht="148.5" customHeight="1" x14ac:dyDescent="0.35">
      <c r="A126" s="127" t="s">
        <v>2553</v>
      </c>
      <c r="B126" s="127" t="s">
        <v>394</v>
      </c>
      <c r="C126" s="129" t="s">
        <v>395</v>
      </c>
      <c r="D126" s="127" t="s">
        <v>236</v>
      </c>
      <c r="E126" s="127" t="s">
        <v>2554</v>
      </c>
      <c r="F126" s="127" t="s">
        <v>2555</v>
      </c>
      <c r="G126" s="127" t="s">
        <v>2556</v>
      </c>
      <c r="H126" s="127" t="s">
        <v>2557</v>
      </c>
      <c r="I126" s="34"/>
      <c r="J126" s="229"/>
      <c r="K126" s="127" t="s">
        <v>2558</v>
      </c>
      <c r="L126" s="34"/>
      <c r="M126" s="34" t="s">
        <v>149</v>
      </c>
      <c r="N126" s="146" t="s">
        <v>178</v>
      </c>
      <c r="O126" s="138" t="s">
        <v>179</v>
      </c>
      <c r="P126" s="104"/>
      <c r="Q126" s="34" t="s">
        <v>930</v>
      </c>
      <c r="R126" s="34" t="s">
        <v>2559</v>
      </c>
      <c r="S126" s="127" t="s">
        <v>2560</v>
      </c>
      <c r="T126" s="141" t="s">
        <v>2561</v>
      </c>
      <c r="U126" s="141" t="s">
        <v>2562</v>
      </c>
      <c r="V126" s="127" t="s">
        <v>2563</v>
      </c>
      <c r="Y126" s="41"/>
      <c r="AA126" s="105">
        <f>IF(OR(J126="Fail",ISBLANK(J126)),INDEX('Issue Code Table'!C:C,MATCH(N:N,'Issue Code Table'!A:A,0)),IF(M126="Critical",6,IF(M126="Significant",5,IF(M126="Moderate",3,2))))</f>
        <v>6</v>
      </c>
    </row>
    <row r="127" spans="1:27" ht="148.5" customHeight="1" x14ac:dyDescent="0.35">
      <c r="A127" s="127" t="s">
        <v>2564</v>
      </c>
      <c r="B127" s="127" t="s">
        <v>394</v>
      </c>
      <c r="C127" s="129" t="s">
        <v>395</v>
      </c>
      <c r="D127" s="127" t="s">
        <v>236</v>
      </c>
      <c r="E127" s="127" t="s">
        <v>2565</v>
      </c>
      <c r="F127" s="127" t="s">
        <v>2566</v>
      </c>
      <c r="G127" s="127" t="s">
        <v>2567</v>
      </c>
      <c r="H127" s="127" t="s">
        <v>2568</v>
      </c>
      <c r="I127" s="34"/>
      <c r="J127" s="229"/>
      <c r="K127" s="127" t="s">
        <v>2569</v>
      </c>
      <c r="L127" s="34"/>
      <c r="M127" s="34" t="s">
        <v>149</v>
      </c>
      <c r="N127" s="35" t="s">
        <v>178</v>
      </c>
      <c r="O127" s="138" t="s">
        <v>179</v>
      </c>
      <c r="P127" s="104"/>
      <c r="Q127" s="34" t="s">
        <v>930</v>
      </c>
      <c r="R127" s="34" t="s">
        <v>2570</v>
      </c>
      <c r="S127" s="127" t="s">
        <v>2571</v>
      </c>
      <c r="T127" s="141" t="s">
        <v>2572</v>
      </c>
      <c r="U127" s="141" t="s">
        <v>2573</v>
      </c>
      <c r="V127" s="127" t="s">
        <v>2574</v>
      </c>
      <c r="Y127" s="41"/>
      <c r="AA127" s="105">
        <f>IF(OR(J127="Fail",ISBLANK(J127)),INDEX('Issue Code Table'!C:C,MATCH(N:N,'Issue Code Table'!A:A,0)),IF(M127="Critical",6,IF(M127="Significant",5,IF(M127="Moderate",3,2))))</f>
        <v>6</v>
      </c>
    </row>
    <row r="128" spans="1:27" ht="148.5" customHeight="1" x14ac:dyDescent="0.35">
      <c r="A128" s="127" t="s">
        <v>2575</v>
      </c>
      <c r="B128" s="127" t="s">
        <v>394</v>
      </c>
      <c r="C128" s="129" t="s">
        <v>395</v>
      </c>
      <c r="D128" s="127" t="s">
        <v>236</v>
      </c>
      <c r="E128" s="127" t="s">
        <v>2576</v>
      </c>
      <c r="F128" s="127" t="s">
        <v>2577</v>
      </c>
      <c r="G128" s="127" t="s">
        <v>2578</v>
      </c>
      <c r="H128" s="127" t="s">
        <v>2579</v>
      </c>
      <c r="I128" s="34"/>
      <c r="J128" s="229"/>
      <c r="K128" s="127" t="s">
        <v>2580</v>
      </c>
      <c r="L128" s="34"/>
      <c r="M128" s="34" t="s">
        <v>149</v>
      </c>
      <c r="N128" s="35" t="s">
        <v>178</v>
      </c>
      <c r="O128" s="138" t="s">
        <v>179</v>
      </c>
      <c r="P128" s="104"/>
      <c r="Q128" s="34" t="s">
        <v>930</v>
      </c>
      <c r="R128" s="34" t="s">
        <v>2581</v>
      </c>
      <c r="S128" s="127" t="s">
        <v>2582</v>
      </c>
      <c r="T128" s="141" t="s">
        <v>2583</v>
      </c>
      <c r="U128" s="141" t="s">
        <v>2584</v>
      </c>
      <c r="V128" s="127" t="s">
        <v>2585</v>
      </c>
      <c r="Y128" s="41"/>
      <c r="AA128" s="105">
        <f>IF(OR(J128="Fail",ISBLANK(J128)),INDEX('Issue Code Table'!C:C,MATCH(N:N,'Issue Code Table'!A:A,0)),IF(M128="Critical",6,IF(M128="Significant",5,IF(M128="Moderate",3,2))))</f>
        <v>6</v>
      </c>
    </row>
    <row r="129" spans="1:27" ht="148.5" customHeight="1" x14ac:dyDescent="0.35">
      <c r="A129" s="127" t="s">
        <v>2586</v>
      </c>
      <c r="B129" s="127" t="s">
        <v>206</v>
      </c>
      <c r="C129" s="129" t="s">
        <v>207</v>
      </c>
      <c r="D129" s="127" t="s">
        <v>236</v>
      </c>
      <c r="E129" s="127" t="s">
        <v>2587</v>
      </c>
      <c r="F129" s="127" t="s">
        <v>2588</v>
      </c>
      <c r="G129" s="127" t="s">
        <v>2589</v>
      </c>
      <c r="H129" s="127" t="s">
        <v>2590</v>
      </c>
      <c r="I129" s="34"/>
      <c r="J129" s="229"/>
      <c r="K129" s="127" t="s">
        <v>2591</v>
      </c>
      <c r="L129" s="34"/>
      <c r="M129" s="34" t="s">
        <v>160</v>
      </c>
      <c r="N129" s="35" t="s">
        <v>813</v>
      </c>
      <c r="O129" s="138" t="s">
        <v>814</v>
      </c>
      <c r="P129" s="104"/>
      <c r="Q129" s="34" t="s">
        <v>930</v>
      </c>
      <c r="R129" s="34" t="s">
        <v>2592</v>
      </c>
      <c r="S129" s="127" t="s">
        <v>2593</v>
      </c>
      <c r="T129" s="141" t="s">
        <v>2594</v>
      </c>
      <c r="U129" s="141" t="s">
        <v>2595</v>
      </c>
      <c r="V129" s="127"/>
      <c r="Y129" s="41"/>
      <c r="AA129" s="105">
        <f>IF(OR(J129="Fail",ISBLANK(J129)),INDEX('Issue Code Table'!C:C,MATCH(N:N,'Issue Code Table'!A:A,0)),IF(M129="Critical",6,IF(M129="Significant",5,IF(M129="Moderate",3,2))))</f>
        <v>4</v>
      </c>
    </row>
    <row r="130" spans="1:27" ht="148.5" customHeight="1" x14ac:dyDescent="0.35">
      <c r="A130" s="127" t="s">
        <v>2596</v>
      </c>
      <c r="B130" s="127" t="s">
        <v>206</v>
      </c>
      <c r="C130" s="129" t="s">
        <v>207</v>
      </c>
      <c r="D130" s="127" t="s">
        <v>236</v>
      </c>
      <c r="E130" s="127" t="s">
        <v>2597</v>
      </c>
      <c r="F130" s="127" t="s">
        <v>2598</v>
      </c>
      <c r="G130" s="127" t="s">
        <v>2599</v>
      </c>
      <c r="H130" s="127" t="s">
        <v>2600</v>
      </c>
      <c r="I130" s="34"/>
      <c r="J130" s="229"/>
      <c r="K130" s="127" t="s">
        <v>2601</v>
      </c>
      <c r="L130" s="34"/>
      <c r="M130" s="34" t="s">
        <v>160</v>
      </c>
      <c r="N130" s="35" t="s">
        <v>813</v>
      </c>
      <c r="O130" s="138" t="s">
        <v>814</v>
      </c>
      <c r="P130" s="104"/>
      <c r="Q130" s="34" t="s">
        <v>941</v>
      </c>
      <c r="R130" s="34" t="s">
        <v>2602</v>
      </c>
      <c r="S130" s="127" t="s">
        <v>2603</v>
      </c>
      <c r="T130" s="141" t="s">
        <v>2604</v>
      </c>
      <c r="U130" s="141" t="s">
        <v>2605</v>
      </c>
      <c r="V130" s="127"/>
      <c r="Y130" s="41"/>
      <c r="AA130" s="105">
        <f>IF(OR(J130="Fail",ISBLANK(J130)),INDEX('Issue Code Table'!C:C,MATCH(N:N,'Issue Code Table'!A:A,0)),IF(M130="Critical",6,IF(M130="Significant",5,IF(M130="Moderate",3,2))))</f>
        <v>4</v>
      </c>
    </row>
    <row r="131" spans="1:27" ht="148.5" customHeight="1" x14ac:dyDescent="0.35">
      <c r="A131" s="127" t="s">
        <v>2606</v>
      </c>
      <c r="B131" s="127" t="s">
        <v>206</v>
      </c>
      <c r="C131" s="129" t="s">
        <v>207</v>
      </c>
      <c r="D131" s="127" t="s">
        <v>236</v>
      </c>
      <c r="E131" s="127" t="s">
        <v>2607</v>
      </c>
      <c r="F131" s="127" t="s">
        <v>2608</v>
      </c>
      <c r="G131" s="127" t="s">
        <v>2609</v>
      </c>
      <c r="H131" s="127" t="s">
        <v>2610</v>
      </c>
      <c r="I131" s="34"/>
      <c r="J131" s="229"/>
      <c r="K131" s="127" t="s">
        <v>2611</v>
      </c>
      <c r="L131" s="34"/>
      <c r="M131" s="34" t="s">
        <v>160</v>
      </c>
      <c r="N131" s="35" t="s">
        <v>813</v>
      </c>
      <c r="O131" s="138" t="s">
        <v>814</v>
      </c>
      <c r="P131" s="104"/>
      <c r="Q131" s="34" t="s">
        <v>941</v>
      </c>
      <c r="R131" s="34" t="s">
        <v>2612</v>
      </c>
      <c r="S131" s="127" t="s">
        <v>2613</v>
      </c>
      <c r="T131" s="141" t="s">
        <v>2614</v>
      </c>
      <c r="U131" s="141" t="s">
        <v>2615</v>
      </c>
      <c r="V131" s="127"/>
      <c r="Y131" s="41"/>
      <c r="AA131" s="105">
        <f>IF(OR(J131="Fail",ISBLANK(J131)),INDEX('Issue Code Table'!C:C,MATCH(N:N,'Issue Code Table'!A:A,0)),IF(M131="Critical",6,IF(M131="Significant",5,IF(M131="Moderate",3,2))))</f>
        <v>4</v>
      </c>
    </row>
    <row r="132" spans="1:27" ht="148.5" customHeight="1" x14ac:dyDescent="0.35">
      <c r="A132" s="127" t="s">
        <v>2616</v>
      </c>
      <c r="B132" s="127" t="s">
        <v>1418</v>
      </c>
      <c r="C132" s="129" t="s">
        <v>1419</v>
      </c>
      <c r="D132" s="127" t="s">
        <v>236</v>
      </c>
      <c r="E132" s="127" t="s">
        <v>2617</v>
      </c>
      <c r="F132" s="127" t="s">
        <v>2618</v>
      </c>
      <c r="G132" s="127" t="s">
        <v>2619</v>
      </c>
      <c r="H132" s="127" t="s">
        <v>2620</v>
      </c>
      <c r="I132" s="34"/>
      <c r="J132" s="229"/>
      <c r="K132" s="127" t="s">
        <v>2621</v>
      </c>
      <c r="L132" s="34"/>
      <c r="M132" s="34" t="s">
        <v>149</v>
      </c>
      <c r="N132" s="35" t="s">
        <v>1355</v>
      </c>
      <c r="O132" s="138" t="s">
        <v>1356</v>
      </c>
      <c r="P132" s="104"/>
      <c r="Q132" s="34" t="s">
        <v>941</v>
      </c>
      <c r="R132" s="34" t="s">
        <v>2622</v>
      </c>
      <c r="S132" s="127"/>
      <c r="T132" s="141" t="s">
        <v>2623</v>
      </c>
      <c r="U132" s="141" t="s">
        <v>2624</v>
      </c>
      <c r="V132" s="127" t="s">
        <v>2625</v>
      </c>
      <c r="Y132" s="41"/>
      <c r="AA132" s="105">
        <f>IF(OR(J132="Fail",ISBLANK(J132)),INDEX('Issue Code Table'!C:C,MATCH(N:N,'Issue Code Table'!A:A,0)),IF(M132="Critical",6,IF(M132="Significant",5,IF(M132="Moderate",3,2))))</f>
        <v>5</v>
      </c>
    </row>
    <row r="133" spans="1:27" ht="148.5" customHeight="1" x14ac:dyDescent="0.35">
      <c r="A133" s="127" t="s">
        <v>2626</v>
      </c>
      <c r="B133" s="127" t="s">
        <v>471</v>
      </c>
      <c r="C133" s="129" t="s">
        <v>1363</v>
      </c>
      <c r="D133" s="127" t="s">
        <v>236</v>
      </c>
      <c r="E133" s="127" t="s">
        <v>2627</v>
      </c>
      <c r="F133" s="127" t="s">
        <v>2628</v>
      </c>
      <c r="G133" s="127" t="s">
        <v>2629</v>
      </c>
      <c r="H133" s="127" t="s">
        <v>2630</v>
      </c>
      <c r="I133" s="34"/>
      <c r="J133" s="229"/>
      <c r="K133" s="127" t="s">
        <v>2631</v>
      </c>
      <c r="L133" s="34"/>
      <c r="M133" s="34" t="s">
        <v>149</v>
      </c>
      <c r="N133" s="35" t="s">
        <v>478</v>
      </c>
      <c r="O133" s="138" t="s">
        <v>479</v>
      </c>
      <c r="P133" s="104"/>
      <c r="Q133" s="34" t="s">
        <v>941</v>
      </c>
      <c r="R133" s="34" t="s">
        <v>2632</v>
      </c>
      <c r="S133" s="127" t="s">
        <v>846</v>
      </c>
      <c r="T133" s="141" t="s">
        <v>2633</v>
      </c>
      <c r="U133" s="141" t="s">
        <v>2634</v>
      </c>
      <c r="V133" s="127" t="s">
        <v>2635</v>
      </c>
      <c r="Y133" s="41"/>
      <c r="AA133" s="105">
        <f>IF(OR(J133="Fail",ISBLANK(J133)),INDEX('Issue Code Table'!C:C,MATCH(N:N,'Issue Code Table'!A:A,0)),IF(M133="Critical",6,IF(M133="Significant",5,IF(M133="Moderate",3,2))))</f>
        <v>5</v>
      </c>
    </row>
    <row r="134" spans="1:27" ht="148.5" customHeight="1" x14ac:dyDescent="0.35">
      <c r="A134" s="127" t="s">
        <v>2636</v>
      </c>
      <c r="B134" s="127" t="s">
        <v>471</v>
      </c>
      <c r="C134" s="129" t="s">
        <v>1363</v>
      </c>
      <c r="D134" s="127" t="s">
        <v>236</v>
      </c>
      <c r="E134" s="127" t="s">
        <v>2637</v>
      </c>
      <c r="F134" s="127" t="s">
        <v>2638</v>
      </c>
      <c r="G134" s="127" t="s">
        <v>2639</v>
      </c>
      <c r="H134" s="127" t="s">
        <v>2640</v>
      </c>
      <c r="I134" s="34"/>
      <c r="J134" s="229"/>
      <c r="K134" s="127" t="s">
        <v>2641</v>
      </c>
      <c r="L134" s="34"/>
      <c r="M134" s="34" t="s">
        <v>149</v>
      </c>
      <c r="N134" s="35" t="s">
        <v>478</v>
      </c>
      <c r="O134" s="138" t="s">
        <v>479</v>
      </c>
      <c r="P134" s="104"/>
      <c r="Q134" s="34" t="s">
        <v>941</v>
      </c>
      <c r="R134" s="34" t="s">
        <v>2642</v>
      </c>
      <c r="S134" s="127" t="s">
        <v>2643</v>
      </c>
      <c r="T134" s="141" t="s">
        <v>2644</v>
      </c>
      <c r="U134" s="141" t="s">
        <v>2645</v>
      </c>
      <c r="V134" s="127" t="s">
        <v>2646</v>
      </c>
      <c r="Y134" s="41"/>
      <c r="AA134" s="105">
        <f>IF(OR(J134="Fail",ISBLANK(J134)),INDEX('Issue Code Table'!C:C,MATCH(N:N,'Issue Code Table'!A:A,0)),IF(M134="Critical",6,IF(M134="Significant",5,IF(M134="Moderate",3,2))))</f>
        <v>5</v>
      </c>
    </row>
    <row r="135" spans="1:27" ht="148.5" customHeight="1" x14ac:dyDescent="0.35">
      <c r="A135" s="127" t="s">
        <v>2647</v>
      </c>
      <c r="B135" s="127" t="s">
        <v>471</v>
      </c>
      <c r="C135" s="129" t="s">
        <v>1363</v>
      </c>
      <c r="D135" s="127" t="s">
        <v>236</v>
      </c>
      <c r="E135" s="127" t="s">
        <v>2648</v>
      </c>
      <c r="F135" s="127" t="s">
        <v>2649</v>
      </c>
      <c r="G135" s="127" t="s">
        <v>2650</v>
      </c>
      <c r="H135" s="127" t="s">
        <v>2651</v>
      </c>
      <c r="I135" s="34"/>
      <c r="J135" s="229"/>
      <c r="K135" s="127" t="s">
        <v>2652</v>
      </c>
      <c r="L135" s="34"/>
      <c r="M135" s="34" t="s">
        <v>149</v>
      </c>
      <c r="N135" s="35" t="s">
        <v>478</v>
      </c>
      <c r="O135" s="138" t="s">
        <v>479</v>
      </c>
      <c r="P135" s="104"/>
      <c r="Q135" s="34" t="s">
        <v>941</v>
      </c>
      <c r="R135" s="34" t="s">
        <v>2653</v>
      </c>
      <c r="S135" s="127" t="s">
        <v>2654</v>
      </c>
      <c r="T135" s="141" t="s">
        <v>857</v>
      </c>
      <c r="U135" s="141" t="s">
        <v>858</v>
      </c>
      <c r="V135" s="127" t="s">
        <v>2655</v>
      </c>
      <c r="Y135" s="41"/>
      <c r="AA135" s="105">
        <f>IF(OR(J135="Fail",ISBLANK(J135)),INDEX('Issue Code Table'!C:C,MATCH(N:N,'Issue Code Table'!A:A,0)),IF(M135="Critical",6,IF(M135="Significant",5,IF(M135="Moderate",3,2))))</f>
        <v>5</v>
      </c>
    </row>
    <row r="136" spans="1:27" ht="148.5" customHeight="1" x14ac:dyDescent="0.35">
      <c r="A136" s="127" t="s">
        <v>2656</v>
      </c>
      <c r="B136" s="127" t="s">
        <v>761</v>
      </c>
      <c r="C136" s="129" t="s">
        <v>762</v>
      </c>
      <c r="D136" s="127" t="s">
        <v>236</v>
      </c>
      <c r="E136" s="127" t="s">
        <v>2657</v>
      </c>
      <c r="F136" s="127" t="s">
        <v>424</v>
      </c>
      <c r="G136" s="127" t="s">
        <v>2658</v>
      </c>
      <c r="H136" s="127" t="s">
        <v>2659</v>
      </c>
      <c r="I136" s="34"/>
      <c r="J136" s="229"/>
      <c r="K136" s="127" t="s">
        <v>2660</v>
      </c>
      <c r="L136" s="34"/>
      <c r="M136" s="34" t="s">
        <v>160</v>
      </c>
      <c r="N136" s="35" t="s">
        <v>769</v>
      </c>
      <c r="O136" s="138" t="s">
        <v>770</v>
      </c>
      <c r="P136" s="104"/>
      <c r="Q136" s="34" t="s">
        <v>2661</v>
      </c>
      <c r="R136" s="34" t="s">
        <v>2662</v>
      </c>
      <c r="S136" s="127" t="s">
        <v>431</v>
      </c>
      <c r="T136" s="141" t="s">
        <v>2663</v>
      </c>
      <c r="U136" s="141" t="s">
        <v>2664</v>
      </c>
      <c r="V136" s="127"/>
      <c r="Y136" s="41"/>
      <c r="AA136" s="105">
        <f>IF(OR(J136="Fail",ISBLANK(J136)),INDEX('Issue Code Table'!C:C,MATCH(N:N,'Issue Code Table'!A:A,0)),IF(M136="Critical",6,IF(M136="Significant",5,IF(M136="Moderate",3,2))))</f>
        <v>4</v>
      </c>
    </row>
    <row r="137" spans="1:27" ht="148.5" customHeight="1" x14ac:dyDescent="0.35">
      <c r="A137" s="127" t="s">
        <v>2665</v>
      </c>
      <c r="B137" s="127" t="s">
        <v>407</v>
      </c>
      <c r="C137" s="129" t="s">
        <v>408</v>
      </c>
      <c r="D137" s="127" t="s">
        <v>236</v>
      </c>
      <c r="E137" s="127" t="s">
        <v>2666</v>
      </c>
      <c r="F137" s="127" t="s">
        <v>436</v>
      </c>
      <c r="G137" s="127" t="s">
        <v>2667</v>
      </c>
      <c r="H137" s="127" t="s">
        <v>2668</v>
      </c>
      <c r="I137" s="34"/>
      <c r="J137" s="229"/>
      <c r="K137" s="127" t="s">
        <v>2669</v>
      </c>
      <c r="L137" s="34"/>
      <c r="M137" s="34" t="s">
        <v>224</v>
      </c>
      <c r="N137" s="35" t="s">
        <v>2670</v>
      </c>
      <c r="O137" s="138" t="s">
        <v>2671</v>
      </c>
      <c r="P137" s="104"/>
      <c r="Q137" s="34" t="s">
        <v>2661</v>
      </c>
      <c r="R137" s="34" t="s">
        <v>2672</v>
      </c>
      <c r="S137" s="127" t="s">
        <v>441</v>
      </c>
      <c r="T137" s="141" t="s">
        <v>2673</v>
      </c>
      <c r="U137" s="141" t="s">
        <v>2674</v>
      </c>
      <c r="V137" s="127"/>
      <c r="Y137" s="41"/>
      <c r="AA137" s="105">
        <f>IF(OR(J137="Fail",ISBLANK(J137)),INDEX('Issue Code Table'!C:C,MATCH(N:N,'Issue Code Table'!A:A,0)),IF(M137="Critical",6,IF(M137="Significant",5,IF(M137="Moderate",3,2))))</f>
        <v>2</v>
      </c>
    </row>
    <row r="138" spans="1:27" ht="148.5" customHeight="1" x14ac:dyDescent="0.35">
      <c r="A138" s="127" t="s">
        <v>2675</v>
      </c>
      <c r="B138" s="127" t="s">
        <v>621</v>
      </c>
      <c r="C138" s="129" t="s">
        <v>622</v>
      </c>
      <c r="D138" s="127" t="s">
        <v>236</v>
      </c>
      <c r="E138" s="127" t="s">
        <v>2676</v>
      </c>
      <c r="F138" s="127" t="s">
        <v>624</v>
      </c>
      <c r="G138" s="127" t="s">
        <v>2677</v>
      </c>
      <c r="H138" s="127" t="s">
        <v>2678</v>
      </c>
      <c r="I138" s="34"/>
      <c r="J138" s="229"/>
      <c r="K138" s="127" t="s">
        <v>2679</v>
      </c>
      <c r="L138" s="34"/>
      <c r="M138" s="34" t="s">
        <v>160</v>
      </c>
      <c r="N138" s="35" t="s">
        <v>2680</v>
      </c>
      <c r="O138" s="138" t="s">
        <v>2681</v>
      </c>
      <c r="P138" s="104"/>
      <c r="Q138" s="34" t="s">
        <v>2661</v>
      </c>
      <c r="R138" s="34" t="s">
        <v>2682</v>
      </c>
      <c r="S138" s="127" t="s">
        <v>2683</v>
      </c>
      <c r="T138" s="141" t="s">
        <v>2684</v>
      </c>
      <c r="U138" s="141" t="s">
        <v>2685</v>
      </c>
      <c r="V138" s="127"/>
      <c r="Y138" s="41"/>
      <c r="AA138" s="105">
        <f>IF(OR(J138="Fail",ISBLANK(J138)),INDEX('Issue Code Table'!C:C,MATCH(N:N,'Issue Code Table'!A:A,0)),IF(M138="Critical",6,IF(M138="Significant",5,IF(M138="Moderate",3,2))))</f>
        <v>3</v>
      </c>
    </row>
    <row r="139" spans="1:27" ht="148.5" customHeight="1" x14ac:dyDescent="0.35">
      <c r="A139" s="127" t="s">
        <v>2686</v>
      </c>
      <c r="B139" s="127" t="s">
        <v>407</v>
      </c>
      <c r="C139" s="127" t="s">
        <v>408</v>
      </c>
      <c r="D139" s="127" t="s">
        <v>236</v>
      </c>
      <c r="E139" s="127" t="s">
        <v>2687</v>
      </c>
      <c r="F139" s="127" t="s">
        <v>446</v>
      </c>
      <c r="G139" s="127" t="s">
        <v>2688</v>
      </c>
      <c r="H139" s="127" t="s">
        <v>2689</v>
      </c>
      <c r="I139" s="34"/>
      <c r="J139" s="229"/>
      <c r="K139" s="127" t="s">
        <v>449</v>
      </c>
      <c r="L139" s="34" t="s">
        <v>2690</v>
      </c>
      <c r="M139" s="34" t="s">
        <v>149</v>
      </c>
      <c r="N139" s="35" t="s">
        <v>415</v>
      </c>
      <c r="O139" s="138" t="s">
        <v>416</v>
      </c>
      <c r="P139" s="104"/>
      <c r="Q139" s="34" t="s">
        <v>2661</v>
      </c>
      <c r="R139" s="34" t="s">
        <v>2691</v>
      </c>
      <c r="S139" s="127" t="s">
        <v>451</v>
      </c>
      <c r="T139" s="141" t="s">
        <v>2692</v>
      </c>
      <c r="U139" s="141" t="s">
        <v>2693</v>
      </c>
      <c r="V139" s="127" t="s">
        <v>2694</v>
      </c>
      <c r="Y139" s="41"/>
      <c r="AA139" s="105">
        <f>IF(OR(J139="Fail",ISBLANK(J139)),INDEX('Issue Code Table'!C:C,MATCH(N:N,'Issue Code Table'!A:A,0)),IF(M139="Critical",6,IF(M139="Significant",5,IF(M139="Moderate",3,2))))</f>
        <v>5</v>
      </c>
    </row>
    <row r="140" spans="1:27" ht="148.5" customHeight="1" x14ac:dyDescent="0.35">
      <c r="A140" s="127" t="s">
        <v>2695</v>
      </c>
      <c r="B140" s="145" t="s">
        <v>761</v>
      </c>
      <c r="C140" s="129" t="s">
        <v>762</v>
      </c>
      <c r="D140" s="127" t="s">
        <v>262</v>
      </c>
      <c r="E140" s="127" t="s">
        <v>2696</v>
      </c>
      <c r="F140" s="127" t="s">
        <v>2697</v>
      </c>
      <c r="G140" s="127" t="s">
        <v>2698</v>
      </c>
      <c r="H140" s="127" t="s">
        <v>2699</v>
      </c>
      <c r="I140" s="34"/>
      <c r="J140" s="229"/>
      <c r="K140" s="127" t="s">
        <v>2700</v>
      </c>
      <c r="L140" s="34"/>
      <c r="M140" s="34" t="s">
        <v>160</v>
      </c>
      <c r="N140" s="35" t="s">
        <v>769</v>
      </c>
      <c r="O140" s="138" t="s">
        <v>770</v>
      </c>
      <c r="P140" s="104"/>
      <c r="Q140" s="34" t="s">
        <v>2661</v>
      </c>
      <c r="R140" s="34" t="s">
        <v>2701</v>
      </c>
      <c r="S140" s="127" t="s">
        <v>2702</v>
      </c>
      <c r="T140" s="141" t="s">
        <v>2703</v>
      </c>
      <c r="U140" s="141" t="s">
        <v>2704</v>
      </c>
      <c r="V140" s="127"/>
      <c r="Y140" s="41"/>
      <c r="AA140" s="105">
        <f>IF(OR(J140="Fail",ISBLANK(J140)),INDEX('Issue Code Table'!C:C,MATCH(N:N,'Issue Code Table'!A:A,0)),IF(M140="Critical",6,IF(M140="Significant",5,IF(M140="Moderate",3,2))))</f>
        <v>4</v>
      </c>
    </row>
    <row r="141" spans="1:27" ht="148.5" customHeight="1" x14ac:dyDescent="0.35">
      <c r="A141" s="127" t="s">
        <v>2705</v>
      </c>
      <c r="B141" s="127" t="s">
        <v>206</v>
      </c>
      <c r="C141" s="128" t="s">
        <v>207</v>
      </c>
      <c r="D141" s="127" t="s">
        <v>262</v>
      </c>
      <c r="E141" s="127" t="s">
        <v>2706</v>
      </c>
      <c r="F141" s="127" t="s">
        <v>2707</v>
      </c>
      <c r="G141" s="127" t="s">
        <v>2708</v>
      </c>
      <c r="H141" s="127" t="s">
        <v>2709</v>
      </c>
      <c r="I141" s="34"/>
      <c r="J141" s="229"/>
      <c r="K141" s="127" t="s">
        <v>2710</v>
      </c>
      <c r="L141" s="34"/>
      <c r="M141" s="34" t="s">
        <v>149</v>
      </c>
      <c r="N141" s="35" t="s">
        <v>478</v>
      </c>
      <c r="O141" s="138" t="s">
        <v>2418</v>
      </c>
      <c r="P141" s="104"/>
      <c r="Q141" s="34" t="s">
        <v>2711</v>
      </c>
      <c r="R141" s="34" t="s">
        <v>2712</v>
      </c>
      <c r="S141" s="127" t="s">
        <v>2713</v>
      </c>
      <c r="T141" s="141" t="s">
        <v>2714</v>
      </c>
      <c r="U141" s="141" t="s">
        <v>2715</v>
      </c>
      <c r="V141" s="127" t="s">
        <v>2716</v>
      </c>
      <c r="Y141" s="41"/>
      <c r="AA141" s="105">
        <f>IF(OR(J141="Fail",ISBLANK(J141)),INDEX('Issue Code Table'!C:C,MATCH(N:N,'Issue Code Table'!A:A,0)),IF(M141="Critical",6,IF(M141="Significant",5,IF(M141="Moderate",3,2))))</f>
        <v>5</v>
      </c>
    </row>
    <row r="142" spans="1:27" ht="148.5" customHeight="1" x14ac:dyDescent="0.35">
      <c r="A142" s="127" t="s">
        <v>2717</v>
      </c>
      <c r="B142" s="127" t="s">
        <v>206</v>
      </c>
      <c r="C142" s="128" t="s">
        <v>207</v>
      </c>
      <c r="D142" s="127" t="s">
        <v>262</v>
      </c>
      <c r="E142" s="127" t="s">
        <v>2718</v>
      </c>
      <c r="F142" s="127" t="s">
        <v>2719</v>
      </c>
      <c r="G142" s="127" t="s">
        <v>2720</v>
      </c>
      <c r="H142" s="127" t="s">
        <v>2721</v>
      </c>
      <c r="I142" s="34"/>
      <c r="J142" s="229"/>
      <c r="K142" s="127" t="s">
        <v>2722</v>
      </c>
      <c r="L142" s="34"/>
      <c r="M142" s="34" t="s">
        <v>149</v>
      </c>
      <c r="N142" s="35" t="s">
        <v>478</v>
      </c>
      <c r="O142" s="138" t="s">
        <v>2418</v>
      </c>
      <c r="P142" s="104"/>
      <c r="Q142" s="34" t="s">
        <v>2711</v>
      </c>
      <c r="R142" s="34" t="s">
        <v>2723</v>
      </c>
      <c r="S142" s="127" t="s">
        <v>2724</v>
      </c>
      <c r="T142" s="141" t="s">
        <v>2725</v>
      </c>
      <c r="U142" s="141" t="s">
        <v>2726</v>
      </c>
      <c r="V142" s="127" t="s">
        <v>2727</v>
      </c>
      <c r="Y142" s="41"/>
      <c r="AA142" s="105">
        <f>IF(OR(J142="Fail",ISBLANK(J142)),INDEX('Issue Code Table'!C:C,MATCH(N:N,'Issue Code Table'!A:A,0)),IF(M142="Critical",6,IF(M142="Significant",5,IF(M142="Moderate",3,2))))</f>
        <v>5</v>
      </c>
    </row>
    <row r="143" spans="1:27" ht="148.5" customHeight="1" x14ac:dyDescent="0.35">
      <c r="A143" s="127" t="s">
        <v>2728</v>
      </c>
      <c r="B143" s="127" t="s">
        <v>206</v>
      </c>
      <c r="C143" s="128" t="s">
        <v>207</v>
      </c>
      <c r="D143" s="127" t="s">
        <v>236</v>
      </c>
      <c r="E143" s="127" t="s">
        <v>2729</v>
      </c>
      <c r="F143" s="127" t="s">
        <v>2730</v>
      </c>
      <c r="G143" s="127" t="s">
        <v>2731</v>
      </c>
      <c r="H143" s="127" t="s">
        <v>2732</v>
      </c>
      <c r="I143" s="34"/>
      <c r="J143" s="229"/>
      <c r="K143" s="127" t="s">
        <v>2733</v>
      </c>
      <c r="L143" s="34"/>
      <c r="M143" s="34" t="s">
        <v>149</v>
      </c>
      <c r="N143" s="35" t="s">
        <v>478</v>
      </c>
      <c r="O143" s="138" t="s">
        <v>2418</v>
      </c>
      <c r="P143" s="104"/>
      <c r="Q143" s="34" t="s">
        <v>2711</v>
      </c>
      <c r="R143" s="34" t="s">
        <v>2734</v>
      </c>
      <c r="S143" s="127" t="s">
        <v>2735</v>
      </c>
      <c r="T143" s="141" t="s">
        <v>2736</v>
      </c>
      <c r="U143" s="141" t="s">
        <v>2737</v>
      </c>
      <c r="V143" s="127" t="s">
        <v>2738</v>
      </c>
      <c r="Y143" s="41"/>
      <c r="AA143" s="105">
        <f>IF(OR(J143="Fail",ISBLANK(J143)),INDEX('Issue Code Table'!C:C,MATCH(N:N,'Issue Code Table'!A:A,0)),IF(M143="Critical",6,IF(M143="Significant",5,IF(M143="Moderate",3,2))))</f>
        <v>5</v>
      </c>
    </row>
    <row r="144" spans="1:27" ht="148.5" customHeight="1" x14ac:dyDescent="0.35">
      <c r="A144" s="127" t="s">
        <v>2739</v>
      </c>
      <c r="B144" s="145" t="s">
        <v>1418</v>
      </c>
      <c r="C144" s="129" t="s">
        <v>1419</v>
      </c>
      <c r="D144" s="127" t="s">
        <v>236</v>
      </c>
      <c r="E144" s="127" t="s">
        <v>2740</v>
      </c>
      <c r="F144" s="127" t="s">
        <v>2741</v>
      </c>
      <c r="G144" s="127" t="s">
        <v>2742</v>
      </c>
      <c r="H144" s="127" t="s">
        <v>2743</v>
      </c>
      <c r="I144" s="34"/>
      <c r="J144" s="229"/>
      <c r="K144" s="127" t="s">
        <v>2744</v>
      </c>
      <c r="L144" s="34"/>
      <c r="M144" s="34" t="s">
        <v>149</v>
      </c>
      <c r="N144" s="35" t="s">
        <v>613</v>
      </c>
      <c r="O144" s="138" t="s">
        <v>614</v>
      </c>
      <c r="P144" s="104"/>
      <c r="Q144" s="34" t="s">
        <v>2711</v>
      </c>
      <c r="R144" s="34" t="s">
        <v>2745</v>
      </c>
      <c r="S144" s="127" t="s">
        <v>2746</v>
      </c>
      <c r="T144" s="141" t="s">
        <v>2747</v>
      </c>
      <c r="U144" s="141" t="s">
        <v>2748</v>
      </c>
      <c r="V144" s="127" t="s">
        <v>2749</v>
      </c>
      <c r="Y144" s="41"/>
      <c r="AA144" s="105">
        <f>IF(OR(J144="Fail",ISBLANK(J144)),INDEX('Issue Code Table'!C:C,MATCH(N:N,'Issue Code Table'!A:A,0)),IF(M144="Critical",6,IF(M144="Significant",5,IF(M144="Moderate",3,2))))</f>
        <v>5</v>
      </c>
    </row>
    <row r="145" spans="1:27" ht="148.5" customHeight="1" x14ac:dyDescent="0.35">
      <c r="A145" s="127" t="s">
        <v>2750</v>
      </c>
      <c r="B145" s="145" t="s">
        <v>1418</v>
      </c>
      <c r="C145" s="129" t="s">
        <v>1419</v>
      </c>
      <c r="D145" s="127" t="s">
        <v>236</v>
      </c>
      <c r="E145" s="127" t="s">
        <v>2751</v>
      </c>
      <c r="F145" s="127" t="s">
        <v>2752</v>
      </c>
      <c r="G145" s="127" t="s">
        <v>2753</v>
      </c>
      <c r="H145" s="127" t="s">
        <v>2754</v>
      </c>
      <c r="I145" s="34"/>
      <c r="J145" s="229"/>
      <c r="K145" s="127" t="s">
        <v>2755</v>
      </c>
      <c r="L145" s="34"/>
      <c r="M145" s="34" t="s">
        <v>149</v>
      </c>
      <c r="N145" s="35" t="s">
        <v>613</v>
      </c>
      <c r="O145" s="138" t="s">
        <v>614</v>
      </c>
      <c r="P145" s="104"/>
      <c r="Q145" s="34" t="s">
        <v>2711</v>
      </c>
      <c r="R145" s="34" t="s">
        <v>2756</v>
      </c>
      <c r="S145" s="127" t="s">
        <v>2757</v>
      </c>
      <c r="T145" s="141" t="s">
        <v>2758</v>
      </c>
      <c r="U145" s="141" t="s">
        <v>2759</v>
      </c>
      <c r="V145" s="127" t="s">
        <v>2760</v>
      </c>
      <c r="Y145" s="41"/>
      <c r="AA145" s="105">
        <f>IF(OR(J145="Fail",ISBLANK(J145)),INDEX('Issue Code Table'!C:C,MATCH(N:N,'Issue Code Table'!A:A,0)),IF(M145="Critical",6,IF(M145="Significant",5,IF(M145="Moderate",3,2))))</f>
        <v>5</v>
      </c>
    </row>
    <row r="146" spans="1:27" ht="148.5" customHeight="1" x14ac:dyDescent="0.35">
      <c r="A146" s="127" t="s">
        <v>2761</v>
      </c>
      <c r="B146" s="145" t="s">
        <v>1418</v>
      </c>
      <c r="C146" s="129" t="s">
        <v>1419</v>
      </c>
      <c r="D146" s="127" t="s">
        <v>236</v>
      </c>
      <c r="E146" s="127" t="s">
        <v>2762</v>
      </c>
      <c r="F146" s="127" t="s">
        <v>1092</v>
      </c>
      <c r="G146" s="127" t="s">
        <v>2763</v>
      </c>
      <c r="H146" s="127" t="s">
        <v>2764</v>
      </c>
      <c r="I146" s="34"/>
      <c r="J146" s="229"/>
      <c r="K146" s="127" t="s">
        <v>2765</v>
      </c>
      <c r="L146" s="34"/>
      <c r="M146" s="34" t="s">
        <v>149</v>
      </c>
      <c r="N146" s="35" t="s">
        <v>613</v>
      </c>
      <c r="O146" s="138" t="s">
        <v>614</v>
      </c>
      <c r="P146" s="104"/>
      <c r="Q146" s="34" t="s">
        <v>2711</v>
      </c>
      <c r="R146" s="34" t="s">
        <v>2766</v>
      </c>
      <c r="S146" s="127" t="s">
        <v>1097</v>
      </c>
      <c r="T146" s="141" t="s">
        <v>1098</v>
      </c>
      <c r="U146" s="141" t="s">
        <v>2767</v>
      </c>
      <c r="V146" s="127" t="s">
        <v>2768</v>
      </c>
      <c r="Y146" s="41"/>
      <c r="AA146" s="105">
        <f>IF(OR(J146="Fail",ISBLANK(J146)),INDEX('Issue Code Table'!C:C,MATCH(N:N,'Issue Code Table'!A:A,0)),IF(M146="Critical",6,IF(M146="Significant",5,IF(M146="Moderate",3,2))))</f>
        <v>5</v>
      </c>
    </row>
    <row r="147" spans="1:27" ht="148.5" customHeight="1" x14ac:dyDescent="0.35">
      <c r="A147" s="127" t="s">
        <v>2769</v>
      </c>
      <c r="B147" s="145" t="s">
        <v>1418</v>
      </c>
      <c r="C147" s="129" t="s">
        <v>1419</v>
      </c>
      <c r="D147" s="127" t="s">
        <v>236</v>
      </c>
      <c r="E147" s="127" t="s">
        <v>2770</v>
      </c>
      <c r="F147" s="127" t="s">
        <v>1142</v>
      </c>
      <c r="G147" s="127" t="s">
        <v>2771</v>
      </c>
      <c r="H147" s="127" t="s">
        <v>2772</v>
      </c>
      <c r="I147" s="34"/>
      <c r="J147" s="229"/>
      <c r="K147" s="127" t="s">
        <v>2773</v>
      </c>
      <c r="L147" s="34"/>
      <c r="M147" s="34" t="s">
        <v>149</v>
      </c>
      <c r="N147" s="35" t="s">
        <v>613</v>
      </c>
      <c r="O147" s="138" t="s">
        <v>614</v>
      </c>
      <c r="P147" s="104"/>
      <c r="Q147" s="34" t="s">
        <v>2711</v>
      </c>
      <c r="R147" s="34" t="s">
        <v>2774</v>
      </c>
      <c r="S147" s="127" t="s">
        <v>1147</v>
      </c>
      <c r="T147" s="141" t="s">
        <v>2775</v>
      </c>
      <c r="U147" s="141" t="s">
        <v>2776</v>
      </c>
      <c r="V147" s="127" t="s">
        <v>2777</v>
      </c>
      <c r="Y147" s="41"/>
      <c r="AA147" s="105">
        <f>IF(OR(J147="Fail",ISBLANK(J147)),INDEX('Issue Code Table'!C:C,MATCH(N:N,'Issue Code Table'!A:A,0)),IF(M147="Critical",6,IF(M147="Significant",5,IF(M147="Moderate",3,2))))</f>
        <v>5</v>
      </c>
    </row>
    <row r="148" spans="1:27" ht="148.5" customHeight="1" x14ac:dyDescent="0.35">
      <c r="A148" s="127" t="s">
        <v>2778</v>
      </c>
      <c r="B148" s="145" t="s">
        <v>1418</v>
      </c>
      <c r="C148" s="129" t="s">
        <v>1419</v>
      </c>
      <c r="D148" s="127" t="s">
        <v>236</v>
      </c>
      <c r="E148" s="127" t="s">
        <v>2779</v>
      </c>
      <c r="F148" s="127" t="s">
        <v>2780</v>
      </c>
      <c r="G148" s="127" t="s">
        <v>2781</v>
      </c>
      <c r="H148" s="127" t="s">
        <v>2782</v>
      </c>
      <c r="I148" s="34"/>
      <c r="J148" s="229"/>
      <c r="K148" s="127" t="s">
        <v>2783</v>
      </c>
      <c r="L148" s="34"/>
      <c r="M148" s="34" t="s">
        <v>149</v>
      </c>
      <c r="N148" s="35" t="s">
        <v>613</v>
      </c>
      <c r="O148" s="138" t="s">
        <v>614</v>
      </c>
      <c r="P148" s="104"/>
      <c r="Q148" s="34" t="s">
        <v>2711</v>
      </c>
      <c r="R148" s="34" t="s">
        <v>2784</v>
      </c>
      <c r="S148" s="127" t="s">
        <v>1057</v>
      </c>
      <c r="T148" s="141" t="s">
        <v>2785</v>
      </c>
      <c r="U148" s="141" t="s">
        <v>2786</v>
      </c>
      <c r="V148" s="127" t="s">
        <v>2787</v>
      </c>
      <c r="Y148" s="41"/>
      <c r="AA148" s="105">
        <f>IF(OR(J148="Fail",ISBLANK(J148)),INDEX('Issue Code Table'!C:C,MATCH(N:N,'Issue Code Table'!A:A,0)),IF(M148="Critical",6,IF(M148="Significant",5,IF(M148="Moderate",3,2))))</f>
        <v>5</v>
      </c>
    </row>
    <row r="149" spans="1:27" ht="148.5" customHeight="1" x14ac:dyDescent="0.35">
      <c r="A149" s="127" t="s">
        <v>2788</v>
      </c>
      <c r="B149" s="145" t="s">
        <v>1418</v>
      </c>
      <c r="C149" s="129" t="s">
        <v>1419</v>
      </c>
      <c r="D149" s="127" t="s">
        <v>236</v>
      </c>
      <c r="E149" s="127" t="s">
        <v>2789</v>
      </c>
      <c r="F149" s="127" t="s">
        <v>1177</v>
      </c>
      <c r="G149" s="127" t="s">
        <v>2790</v>
      </c>
      <c r="H149" s="127" t="s">
        <v>2791</v>
      </c>
      <c r="I149" s="34"/>
      <c r="J149" s="229"/>
      <c r="K149" s="127" t="s">
        <v>2792</v>
      </c>
      <c r="L149" s="34"/>
      <c r="M149" s="34" t="s">
        <v>149</v>
      </c>
      <c r="N149" s="35" t="s">
        <v>463</v>
      </c>
      <c r="O149" s="138" t="s">
        <v>464</v>
      </c>
      <c r="P149" s="104"/>
      <c r="Q149" s="34" t="s">
        <v>2711</v>
      </c>
      <c r="R149" s="34" t="s">
        <v>2793</v>
      </c>
      <c r="S149" s="127" t="s">
        <v>1181</v>
      </c>
      <c r="T149" s="141" t="s">
        <v>2794</v>
      </c>
      <c r="U149" s="141" t="s">
        <v>2795</v>
      </c>
      <c r="V149" s="127" t="s">
        <v>2796</v>
      </c>
      <c r="Y149" s="41"/>
      <c r="AA149" s="105">
        <f>IF(OR(J149="Fail",ISBLANK(J149)),INDEX('Issue Code Table'!C:C,MATCH(N:N,'Issue Code Table'!A:A,0)),IF(M149="Critical",6,IF(M149="Significant",5,IF(M149="Moderate",3,2))))</f>
        <v>6</v>
      </c>
    </row>
    <row r="150" spans="1:27" ht="148.5" customHeight="1" x14ac:dyDescent="0.35">
      <c r="A150" s="127" t="s">
        <v>2797</v>
      </c>
      <c r="B150" s="145" t="s">
        <v>1418</v>
      </c>
      <c r="C150" s="129" t="s">
        <v>1419</v>
      </c>
      <c r="D150" s="127" t="s">
        <v>236</v>
      </c>
      <c r="E150" s="127" t="s">
        <v>2798</v>
      </c>
      <c r="F150" s="127" t="s">
        <v>2799</v>
      </c>
      <c r="G150" s="127" t="s">
        <v>2800</v>
      </c>
      <c r="H150" s="127" t="s">
        <v>2801</v>
      </c>
      <c r="I150" s="34"/>
      <c r="J150" s="229"/>
      <c r="K150" s="127" t="s">
        <v>2802</v>
      </c>
      <c r="L150" s="34"/>
      <c r="M150" s="34" t="s">
        <v>149</v>
      </c>
      <c r="N150" s="35" t="s">
        <v>1355</v>
      </c>
      <c r="O150" s="138" t="s">
        <v>1356</v>
      </c>
      <c r="P150" s="104"/>
      <c r="Q150" s="34" t="s">
        <v>2711</v>
      </c>
      <c r="R150" s="34" t="s">
        <v>2803</v>
      </c>
      <c r="S150" s="127" t="s">
        <v>2804</v>
      </c>
      <c r="T150" s="141" t="s">
        <v>2805</v>
      </c>
      <c r="U150" s="141" t="s">
        <v>2806</v>
      </c>
      <c r="V150" s="127" t="s">
        <v>2807</v>
      </c>
      <c r="Y150" s="41"/>
      <c r="AA150" s="105">
        <f>IF(OR(J150="Fail",ISBLANK(J150)),INDEX('Issue Code Table'!C:C,MATCH(N:N,'Issue Code Table'!A:A,0)),IF(M150="Critical",6,IF(M150="Significant",5,IF(M150="Moderate",3,2))))</f>
        <v>5</v>
      </c>
    </row>
    <row r="151" spans="1:27" ht="148.5" customHeight="1" x14ac:dyDescent="0.35">
      <c r="A151" s="127" t="s">
        <v>2808</v>
      </c>
      <c r="B151" s="127" t="s">
        <v>471</v>
      </c>
      <c r="C151" s="128" t="s">
        <v>1363</v>
      </c>
      <c r="D151" s="127" t="s">
        <v>236</v>
      </c>
      <c r="E151" s="127" t="s">
        <v>2809</v>
      </c>
      <c r="F151" s="127" t="s">
        <v>1012</v>
      </c>
      <c r="G151" s="127" t="s">
        <v>2810</v>
      </c>
      <c r="H151" s="127" t="s">
        <v>2811</v>
      </c>
      <c r="I151" s="34"/>
      <c r="J151" s="229"/>
      <c r="K151" s="127" t="s">
        <v>2812</v>
      </c>
      <c r="L151" s="34"/>
      <c r="M151" s="34" t="s">
        <v>160</v>
      </c>
      <c r="N151" s="35" t="s">
        <v>813</v>
      </c>
      <c r="O151" s="138" t="s">
        <v>814</v>
      </c>
      <c r="P151" s="104"/>
      <c r="Q151" s="34" t="s">
        <v>2711</v>
      </c>
      <c r="R151" s="34" t="s">
        <v>2813</v>
      </c>
      <c r="S151" s="127" t="s">
        <v>1017</v>
      </c>
      <c r="T151" s="141" t="s">
        <v>1018</v>
      </c>
      <c r="U151" s="141" t="s">
        <v>1019</v>
      </c>
      <c r="V151" s="127"/>
      <c r="Y151" s="41"/>
      <c r="AA151" s="105">
        <f>IF(OR(J151="Fail",ISBLANK(J151)),INDEX('Issue Code Table'!C:C,MATCH(N:N,'Issue Code Table'!A:A,0)),IF(M151="Critical",6,IF(M151="Significant",5,IF(M151="Moderate",3,2))))</f>
        <v>4</v>
      </c>
    </row>
    <row r="152" spans="1:27" ht="148.5" customHeight="1" x14ac:dyDescent="0.35">
      <c r="A152" s="127" t="s">
        <v>2814</v>
      </c>
      <c r="B152" s="127" t="s">
        <v>2164</v>
      </c>
      <c r="C152" s="128" t="s">
        <v>2165</v>
      </c>
      <c r="D152" s="127" t="s">
        <v>262</v>
      </c>
      <c r="E152" s="127" t="s">
        <v>2815</v>
      </c>
      <c r="F152" s="127" t="s">
        <v>2816</v>
      </c>
      <c r="G152" s="127" t="s">
        <v>2817</v>
      </c>
      <c r="H152" s="127" t="s">
        <v>2818</v>
      </c>
      <c r="I152" s="34"/>
      <c r="J152" s="229"/>
      <c r="K152" s="127" t="s">
        <v>2819</v>
      </c>
      <c r="L152" s="34"/>
      <c r="M152" s="34" t="s">
        <v>149</v>
      </c>
      <c r="N152" s="35" t="s">
        <v>613</v>
      </c>
      <c r="O152" s="138" t="s">
        <v>614</v>
      </c>
      <c r="P152" s="104"/>
      <c r="Q152" s="34" t="s">
        <v>2820</v>
      </c>
      <c r="R152" s="34" t="s">
        <v>2821</v>
      </c>
      <c r="S152" s="127" t="s">
        <v>2822</v>
      </c>
      <c r="T152" s="141" t="s">
        <v>2823</v>
      </c>
      <c r="U152" s="141" t="s">
        <v>2824</v>
      </c>
      <c r="V152" s="127" t="s">
        <v>2825</v>
      </c>
      <c r="Y152" s="41"/>
      <c r="AA152" s="105">
        <f>IF(OR(J152="Fail",ISBLANK(J152)),INDEX('Issue Code Table'!C:C,MATCH(N:N,'Issue Code Table'!A:A,0)),IF(M152="Critical",6,IF(M152="Significant",5,IF(M152="Moderate",3,2))))</f>
        <v>5</v>
      </c>
    </row>
    <row r="153" spans="1:27" ht="148.5" customHeight="1" x14ac:dyDescent="0.35">
      <c r="A153" s="127" t="s">
        <v>2826</v>
      </c>
      <c r="B153" s="145" t="s">
        <v>1418</v>
      </c>
      <c r="C153" s="129" t="s">
        <v>1419</v>
      </c>
      <c r="D153" s="127" t="s">
        <v>262</v>
      </c>
      <c r="E153" s="127" t="s">
        <v>2827</v>
      </c>
      <c r="F153" s="127" t="s">
        <v>2828</v>
      </c>
      <c r="G153" s="127" t="s">
        <v>2829</v>
      </c>
      <c r="H153" s="127" t="s">
        <v>2828</v>
      </c>
      <c r="I153" s="34"/>
      <c r="J153" s="229"/>
      <c r="K153" s="127" t="s">
        <v>2830</v>
      </c>
      <c r="L153" s="34"/>
      <c r="M153" s="34" t="s">
        <v>149</v>
      </c>
      <c r="N153" s="35" t="s">
        <v>1355</v>
      </c>
      <c r="O153" s="138" t="s">
        <v>1356</v>
      </c>
      <c r="P153" s="104"/>
      <c r="Q153" s="34" t="s">
        <v>2820</v>
      </c>
      <c r="R153" s="34" t="s">
        <v>2831</v>
      </c>
      <c r="S153" s="127" t="s">
        <v>2832</v>
      </c>
      <c r="T153" s="141" t="s">
        <v>2833</v>
      </c>
      <c r="U153" s="141" t="s">
        <v>2834</v>
      </c>
      <c r="V153" s="127" t="s">
        <v>2835</v>
      </c>
      <c r="Y153" s="41"/>
      <c r="AA153" s="105">
        <f>IF(OR(J153="Fail",ISBLANK(J153)),INDEX('Issue Code Table'!C:C,MATCH(N:N,'Issue Code Table'!A:A,0)),IF(M153="Critical",6,IF(M153="Significant",5,IF(M153="Moderate",3,2))))</f>
        <v>5</v>
      </c>
    </row>
    <row r="154" spans="1:27" ht="148.5" customHeight="1" x14ac:dyDescent="0.35">
      <c r="A154" s="127" t="s">
        <v>2836</v>
      </c>
      <c r="B154" s="127" t="s">
        <v>471</v>
      </c>
      <c r="C154" s="128" t="s">
        <v>1363</v>
      </c>
      <c r="D154" s="127" t="s">
        <v>236</v>
      </c>
      <c r="E154" s="127" t="s">
        <v>2837</v>
      </c>
      <c r="F154" s="127" t="s">
        <v>651</v>
      </c>
      <c r="G154" s="127" t="s">
        <v>2838</v>
      </c>
      <c r="H154" s="127" t="s">
        <v>2839</v>
      </c>
      <c r="I154" s="34"/>
      <c r="J154" s="229"/>
      <c r="K154" s="127" t="s">
        <v>2840</v>
      </c>
      <c r="L154" s="34"/>
      <c r="M154" s="34" t="s">
        <v>160</v>
      </c>
      <c r="N154" s="35" t="s">
        <v>813</v>
      </c>
      <c r="O154" s="138" t="s">
        <v>814</v>
      </c>
      <c r="P154" s="104"/>
      <c r="Q154" s="34" t="s">
        <v>2820</v>
      </c>
      <c r="R154" s="34" t="s">
        <v>2841</v>
      </c>
      <c r="S154" s="127" t="s">
        <v>656</v>
      </c>
      <c r="T154" s="141" t="s">
        <v>2842</v>
      </c>
      <c r="U154" s="141" t="s">
        <v>2843</v>
      </c>
      <c r="V154" s="127"/>
      <c r="Y154" s="41"/>
      <c r="AA154" s="105">
        <f>IF(OR(J154="Fail",ISBLANK(J154)),INDEX('Issue Code Table'!C:C,MATCH(N:N,'Issue Code Table'!A:A,0)),IF(M154="Critical",6,IF(M154="Significant",5,IF(M154="Moderate",3,2))))</f>
        <v>4</v>
      </c>
    </row>
    <row r="155" spans="1:27" ht="148.5" customHeight="1" x14ac:dyDescent="0.35">
      <c r="A155" s="127" t="s">
        <v>2844</v>
      </c>
      <c r="B155" s="145" t="s">
        <v>1418</v>
      </c>
      <c r="C155" s="129" t="s">
        <v>1419</v>
      </c>
      <c r="D155" s="127" t="s">
        <v>236</v>
      </c>
      <c r="E155" s="127" t="s">
        <v>2845</v>
      </c>
      <c r="F155" s="127" t="s">
        <v>1152</v>
      </c>
      <c r="G155" s="127" t="s">
        <v>2846</v>
      </c>
      <c r="H155" s="127" t="s">
        <v>2847</v>
      </c>
      <c r="I155" s="34"/>
      <c r="J155" s="229"/>
      <c r="K155" s="127" t="s">
        <v>2848</v>
      </c>
      <c r="L155" s="34"/>
      <c r="M155" s="34" t="s">
        <v>160</v>
      </c>
      <c r="N155" s="35" t="s">
        <v>813</v>
      </c>
      <c r="O155" s="138" t="s">
        <v>814</v>
      </c>
      <c r="P155" s="104"/>
      <c r="Q155" s="34" t="s">
        <v>2820</v>
      </c>
      <c r="R155" s="34" t="s">
        <v>2849</v>
      </c>
      <c r="S155" s="127" t="s">
        <v>1158</v>
      </c>
      <c r="T155" s="141" t="s">
        <v>2850</v>
      </c>
      <c r="U155" s="141" t="s">
        <v>2851</v>
      </c>
      <c r="V155" s="127"/>
      <c r="Y155" s="41"/>
      <c r="AA155" s="105">
        <f>IF(OR(J155="Fail",ISBLANK(J155)),INDEX('Issue Code Table'!C:C,MATCH(N:N,'Issue Code Table'!A:A,0)),IF(M155="Critical",6,IF(M155="Significant",5,IF(M155="Moderate",3,2))))</f>
        <v>4</v>
      </c>
    </row>
    <row r="156" spans="1:27" ht="148.5" customHeight="1" x14ac:dyDescent="0.35">
      <c r="A156" s="127" t="s">
        <v>2852</v>
      </c>
      <c r="B156" s="127" t="s">
        <v>471</v>
      </c>
      <c r="C156" s="128" t="s">
        <v>1363</v>
      </c>
      <c r="D156" s="127" t="s">
        <v>236</v>
      </c>
      <c r="E156" s="127" t="s">
        <v>2853</v>
      </c>
      <c r="F156" s="127" t="s">
        <v>1032</v>
      </c>
      <c r="G156" s="127" t="s">
        <v>2854</v>
      </c>
      <c r="H156" s="127" t="s">
        <v>2855</v>
      </c>
      <c r="I156" s="34"/>
      <c r="J156" s="229"/>
      <c r="K156" s="127" t="s">
        <v>2856</v>
      </c>
      <c r="L156" s="34"/>
      <c r="M156" s="34" t="s">
        <v>160</v>
      </c>
      <c r="N156" s="35" t="s">
        <v>813</v>
      </c>
      <c r="O156" s="138" t="s">
        <v>814</v>
      </c>
      <c r="P156" s="104"/>
      <c r="Q156" s="34" t="s">
        <v>2820</v>
      </c>
      <c r="R156" s="34" t="s">
        <v>2857</v>
      </c>
      <c r="S156" s="127" t="s">
        <v>1037</v>
      </c>
      <c r="T156" s="141" t="s">
        <v>1038</v>
      </c>
      <c r="U156" s="141" t="s">
        <v>2858</v>
      </c>
      <c r="V156" s="127"/>
      <c r="Y156" s="41"/>
      <c r="AA156" s="105">
        <f>IF(OR(J156="Fail",ISBLANK(J156)),INDEX('Issue Code Table'!C:C,MATCH(N:N,'Issue Code Table'!A:A,0)),IF(M156="Critical",6,IF(M156="Significant",5,IF(M156="Moderate",3,2))))</f>
        <v>4</v>
      </c>
    </row>
    <row r="157" spans="1:27" ht="148.5" customHeight="1" x14ac:dyDescent="0.35">
      <c r="A157" s="127" t="s">
        <v>2859</v>
      </c>
      <c r="B157" s="127" t="s">
        <v>471</v>
      </c>
      <c r="C157" s="128" t="s">
        <v>1363</v>
      </c>
      <c r="D157" s="127" t="s">
        <v>236</v>
      </c>
      <c r="E157" s="127" t="s">
        <v>2860</v>
      </c>
      <c r="F157" s="127" t="s">
        <v>993</v>
      </c>
      <c r="G157" s="127" t="s">
        <v>2861</v>
      </c>
      <c r="H157" s="127" t="s">
        <v>2862</v>
      </c>
      <c r="I157" s="34"/>
      <c r="J157" s="229"/>
      <c r="K157" s="127" t="s">
        <v>2863</v>
      </c>
      <c r="L157" s="34"/>
      <c r="M157" s="34" t="s">
        <v>160</v>
      </c>
      <c r="N157" s="35" t="s">
        <v>813</v>
      </c>
      <c r="O157" s="138" t="s">
        <v>814</v>
      </c>
      <c r="P157" s="104"/>
      <c r="Q157" s="34" t="s">
        <v>2820</v>
      </c>
      <c r="R157" s="34" t="s">
        <v>2864</v>
      </c>
      <c r="S157" s="127" t="s">
        <v>998</v>
      </c>
      <c r="T157" s="141" t="s">
        <v>999</v>
      </c>
      <c r="U157" s="141" t="s">
        <v>1000</v>
      </c>
      <c r="V157" s="127"/>
      <c r="Y157" s="41"/>
      <c r="AA157" s="105">
        <f>IF(OR(J157="Fail",ISBLANK(J157)),INDEX('Issue Code Table'!C:C,MATCH(N:N,'Issue Code Table'!A:A,0)),IF(M157="Critical",6,IF(M157="Significant",5,IF(M157="Moderate",3,2))))</f>
        <v>4</v>
      </c>
    </row>
    <row r="158" spans="1:27" ht="148.5" customHeight="1" x14ac:dyDescent="0.35">
      <c r="A158" s="127" t="s">
        <v>2865</v>
      </c>
      <c r="B158" s="127" t="s">
        <v>471</v>
      </c>
      <c r="C158" s="128" t="s">
        <v>1363</v>
      </c>
      <c r="D158" s="127" t="s">
        <v>236</v>
      </c>
      <c r="E158" s="127" t="s">
        <v>2866</v>
      </c>
      <c r="F158" s="127" t="s">
        <v>598</v>
      </c>
      <c r="G158" s="127" t="s">
        <v>2867</v>
      </c>
      <c r="H158" s="127" t="s">
        <v>2868</v>
      </c>
      <c r="I158" s="34"/>
      <c r="J158" s="229"/>
      <c r="K158" s="127" t="s">
        <v>2869</v>
      </c>
      <c r="L158" s="34"/>
      <c r="M158" s="34" t="s">
        <v>160</v>
      </c>
      <c r="N158" s="35" t="s">
        <v>813</v>
      </c>
      <c r="O158" s="138" t="s">
        <v>814</v>
      </c>
      <c r="P158" s="104"/>
      <c r="Q158" s="34" t="s">
        <v>2820</v>
      </c>
      <c r="R158" s="34" t="s">
        <v>2870</v>
      </c>
      <c r="S158" s="127" t="s">
        <v>603</v>
      </c>
      <c r="T158" s="141" t="s">
        <v>2871</v>
      </c>
      <c r="U158" s="141" t="s">
        <v>2872</v>
      </c>
      <c r="V158" s="127"/>
      <c r="Y158" s="41"/>
      <c r="AA158" s="105">
        <f>IF(OR(J158="Fail",ISBLANK(J158)),INDEX('Issue Code Table'!C:C,MATCH(N:N,'Issue Code Table'!A:A,0)),IF(M158="Critical",6,IF(M158="Significant",5,IF(M158="Moderate",3,2))))</f>
        <v>4</v>
      </c>
    </row>
    <row r="159" spans="1:27" ht="148.5" customHeight="1" x14ac:dyDescent="0.35">
      <c r="A159" s="127" t="s">
        <v>2873</v>
      </c>
      <c r="B159" s="127" t="s">
        <v>471</v>
      </c>
      <c r="C159" s="128" t="s">
        <v>1363</v>
      </c>
      <c r="D159" s="127" t="s">
        <v>236</v>
      </c>
      <c r="E159" s="127" t="s">
        <v>2874</v>
      </c>
      <c r="F159" s="127" t="s">
        <v>1082</v>
      </c>
      <c r="G159" s="127" t="s">
        <v>2875</v>
      </c>
      <c r="H159" s="127" t="s">
        <v>2876</v>
      </c>
      <c r="I159" s="34"/>
      <c r="J159" s="229"/>
      <c r="K159" s="127" t="s">
        <v>2877</v>
      </c>
      <c r="L159" s="34" t="s">
        <v>628</v>
      </c>
      <c r="M159" s="34" t="s">
        <v>224</v>
      </c>
      <c r="N159" s="35" t="s">
        <v>629</v>
      </c>
      <c r="O159" s="138" t="s">
        <v>630</v>
      </c>
      <c r="P159" s="104"/>
      <c r="Q159" s="34" t="s">
        <v>2820</v>
      </c>
      <c r="R159" s="34" t="s">
        <v>2878</v>
      </c>
      <c r="S159" s="127" t="s">
        <v>1087</v>
      </c>
      <c r="T159" s="141" t="s">
        <v>1088</v>
      </c>
      <c r="U159" s="141" t="s">
        <v>1089</v>
      </c>
      <c r="V159" s="127"/>
      <c r="Y159" s="41"/>
      <c r="AA159" s="105">
        <f>IF(OR(J159="Fail",ISBLANK(J159)),INDEX('Issue Code Table'!C:C,MATCH(N:N,'Issue Code Table'!A:A,0)),IF(M159="Critical",6,IF(M159="Significant",5,IF(M159="Moderate",3,2))))</f>
        <v>1</v>
      </c>
    </row>
    <row r="160" spans="1:27" ht="148.5" customHeight="1" x14ac:dyDescent="0.35">
      <c r="A160" s="127" t="s">
        <v>2879</v>
      </c>
      <c r="B160" s="127" t="s">
        <v>471</v>
      </c>
      <c r="C160" s="128" t="s">
        <v>1363</v>
      </c>
      <c r="D160" s="127" t="s">
        <v>236</v>
      </c>
      <c r="E160" s="127" t="s">
        <v>2880</v>
      </c>
      <c r="F160" s="127" t="s">
        <v>1003</v>
      </c>
      <c r="G160" s="127" t="s">
        <v>2881</v>
      </c>
      <c r="H160" s="127" t="s">
        <v>2882</v>
      </c>
      <c r="I160" s="34"/>
      <c r="J160" s="229"/>
      <c r="K160" s="127" t="s">
        <v>2883</v>
      </c>
      <c r="L160" s="34"/>
      <c r="M160" s="34" t="s">
        <v>160</v>
      </c>
      <c r="N160" s="35" t="s">
        <v>813</v>
      </c>
      <c r="O160" s="138" t="s">
        <v>814</v>
      </c>
      <c r="P160" s="104"/>
      <c r="Q160" s="34" t="s">
        <v>2820</v>
      </c>
      <c r="R160" s="34" t="s">
        <v>2884</v>
      </c>
      <c r="S160" s="127" t="s">
        <v>1007</v>
      </c>
      <c r="T160" s="141" t="s">
        <v>1008</v>
      </c>
      <c r="U160" s="141" t="s">
        <v>1009</v>
      </c>
      <c r="V160" s="127"/>
      <c r="Y160" s="41"/>
      <c r="AA160" s="105">
        <f>IF(OR(J160="Fail",ISBLANK(J160)),INDEX('Issue Code Table'!C:C,MATCH(N:N,'Issue Code Table'!A:A,0)),IF(M160="Critical",6,IF(M160="Significant",5,IF(M160="Moderate",3,2))))</f>
        <v>4</v>
      </c>
    </row>
    <row r="161" spans="1:27" ht="148.5" customHeight="1" x14ac:dyDescent="0.35">
      <c r="A161" s="127" t="s">
        <v>2885</v>
      </c>
      <c r="B161" s="127" t="s">
        <v>471</v>
      </c>
      <c r="C161" s="128" t="s">
        <v>1363</v>
      </c>
      <c r="D161" s="127" t="s">
        <v>236</v>
      </c>
      <c r="E161" s="127" t="s">
        <v>2886</v>
      </c>
      <c r="F161" s="127" t="s">
        <v>821</v>
      </c>
      <c r="G161" s="127" t="s">
        <v>2887</v>
      </c>
      <c r="H161" s="127" t="s">
        <v>2888</v>
      </c>
      <c r="I161" s="34"/>
      <c r="J161" s="229"/>
      <c r="K161" s="127" t="s">
        <v>2889</v>
      </c>
      <c r="L161" s="34"/>
      <c r="M161" s="34" t="s">
        <v>160</v>
      </c>
      <c r="N161" s="35" t="s">
        <v>813</v>
      </c>
      <c r="O161" s="138" t="s">
        <v>814</v>
      </c>
      <c r="P161" s="104"/>
      <c r="Q161" s="34" t="s">
        <v>2820</v>
      </c>
      <c r="R161" s="34" t="s">
        <v>2890</v>
      </c>
      <c r="S161" s="127" t="s">
        <v>2891</v>
      </c>
      <c r="T161" s="141" t="s">
        <v>2892</v>
      </c>
      <c r="U161" s="141" t="s">
        <v>2893</v>
      </c>
      <c r="V161" s="127"/>
      <c r="Y161" s="41"/>
      <c r="AA161" s="105">
        <f>IF(OR(J161="Fail",ISBLANK(J161)),INDEX('Issue Code Table'!C:C,MATCH(N:N,'Issue Code Table'!A:A,0)),IF(M161="Critical",6,IF(M161="Significant",5,IF(M161="Moderate",3,2))))</f>
        <v>4</v>
      </c>
    </row>
    <row r="162" spans="1:27" ht="148.5" customHeight="1" x14ac:dyDescent="0.35">
      <c r="A162" s="127" t="s">
        <v>2894</v>
      </c>
      <c r="B162" s="127" t="s">
        <v>471</v>
      </c>
      <c r="C162" s="128" t="s">
        <v>1363</v>
      </c>
      <c r="D162" s="127" t="s">
        <v>236</v>
      </c>
      <c r="E162" s="127" t="s">
        <v>2895</v>
      </c>
      <c r="F162" s="127" t="s">
        <v>809</v>
      </c>
      <c r="G162" s="127" t="s">
        <v>2896</v>
      </c>
      <c r="H162" s="127" t="s">
        <v>2897</v>
      </c>
      <c r="I162" s="34"/>
      <c r="J162" s="229"/>
      <c r="K162" s="127" t="s">
        <v>2898</v>
      </c>
      <c r="L162" s="34"/>
      <c r="M162" s="34" t="s">
        <v>160</v>
      </c>
      <c r="N162" s="35" t="s">
        <v>813</v>
      </c>
      <c r="O162" s="138" t="s">
        <v>814</v>
      </c>
      <c r="P162" s="104"/>
      <c r="Q162" s="34" t="s">
        <v>2820</v>
      </c>
      <c r="R162" s="34" t="s">
        <v>2899</v>
      </c>
      <c r="S162" s="127" t="s">
        <v>2900</v>
      </c>
      <c r="T162" s="141" t="s">
        <v>2901</v>
      </c>
      <c r="U162" s="141" t="s">
        <v>2902</v>
      </c>
      <c r="V162" s="127"/>
      <c r="Y162" s="41"/>
      <c r="AA162" s="105">
        <f>IF(OR(J162="Fail",ISBLANK(J162)),INDEX('Issue Code Table'!C:C,MATCH(N:N,'Issue Code Table'!A:A,0)),IF(M162="Critical",6,IF(M162="Significant",5,IF(M162="Moderate",3,2))))</f>
        <v>4</v>
      </c>
    </row>
    <row r="163" spans="1:27" ht="148.5" customHeight="1" x14ac:dyDescent="0.35">
      <c r="A163" s="127" t="s">
        <v>2903</v>
      </c>
      <c r="B163" s="127" t="s">
        <v>471</v>
      </c>
      <c r="C163" s="128" t="s">
        <v>1363</v>
      </c>
      <c r="D163" s="127" t="s">
        <v>236</v>
      </c>
      <c r="E163" s="127" t="s">
        <v>1061</v>
      </c>
      <c r="F163" s="127" t="s">
        <v>1062</v>
      </c>
      <c r="G163" s="127" t="s">
        <v>2904</v>
      </c>
      <c r="H163" s="127" t="s">
        <v>2905</v>
      </c>
      <c r="I163" s="34"/>
      <c r="J163" s="229"/>
      <c r="K163" s="127" t="s">
        <v>2906</v>
      </c>
      <c r="L163" s="34"/>
      <c r="M163" s="34" t="s">
        <v>160</v>
      </c>
      <c r="N163" s="35" t="s">
        <v>813</v>
      </c>
      <c r="O163" s="138" t="s">
        <v>814</v>
      </c>
      <c r="P163" s="104"/>
      <c r="Q163" s="34" t="s">
        <v>2820</v>
      </c>
      <c r="R163" s="34" t="s">
        <v>2907</v>
      </c>
      <c r="S163" s="127" t="s">
        <v>1067</v>
      </c>
      <c r="T163" s="141" t="s">
        <v>1068</v>
      </c>
      <c r="U163" s="141" t="s">
        <v>1069</v>
      </c>
      <c r="V163" s="127"/>
      <c r="Y163" s="41"/>
      <c r="AA163" s="105">
        <f>IF(OR(J163="Fail",ISBLANK(J163)),INDEX('Issue Code Table'!C:C,MATCH(N:N,'Issue Code Table'!A:A,0)),IF(M163="Critical",6,IF(M163="Significant",5,IF(M163="Moderate",3,2))))</f>
        <v>4</v>
      </c>
    </row>
    <row r="164" spans="1:27" ht="148.5" customHeight="1" x14ac:dyDescent="0.35">
      <c r="A164" s="127" t="s">
        <v>2908</v>
      </c>
      <c r="B164" s="127" t="s">
        <v>471</v>
      </c>
      <c r="C164" s="128" t="s">
        <v>1363</v>
      </c>
      <c r="D164" s="127" t="s">
        <v>236</v>
      </c>
      <c r="E164" s="127" t="s">
        <v>1071</v>
      </c>
      <c r="F164" s="127" t="s">
        <v>1072</v>
      </c>
      <c r="G164" s="127" t="s">
        <v>2909</v>
      </c>
      <c r="H164" s="127" t="s">
        <v>2910</v>
      </c>
      <c r="I164" s="34"/>
      <c r="J164" s="229"/>
      <c r="K164" s="127" t="s">
        <v>2911</v>
      </c>
      <c r="L164" s="34"/>
      <c r="M164" s="34" t="s">
        <v>160</v>
      </c>
      <c r="N164" s="35" t="s">
        <v>813</v>
      </c>
      <c r="O164" s="138" t="s">
        <v>814</v>
      </c>
      <c r="P164" s="104"/>
      <c r="Q164" s="34" t="s">
        <v>2820</v>
      </c>
      <c r="R164" s="34" t="s">
        <v>2912</v>
      </c>
      <c r="S164" s="127" t="s">
        <v>1077</v>
      </c>
      <c r="T164" s="141" t="s">
        <v>1078</v>
      </c>
      <c r="U164" s="141" t="s">
        <v>1079</v>
      </c>
      <c r="V164" s="127"/>
      <c r="Y164" s="41"/>
      <c r="AA164" s="105">
        <f>IF(OR(J164="Fail",ISBLANK(J164)),INDEX('Issue Code Table'!C:C,MATCH(N:N,'Issue Code Table'!A:A,0)),IF(M164="Critical",6,IF(M164="Significant",5,IF(M164="Moderate",3,2))))</f>
        <v>4</v>
      </c>
    </row>
    <row r="165" spans="1:27" ht="148.5" customHeight="1" x14ac:dyDescent="0.35">
      <c r="A165" s="127" t="s">
        <v>2913</v>
      </c>
      <c r="B165" s="127" t="s">
        <v>471</v>
      </c>
      <c r="C165" s="128" t="s">
        <v>1363</v>
      </c>
      <c r="D165" s="127" t="s">
        <v>236</v>
      </c>
      <c r="E165" s="127" t="s">
        <v>1101</v>
      </c>
      <c r="F165" s="127" t="s">
        <v>1102</v>
      </c>
      <c r="G165" s="127" t="s">
        <v>2914</v>
      </c>
      <c r="H165" s="127" t="s">
        <v>2915</v>
      </c>
      <c r="I165" s="34"/>
      <c r="J165" s="229"/>
      <c r="K165" s="127" t="s">
        <v>2916</v>
      </c>
      <c r="L165" s="34"/>
      <c r="M165" s="34" t="s">
        <v>160</v>
      </c>
      <c r="N165" s="35" t="s">
        <v>813</v>
      </c>
      <c r="O165" s="138" t="s">
        <v>814</v>
      </c>
      <c r="P165" s="104"/>
      <c r="Q165" s="34" t="s">
        <v>2820</v>
      </c>
      <c r="R165" s="34" t="s">
        <v>2917</v>
      </c>
      <c r="S165" s="127" t="s">
        <v>1107</v>
      </c>
      <c r="T165" s="141" t="s">
        <v>1108</v>
      </c>
      <c r="U165" s="141" t="s">
        <v>2918</v>
      </c>
      <c r="V165" s="127"/>
      <c r="Y165" s="41"/>
      <c r="AA165" s="105">
        <f>IF(OR(J165="Fail",ISBLANK(J165)),INDEX('Issue Code Table'!C:C,MATCH(N:N,'Issue Code Table'!A:A,0)),IF(M165="Critical",6,IF(M165="Significant",5,IF(M165="Moderate",3,2))))</f>
        <v>4</v>
      </c>
    </row>
    <row r="166" spans="1:27" ht="148.5" customHeight="1" x14ac:dyDescent="0.35">
      <c r="A166" s="127" t="s">
        <v>2919</v>
      </c>
      <c r="B166" s="127" t="s">
        <v>471</v>
      </c>
      <c r="C166" s="128" t="s">
        <v>1363</v>
      </c>
      <c r="D166" s="127" t="s">
        <v>236</v>
      </c>
      <c r="E166" s="127" t="s">
        <v>1041</v>
      </c>
      <c r="F166" s="127" t="s">
        <v>1042</v>
      </c>
      <c r="G166" s="127" t="s">
        <v>2920</v>
      </c>
      <c r="H166" s="127" t="s">
        <v>2921</v>
      </c>
      <c r="I166" s="34"/>
      <c r="J166" s="229"/>
      <c r="K166" s="127" t="s">
        <v>2922</v>
      </c>
      <c r="L166" s="34"/>
      <c r="M166" s="34" t="s">
        <v>160</v>
      </c>
      <c r="N166" s="35" t="s">
        <v>813</v>
      </c>
      <c r="O166" s="138" t="s">
        <v>814</v>
      </c>
      <c r="P166" s="104"/>
      <c r="Q166" s="34" t="s">
        <v>2820</v>
      </c>
      <c r="R166" s="34" t="s">
        <v>2923</v>
      </c>
      <c r="S166" s="127" t="s">
        <v>1047</v>
      </c>
      <c r="T166" s="141" t="s">
        <v>2924</v>
      </c>
      <c r="U166" s="141" t="s">
        <v>2925</v>
      </c>
      <c r="V166" s="127"/>
      <c r="Y166" s="41"/>
      <c r="AA166" s="105">
        <f>IF(OR(J166="Fail",ISBLANK(J166)),INDEX('Issue Code Table'!C:C,MATCH(N:N,'Issue Code Table'!A:A,0)),IF(M166="Critical",6,IF(M166="Significant",5,IF(M166="Moderate",3,2))))</f>
        <v>4</v>
      </c>
    </row>
    <row r="167" spans="1:27" ht="148.5" customHeight="1" x14ac:dyDescent="0.35">
      <c r="A167" s="127" t="s">
        <v>2926</v>
      </c>
      <c r="B167" s="127" t="s">
        <v>471</v>
      </c>
      <c r="C167" s="128" t="s">
        <v>1363</v>
      </c>
      <c r="D167" s="127" t="s">
        <v>236</v>
      </c>
      <c r="E167" s="127" t="s">
        <v>1111</v>
      </c>
      <c r="F167" s="127" t="s">
        <v>2927</v>
      </c>
      <c r="G167" s="127" t="s">
        <v>2928</v>
      </c>
      <c r="H167" s="127" t="s">
        <v>2929</v>
      </c>
      <c r="I167" s="34"/>
      <c r="J167" s="229"/>
      <c r="K167" s="127" t="s">
        <v>2930</v>
      </c>
      <c r="L167" s="34"/>
      <c r="M167" s="34" t="s">
        <v>160</v>
      </c>
      <c r="N167" s="35" t="s">
        <v>813</v>
      </c>
      <c r="O167" s="138" t="s">
        <v>814</v>
      </c>
      <c r="P167" s="104"/>
      <c r="Q167" s="34" t="s">
        <v>2820</v>
      </c>
      <c r="R167" s="34" t="s">
        <v>2931</v>
      </c>
      <c r="S167" s="127" t="s">
        <v>1117</v>
      </c>
      <c r="T167" s="141" t="s">
        <v>1118</v>
      </c>
      <c r="U167" s="141" t="s">
        <v>2932</v>
      </c>
      <c r="V167" s="127"/>
      <c r="Y167" s="41"/>
      <c r="AA167" s="105">
        <f>IF(OR(J167="Fail",ISBLANK(J167)),INDEX('Issue Code Table'!C:C,MATCH(N:N,'Issue Code Table'!A:A,0)),IF(M167="Critical",6,IF(M167="Significant",5,IF(M167="Moderate",3,2))))</f>
        <v>4</v>
      </c>
    </row>
    <row r="168" spans="1:27" ht="148.5" customHeight="1" x14ac:dyDescent="0.35">
      <c r="A168" s="127" t="s">
        <v>2933</v>
      </c>
      <c r="B168" s="127" t="s">
        <v>471</v>
      </c>
      <c r="C168" s="128" t="s">
        <v>1363</v>
      </c>
      <c r="D168" s="127" t="s">
        <v>236</v>
      </c>
      <c r="E168" s="127" t="s">
        <v>1121</v>
      </c>
      <c r="F168" s="127" t="s">
        <v>2934</v>
      </c>
      <c r="G168" s="127" t="s">
        <v>2935</v>
      </c>
      <c r="H168" s="127" t="s">
        <v>2936</v>
      </c>
      <c r="I168" s="34"/>
      <c r="J168" s="229"/>
      <c r="K168" s="127" t="s">
        <v>2937</v>
      </c>
      <c r="L168" s="34"/>
      <c r="M168" s="34" t="s">
        <v>160</v>
      </c>
      <c r="N168" s="35" t="s">
        <v>813</v>
      </c>
      <c r="O168" s="138" t="s">
        <v>814</v>
      </c>
      <c r="P168" s="104"/>
      <c r="Q168" s="34" t="s">
        <v>2820</v>
      </c>
      <c r="R168" s="34" t="s">
        <v>2938</v>
      </c>
      <c r="S168" s="127" t="s">
        <v>1127</v>
      </c>
      <c r="T168" s="141" t="s">
        <v>1128</v>
      </c>
      <c r="U168" s="141" t="s">
        <v>2939</v>
      </c>
      <c r="V168" s="127"/>
      <c r="Y168" s="41"/>
      <c r="AA168" s="105">
        <f>IF(OR(J168="Fail",ISBLANK(J168)),INDEX('Issue Code Table'!C:C,MATCH(N:N,'Issue Code Table'!A:A,0)),IF(M168="Critical",6,IF(M168="Significant",5,IF(M168="Moderate",3,2))))</f>
        <v>4</v>
      </c>
    </row>
    <row r="169" spans="1:27" ht="148.5" customHeight="1" x14ac:dyDescent="0.35">
      <c r="A169" s="127" t="s">
        <v>2940</v>
      </c>
      <c r="B169" s="127" t="s">
        <v>471</v>
      </c>
      <c r="C169" s="128" t="s">
        <v>1363</v>
      </c>
      <c r="D169" s="127" t="s">
        <v>236</v>
      </c>
      <c r="E169" s="127" t="s">
        <v>1131</v>
      </c>
      <c r="F169" s="127" t="s">
        <v>2941</v>
      </c>
      <c r="G169" s="127" t="s">
        <v>2942</v>
      </c>
      <c r="H169" s="127" t="s">
        <v>2943</v>
      </c>
      <c r="I169" s="34"/>
      <c r="J169" s="229"/>
      <c r="K169" s="127" t="s">
        <v>2944</v>
      </c>
      <c r="L169" s="34"/>
      <c r="M169" s="34" t="s">
        <v>160</v>
      </c>
      <c r="N169" s="35" t="s">
        <v>813</v>
      </c>
      <c r="O169" s="138" t="s">
        <v>814</v>
      </c>
      <c r="P169" s="104"/>
      <c r="Q169" s="34" t="s">
        <v>2820</v>
      </c>
      <c r="R169" s="34" t="s">
        <v>2945</v>
      </c>
      <c r="S169" s="127" t="s">
        <v>1137</v>
      </c>
      <c r="T169" s="141" t="s">
        <v>1138</v>
      </c>
      <c r="U169" s="141" t="s">
        <v>2946</v>
      </c>
      <c r="V169" s="127"/>
      <c r="Y169" s="41"/>
      <c r="AA169" s="105">
        <f>IF(OR(J169="Fail",ISBLANK(J169)),INDEX('Issue Code Table'!C:C,MATCH(N:N,'Issue Code Table'!A:A,0)),IF(M169="Critical",6,IF(M169="Significant",5,IF(M169="Moderate",3,2))))</f>
        <v>4</v>
      </c>
    </row>
    <row r="170" spans="1:27" ht="148.5" customHeight="1" x14ac:dyDescent="0.35">
      <c r="A170" s="127" t="s">
        <v>2947</v>
      </c>
      <c r="B170" s="145" t="s">
        <v>234</v>
      </c>
      <c r="C170" s="129" t="s">
        <v>1464</v>
      </c>
      <c r="D170" s="127" t="s">
        <v>236</v>
      </c>
      <c r="E170" s="127" t="s">
        <v>2948</v>
      </c>
      <c r="F170" s="127" t="s">
        <v>264</v>
      </c>
      <c r="G170" s="127" t="s">
        <v>2949</v>
      </c>
      <c r="H170" s="127" t="s">
        <v>2950</v>
      </c>
      <c r="I170" s="34"/>
      <c r="J170" s="229"/>
      <c r="K170" s="127" t="s">
        <v>2951</v>
      </c>
      <c r="L170" s="34"/>
      <c r="M170" s="34" t="s">
        <v>149</v>
      </c>
      <c r="N170" s="35" t="s">
        <v>269</v>
      </c>
      <c r="O170" s="138" t="s">
        <v>270</v>
      </c>
      <c r="P170" s="104"/>
      <c r="Q170" s="34" t="s">
        <v>2952</v>
      </c>
      <c r="R170" s="34" t="s">
        <v>2953</v>
      </c>
      <c r="S170" s="127" t="s">
        <v>2954</v>
      </c>
      <c r="T170" s="141" t="s">
        <v>2955</v>
      </c>
      <c r="U170" s="141" t="s">
        <v>2956</v>
      </c>
      <c r="V170" s="127" t="s">
        <v>2957</v>
      </c>
      <c r="Y170" s="41"/>
      <c r="AA170" s="105">
        <f>IF(OR(J170="Fail",ISBLANK(J170)),INDEX('Issue Code Table'!C:C,MATCH(N:N,'Issue Code Table'!A:A,0)),IF(M170="Critical",6,IF(M170="Significant",5,IF(M170="Moderate",3,2))))</f>
        <v>5</v>
      </c>
    </row>
    <row r="171" spans="1:27" ht="148.5" customHeight="1" x14ac:dyDescent="0.35">
      <c r="A171" s="127" t="s">
        <v>2958</v>
      </c>
      <c r="B171" s="127" t="s">
        <v>153</v>
      </c>
      <c r="C171" s="128" t="s">
        <v>154</v>
      </c>
      <c r="D171" s="127" t="s">
        <v>236</v>
      </c>
      <c r="E171" s="127" t="s">
        <v>2959</v>
      </c>
      <c r="F171" s="127" t="s">
        <v>345</v>
      </c>
      <c r="G171" s="127" t="s">
        <v>2960</v>
      </c>
      <c r="H171" s="127" t="s">
        <v>2961</v>
      </c>
      <c r="I171" s="34"/>
      <c r="J171" s="229"/>
      <c r="K171" s="127" t="s">
        <v>2962</v>
      </c>
      <c r="L171" s="34"/>
      <c r="M171" s="34" t="s">
        <v>160</v>
      </c>
      <c r="N171" s="35" t="s">
        <v>242</v>
      </c>
      <c r="O171" s="138" t="s">
        <v>243</v>
      </c>
      <c r="P171" s="104"/>
      <c r="Q171" s="34" t="s">
        <v>2952</v>
      </c>
      <c r="R171" s="34" t="s">
        <v>2963</v>
      </c>
      <c r="S171" s="127" t="s">
        <v>2964</v>
      </c>
      <c r="T171" s="141" t="s">
        <v>2965</v>
      </c>
      <c r="U171" s="141" t="s">
        <v>2966</v>
      </c>
      <c r="V171" s="127"/>
      <c r="Y171" s="41"/>
      <c r="AA171" s="105">
        <f>IF(OR(J171="Fail",ISBLANK(J171)),INDEX('Issue Code Table'!C:C,MATCH(N:N,'Issue Code Table'!A:A,0)),IF(M171="Critical",6,IF(M171="Significant",5,IF(M171="Moderate",3,2))))</f>
        <v>4</v>
      </c>
    </row>
    <row r="172" spans="1:27" ht="148.5" customHeight="1" x14ac:dyDescent="0.35">
      <c r="A172" s="127" t="s">
        <v>2967</v>
      </c>
      <c r="B172" s="145" t="s">
        <v>234</v>
      </c>
      <c r="C172" s="129" t="s">
        <v>1464</v>
      </c>
      <c r="D172" s="127" t="s">
        <v>236</v>
      </c>
      <c r="E172" s="127" t="s">
        <v>2968</v>
      </c>
      <c r="F172" s="127" t="s">
        <v>2969</v>
      </c>
      <c r="G172" s="127" t="s">
        <v>2970</v>
      </c>
      <c r="H172" s="127" t="s">
        <v>2971</v>
      </c>
      <c r="I172" s="34"/>
      <c r="J172" s="229"/>
      <c r="K172" s="127" t="s">
        <v>2972</v>
      </c>
      <c r="L172" s="34"/>
      <c r="M172" s="34" t="s">
        <v>149</v>
      </c>
      <c r="N172" s="35" t="s">
        <v>178</v>
      </c>
      <c r="O172" s="138" t="s">
        <v>179</v>
      </c>
      <c r="P172" s="104"/>
      <c r="Q172" s="34" t="s">
        <v>2973</v>
      </c>
      <c r="R172" s="34" t="s">
        <v>2974</v>
      </c>
      <c r="S172" s="127" t="s">
        <v>1242</v>
      </c>
      <c r="T172" s="141" t="s">
        <v>2975</v>
      </c>
      <c r="U172" s="141" t="s">
        <v>2976</v>
      </c>
      <c r="V172" s="127" t="s">
        <v>2977</v>
      </c>
      <c r="Y172" s="41"/>
      <c r="AA172" s="105">
        <f>IF(OR(J172="Fail",ISBLANK(J172)),INDEX('Issue Code Table'!C:C,MATCH(N:N,'Issue Code Table'!A:A,0)),IF(M172="Critical",6,IF(M172="Significant",5,IF(M172="Moderate",3,2))))</f>
        <v>6</v>
      </c>
    </row>
    <row r="173" spans="1:27" ht="148.5" customHeight="1" x14ac:dyDescent="0.35">
      <c r="A173" s="127" t="s">
        <v>2978</v>
      </c>
      <c r="B173" s="127" t="s">
        <v>153</v>
      </c>
      <c r="C173" s="128" t="s">
        <v>154</v>
      </c>
      <c r="D173" s="127" t="s">
        <v>236</v>
      </c>
      <c r="E173" s="127" t="s">
        <v>2979</v>
      </c>
      <c r="F173" s="127" t="s">
        <v>2980</v>
      </c>
      <c r="G173" s="127" t="s">
        <v>2981</v>
      </c>
      <c r="H173" s="127" t="s">
        <v>2982</v>
      </c>
      <c r="I173" s="34"/>
      <c r="J173" s="229"/>
      <c r="K173" s="127" t="s">
        <v>2983</v>
      </c>
      <c r="L173" s="34"/>
      <c r="M173" s="34" t="s">
        <v>149</v>
      </c>
      <c r="N173" s="35" t="s">
        <v>613</v>
      </c>
      <c r="O173" s="138" t="s">
        <v>614</v>
      </c>
      <c r="P173" s="104"/>
      <c r="Q173" s="34" t="s">
        <v>2973</v>
      </c>
      <c r="R173" s="34" t="s">
        <v>2984</v>
      </c>
      <c r="S173" s="127" t="s">
        <v>2985</v>
      </c>
      <c r="T173" s="141" t="s">
        <v>2986</v>
      </c>
      <c r="U173" s="141" t="s">
        <v>2987</v>
      </c>
      <c r="V173" s="127" t="s">
        <v>2988</v>
      </c>
      <c r="Y173" s="41"/>
      <c r="AA173" s="105">
        <f>IF(OR(J173="Fail",ISBLANK(J173)),INDEX('Issue Code Table'!C:C,MATCH(N:N,'Issue Code Table'!A:A,0)),IF(M173="Critical",6,IF(M173="Significant",5,IF(M173="Moderate",3,2))))</f>
        <v>5</v>
      </c>
    </row>
    <row r="174" spans="1:27" ht="148.5" customHeight="1" x14ac:dyDescent="0.35">
      <c r="A174" s="127" t="s">
        <v>2989</v>
      </c>
      <c r="B174" s="127" t="s">
        <v>153</v>
      </c>
      <c r="C174" s="128" t="s">
        <v>154</v>
      </c>
      <c r="D174" s="127" t="s">
        <v>236</v>
      </c>
      <c r="E174" s="127" t="s">
        <v>2990</v>
      </c>
      <c r="F174" s="127" t="s">
        <v>1259</v>
      </c>
      <c r="G174" s="127" t="s">
        <v>2991</v>
      </c>
      <c r="H174" s="127" t="s">
        <v>2992</v>
      </c>
      <c r="I174" s="34"/>
      <c r="J174" s="229"/>
      <c r="K174" s="127" t="s">
        <v>2993</v>
      </c>
      <c r="L174" s="34"/>
      <c r="M174" s="34" t="s">
        <v>149</v>
      </c>
      <c r="N174" s="35" t="s">
        <v>613</v>
      </c>
      <c r="O174" s="138" t="s">
        <v>614</v>
      </c>
      <c r="P174" s="104"/>
      <c r="Q174" s="34" t="s">
        <v>2973</v>
      </c>
      <c r="R174" s="34" t="s">
        <v>2994</v>
      </c>
      <c r="S174" s="127" t="s">
        <v>1263</v>
      </c>
      <c r="T174" s="141" t="s">
        <v>2995</v>
      </c>
      <c r="U174" s="141" t="s">
        <v>2996</v>
      </c>
      <c r="V174" s="127" t="s">
        <v>2997</v>
      </c>
      <c r="Y174" s="41"/>
      <c r="AA174" s="105">
        <f>IF(OR(J174="Fail",ISBLANK(J174)),INDEX('Issue Code Table'!C:C,MATCH(N:N,'Issue Code Table'!A:A,0)),IF(M174="Critical",6,IF(M174="Significant",5,IF(M174="Moderate",3,2))))</f>
        <v>5</v>
      </c>
    </row>
    <row r="175" spans="1:27" ht="148.5" customHeight="1" x14ac:dyDescent="0.35">
      <c r="A175" s="127" t="s">
        <v>2998</v>
      </c>
      <c r="B175" s="127" t="s">
        <v>153</v>
      </c>
      <c r="C175" s="128" t="s">
        <v>154</v>
      </c>
      <c r="D175" s="127" t="s">
        <v>262</v>
      </c>
      <c r="E175" s="127" t="s">
        <v>2999</v>
      </c>
      <c r="F175" s="127" t="s">
        <v>3000</v>
      </c>
      <c r="G175" s="127" t="s">
        <v>3001</v>
      </c>
      <c r="H175" s="127" t="s">
        <v>3002</v>
      </c>
      <c r="I175" s="34"/>
      <c r="J175" s="229"/>
      <c r="K175" s="127" t="s">
        <v>3003</v>
      </c>
      <c r="L175" s="34"/>
      <c r="M175" s="34" t="s">
        <v>224</v>
      </c>
      <c r="N175" s="35" t="s">
        <v>161</v>
      </c>
      <c r="O175" s="138" t="s">
        <v>162</v>
      </c>
      <c r="P175" s="104"/>
      <c r="Q175" s="34" t="s">
        <v>2973</v>
      </c>
      <c r="R175" s="34" t="s">
        <v>3004</v>
      </c>
      <c r="S175" s="127" t="s">
        <v>3005</v>
      </c>
      <c r="T175" s="141" t="s">
        <v>3006</v>
      </c>
      <c r="U175" s="141" t="s">
        <v>3007</v>
      </c>
      <c r="V175" s="127"/>
      <c r="Y175" s="41"/>
      <c r="AA175" s="105">
        <f>IF(OR(J175="Fail",ISBLANK(J175)),INDEX('Issue Code Table'!C:C,MATCH(N:N,'Issue Code Table'!A:A,0)),IF(M175="Critical",6,IF(M175="Significant",5,IF(M175="Moderate",3,2))))</f>
        <v>2</v>
      </c>
    </row>
    <row r="176" spans="1:27" ht="148.5" customHeight="1" x14ac:dyDescent="0.35">
      <c r="A176" s="127" t="s">
        <v>3008</v>
      </c>
      <c r="B176" s="127" t="s">
        <v>153</v>
      </c>
      <c r="C176" s="128" t="s">
        <v>154</v>
      </c>
      <c r="D176" s="127" t="s">
        <v>262</v>
      </c>
      <c r="E176" s="127" t="s">
        <v>3009</v>
      </c>
      <c r="F176" s="127" t="s">
        <v>3000</v>
      </c>
      <c r="G176" s="127" t="s">
        <v>3010</v>
      </c>
      <c r="H176" s="127" t="s">
        <v>3011</v>
      </c>
      <c r="I176" s="34"/>
      <c r="J176" s="229"/>
      <c r="K176" s="127" t="s">
        <v>3012</v>
      </c>
      <c r="L176" s="34"/>
      <c r="M176" s="34" t="s">
        <v>224</v>
      </c>
      <c r="N176" s="35" t="s">
        <v>161</v>
      </c>
      <c r="O176" s="138" t="s">
        <v>162</v>
      </c>
      <c r="P176" s="104"/>
      <c r="Q176" s="34" t="s">
        <v>2973</v>
      </c>
      <c r="R176" s="34" t="s">
        <v>3013</v>
      </c>
      <c r="S176" s="127" t="s">
        <v>3005</v>
      </c>
      <c r="T176" s="141" t="s">
        <v>3014</v>
      </c>
      <c r="U176" s="141" t="s">
        <v>3015</v>
      </c>
      <c r="V176" s="127"/>
      <c r="Y176" s="41"/>
      <c r="AA176" s="105">
        <f>IF(OR(J176="Fail",ISBLANK(J176)),INDEX('Issue Code Table'!C:C,MATCH(N:N,'Issue Code Table'!A:A,0)),IF(M176="Critical",6,IF(M176="Significant",5,IF(M176="Moderate",3,2))))</f>
        <v>2</v>
      </c>
    </row>
    <row r="177" spans="1:27" ht="148.5" customHeight="1" x14ac:dyDescent="0.35">
      <c r="A177" s="127" t="s">
        <v>3016</v>
      </c>
      <c r="B177" s="145" t="s">
        <v>394</v>
      </c>
      <c r="C177" s="129" t="s">
        <v>395</v>
      </c>
      <c r="D177" s="127" t="s">
        <v>236</v>
      </c>
      <c r="E177" s="127" t="s">
        <v>3017</v>
      </c>
      <c r="F177" s="127" t="s">
        <v>321</v>
      </c>
      <c r="G177" s="127" t="s">
        <v>3018</v>
      </c>
      <c r="H177" s="127" t="s">
        <v>3019</v>
      </c>
      <c r="I177" s="34"/>
      <c r="J177" s="229"/>
      <c r="K177" s="127" t="s">
        <v>3020</v>
      </c>
      <c r="L177" s="34"/>
      <c r="M177" s="34" t="s">
        <v>149</v>
      </c>
      <c r="N177" s="35" t="s">
        <v>178</v>
      </c>
      <c r="O177" s="138" t="s">
        <v>179</v>
      </c>
      <c r="P177" s="104"/>
      <c r="Q177" s="34" t="s">
        <v>3021</v>
      </c>
      <c r="R177" s="34" t="s">
        <v>3022</v>
      </c>
      <c r="S177" s="127" t="s">
        <v>329</v>
      </c>
      <c r="T177" s="141" t="s">
        <v>3023</v>
      </c>
      <c r="U177" s="141" t="s">
        <v>3024</v>
      </c>
      <c r="V177" s="127" t="s">
        <v>3025</v>
      </c>
      <c r="Y177" s="41"/>
      <c r="AA177" s="105">
        <f>IF(OR(J177="Fail",ISBLANK(J177)),INDEX('Issue Code Table'!C:C,MATCH(N:N,'Issue Code Table'!A:A,0)),IF(M177="Critical",6,IF(M177="Significant",5,IF(M177="Moderate",3,2))))</f>
        <v>6</v>
      </c>
    </row>
    <row r="178" spans="1:27" ht="148.5" customHeight="1" x14ac:dyDescent="0.35">
      <c r="A178" s="127" t="s">
        <v>3026</v>
      </c>
      <c r="B178" s="145" t="s">
        <v>234</v>
      </c>
      <c r="C178" s="129" t="s">
        <v>1464</v>
      </c>
      <c r="D178" s="127" t="s">
        <v>236</v>
      </c>
      <c r="E178" s="127" t="s">
        <v>3027</v>
      </c>
      <c r="F178" s="127" t="s">
        <v>334</v>
      </c>
      <c r="G178" s="127" t="s">
        <v>3028</v>
      </c>
      <c r="H178" s="127" t="s">
        <v>3029</v>
      </c>
      <c r="I178" s="34"/>
      <c r="J178" s="229"/>
      <c r="K178" s="127" t="s">
        <v>3030</v>
      </c>
      <c r="L178" s="34" t="s">
        <v>3031</v>
      </c>
      <c r="M178" s="34" t="s">
        <v>160</v>
      </c>
      <c r="N178" s="35" t="s">
        <v>326</v>
      </c>
      <c r="O178" s="138" t="s">
        <v>327</v>
      </c>
      <c r="P178" s="104"/>
      <c r="Q178" s="34" t="s">
        <v>3021</v>
      </c>
      <c r="R178" s="34" t="s">
        <v>3032</v>
      </c>
      <c r="S178" s="127" t="s">
        <v>340</v>
      </c>
      <c r="T178" s="141" t="s">
        <v>3033</v>
      </c>
      <c r="U178" s="141" t="s">
        <v>3034</v>
      </c>
      <c r="V178" s="127"/>
      <c r="Y178" s="41"/>
      <c r="AA178" s="105">
        <f>IF(OR(J178="Fail",ISBLANK(J178)),INDEX('Issue Code Table'!C:C,MATCH(N:N,'Issue Code Table'!A:A,0)),IF(M178="Critical",6,IF(M178="Significant",5,IF(M178="Moderate",3,2))))</f>
        <v>3</v>
      </c>
    </row>
    <row r="179" spans="1:27" ht="148.5" customHeight="1" x14ac:dyDescent="0.35">
      <c r="A179" s="127" t="s">
        <v>3035</v>
      </c>
      <c r="B179" s="145" t="s">
        <v>234</v>
      </c>
      <c r="C179" s="129" t="s">
        <v>1464</v>
      </c>
      <c r="D179" s="127" t="s">
        <v>236</v>
      </c>
      <c r="E179" s="127" t="s">
        <v>3036</v>
      </c>
      <c r="F179" s="127" t="s">
        <v>250</v>
      </c>
      <c r="G179" s="127" t="s">
        <v>3037</v>
      </c>
      <c r="H179" s="127" t="s">
        <v>3038</v>
      </c>
      <c r="I179" s="34"/>
      <c r="J179" s="229"/>
      <c r="K179" s="127" t="s">
        <v>3039</v>
      </c>
      <c r="L179" s="34"/>
      <c r="M179" s="34" t="s">
        <v>149</v>
      </c>
      <c r="N179" s="35" t="s">
        <v>254</v>
      </c>
      <c r="O179" s="138" t="s">
        <v>255</v>
      </c>
      <c r="P179" s="104"/>
      <c r="Q179" s="34" t="s">
        <v>3021</v>
      </c>
      <c r="R179" s="34" t="s">
        <v>3040</v>
      </c>
      <c r="S179" s="127" t="s">
        <v>3041</v>
      </c>
      <c r="T179" s="141" t="s">
        <v>3042</v>
      </c>
      <c r="U179" s="141" t="s">
        <v>3043</v>
      </c>
      <c r="V179" s="127" t="s">
        <v>3044</v>
      </c>
      <c r="Y179" s="41"/>
      <c r="AA179" s="105">
        <f>IF(OR(J179="Fail",ISBLANK(J179)),INDEX('Issue Code Table'!C:C,MATCH(N:N,'Issue Code Table'!A:A,0)),IF(M179="Critical",6,IF(M179="Significant",5,IF(M179="Moderate",3,2))))</f>
        <v>5</v>
      </c>
    </row>
    <row r="180" spans="1:27" ht="148.5" customHeight="1" x14ac:dyDescent="0.35">
      <c r="A180" s="127" t="s">
        <v>3045</v>
      </c>
      <c r="B180" s="145" t="s">
        <v>234</v>
      </c>
      <c r="C180" s="129" t="s">
        <v>1464</v>
      </c>
      <c r="D180" s="127" t="s">
        <v>236</v>
      </c>
      <c r="E180" s="127" t="s">
        <v>3046</v>
      </c>
      <c r="F180" s="127" t="s">
        <v>3047</v>
      </c>
      <c r="G180" s="127" t="s">
        <v>3048</v>
      </c>
      <c r="H180" s="127" t="s">
        <v>3049</v>
      </c>
      <c r="I180" s="34"/>
      <c r="J180" s="229"/>
      <c r="K180" s="127" t="s">
        <v>3050</v>
      </c>
      <c r="L180" s="34"/>
      <c r="M180" s="34" t="s">
        <v>149</v>
      </c>
      <c r="N180" s="35" t="s">
        <v>178</v>
      </c>
      <c r="O180" s="138" t="s">
        <v>179</v>
      </c>
      <c r="P180" s="104"/>
      <c r="Q180" s="34" t="s">
        <v>3051</v>
      </c>
      <c r="R180" s="34" t="s">
        <v>3052</v>
      </c>
      <c r="S180" s="127" t="s">
        <v>3053</v>
      </c>
      <c r="T180" s="141" t="s">
        <v>3054</v>
      </c>
      <c r="U180" s="141" t="s">
        <v>3055</v>
      </c>
      <c r="V180" s="127" t="s">
        <v>3056</v>
      </c>
      <c r="Y180" s="41"/>
      <c r="AA180" s="105">
        <f>IF(OR(J180="Fail",ISBLANK(J180)),INDEX('Issue Code Table'!C:C,MATCH(N:N,'Issue Code Table'!A:A,0)),IF(M180="Critical",6,IF(M180="Significant",5,IF(M180="Moderate",3,2))))</f>
        <v>6</v>
      </c>
    </row>
    <row r="181" spans="1:27" ht="148.5" customHeight="1" x14ac:dyDescent="0.35">
      <c r="A181" s="127" t="s">
        <v>3057</v>
      </c>
      <c r="B181" s="145" t="s">
        <v>234</v>
      </c>
      <c r="C181" s="129" t="s">
        <v>1464</v>
      </c>
      <c r="D181" s="127" t="s">
        <v>236</v>
      </c>
      <c r="E181" s="127" t="s">
        <v>3058</v>
      </c>
      <c r="F181" s="127" t="s">
        <v>397</v>
      </c>
      <c r="G181" s="127" t="s">
        <v>3059</v>
      </c>
      <c r="H181" s="127" t="s">
        <v>3060</v>
      </c>
      <c r="I181" s="34"/>
      <c r="J181" s="229"/>
      <c r="K181" s="127" t="s">
        <v>3061</v>
      </c>
      <c r="L181" s="34"/>
      <c r="M181" s="34" t="s">
        <v>149</v>
      </c>
      <c r="N181" s="35" t="s">
        <v>178</v>
      </c>
      <c r="O181" s="138" t="s">
        <v>179</v>
      </c>
      <c r="P181" s="104"/>
      <c r="Q181" s="34" t="s">
        <v>3051</v>
      </c>
      <c r="R181" s="34" t="s">
        <v>3062</v>
      </c>
      <c r="S181" s="127" t="s">
        <v>3063</v>
      </c>
      <c r="T181" s="141" t="s">
        <v>3064</v>
      </c>
      <c r="U181" s="141" t="s">
        <v>3065</v>
      </c>
      <c r="V181" s="127" t="s">
        <v>3066</v>
      </c>
      <c r="Y181" s="41"/>
      <c r="AA181" s="105">
        <f>IF(OR(J181="Fail",ISBLANK(J181)),INDEX('Issue Code Table'!C:C,MATCH(N:N,'Issue Code Table'!A:A,0)),IF(M181="Critical",6,IF(M181="Significant",5,IF(M181="Moderate",3,2))))</f>
        <v>6</v>
      </c>
    </row>
    <row r="182" spans="1:27" ht="148.5" customHeight="1" x14ac:dyDescent="0.35">
      <c r="A182" s="127" t="s">
        <v>3067</v>
      </c>
      <c r="B182" s="145" t="s">
        <v>234</v>
      </c>
      <c r="C182" s="129" t="s">
        <v>1464</v>
      </c>
      <c r="D182" s="127" t="s">
        <v>236</v>
      </c>
      <c r="E182" s="127" t="s">
        <v>3068</v>
      </c>
      <c r="F182" s="127" t="s">
        <v>3069</v>
      </c>
      <c r="G182" s="127" t="s">
        <v>3070</v>
      </c>
      <c r="H182" s="127" t="s">
        <v>3071</v>
      </c>
      <c r="I182" s="34"/>
      <c r="J182" s="229"/>
      <c r="K182" s="127" t="s">
        <v>3072</v>
      </c>
      <c r="L182" s="34"/>
      <c r="M182" s="34" t="s">
        <v>149</v>
      </c>
      <c r="N182" s="35" t="s">
        <v>178</v>
      </c>
      <c r="O182" s="138" t="s">
        <v>179</v>
      </c>
      <c r="P182" s="104"/>
      <c r="Q182" s="34" t="s">
        <v>3051</v>
      </c>
      <c r="R182" s="34" t="s">
        <v>3073</v>
      </c>
      <c r="S182" s="127" t="s">
        <v>3074</v>
      </c>
      <c r="T182" s="141" t="s">
        <v>3075</v>
      </c>
      <c r="U182" s="141" t="s">
        <v>3076</v>
      </c>
      <c r="V182" s="127" t="s">
        <v>3077</v>
      </c>
      <c r="Y182" s="41"/>
      <c r="AA182" s="105">
        <f>IF(OR(J182="Fail",ISBLANK(J182)),INDEX('Issue Code Table'!C:C,MATCH(N:N,'Issue Code Table'!A:A,0)),IF(M182="Critical",6,IF(M182="Significant",5,IF(M182="Moderate",3,2))))</f>
        <v>6</v>
      </c>
    </row>
    <row r="183" spans="1:27" ht="148.5" customHeight="1" x14ac:dyDescent="0.35">
      <c r="A183" s="127" t="s">
        <v>3078</v>
      </c>
      <c r="B183" s="145" t="s">
        <v>234</v>
      </c>
      <c r="C183" s="129" t="s">
        <v>1464</v>
      </c>
      <c r="D183" s="127" t="s">
        <v>236</v>
      </c>
      <c r="E183" s="127" t="s">
        <v>3079</v>
      </c>
      <c r="F183" s="127" t="s">
        <v>3080</v>
      </c>
      <c r="G183" s="127" t="s">
        <v>3081</v>
      </c>
      <c r="H183" s="127" t="s">
        <v>3082</v>
      </c>
      <c r="I183" s="34"/>
      <c r="J183" s="229"/>
      <c r="K183" s="127" t="s">
        <v>3083</v>
      </c>
      <c r="L183" s="34"/>
      <c r="M183" s="34" t="s">
        <v>149</v>
      </c>
      <c r="N183" s="35" t="s">
        <v>717</v>
      </c>
      <c r="O183" s="138" t="s">
        <v>718</v>
      </c>
      <c r="P183" s="104"/>
      <c r="Q183" s="34" t="s">
        <v>3051</v>
      </c>
      <c r="R183" s="34" t="s">
        <v>3084</v>
      </c>
      <c r="S183" s="127" t="s">
        <v>3085</v>
      </c>
      <c r="T183" s="141" t="s">
        <v>3086</v>
      </c>
      <c r="U183" s="141" t="s">
        <v>3087</v>
      </c>
      <c r="V183" s="127" t="s">
        <v>3088</v>
      </c>
      <c r="Y183" s="41"/>
      <c r="AA183" s="105">
        <f>IF(OR(J183="Fail",ISBLANK(J183)),INDEX('Issue Code Table'!C:C,MATCH(N:N,'Issue Code Table'!A:A,0)),IF(M183="Critical",6,IF(M183="Significant",5,IF(M183="Moderate",3,2))))</f>
        <v>7</v>
      </c>
    </row>
    <row r="184" spans="1:27" ht="148.5" customHeight="1" x14ac:dyDescent="0.35">
      <c r="A184" s="127" t="s">
        <v>3089</v>
      </c>
      <c r="B184" s="145" t="s">
        <v>234</v>
      </c>
      <c r="C184" s="129" t="s">
        <v>1464</v>
      </c>
      <c r="D184" s="127" t="s">
        <v>236</v>
      </c>
      <c r="E184" s="127" t="s">
        <v>3090</v>
      </c>
      <c r="F184" s="127" t="s">
        <v>278</v>
      </c>
      <c r="G184" s="127" t="s">
        <v>3091</v>
      </c>
      <c r="H184" s="127" t="s">
        <v>3092</v>
      </c>
      <c r="I184" s="34"/>
      <c r="J184" s="229"/>
      <c r="K184" s="127" t="s">
        <v>3093</v>
      </c>
      <c r="L184" s="34"/>
      <c r="M184" s="34" t="s">
        <v>149</v>
      </c>
      <c r="N184" s="35" t="s">
        <v>282</v>
      </c>
      <c r="O184" s="138" t="s">
        <v>283</v>
      </c>
      <c r="P184" s="104"/>
      <c r="Q184" s="34" t="s">
        <v>3051</v>
      </c>
      <c r="R184" s="34" t="s">
        <v>3094</v>
      </c>
      <c r="S184" s="127" t="s">
        <v>285</v>
      </c>
      <c r="T184" s="141" t="s">
        <v>3095</v>
      </c>
      <c r="U184" s="141" t="s">
        <v>3096</v>
      </c>
      <c r="V184" s="127" t="s">
        <v>3097</v>
      </c>
      <c r="Y184" s="41"/>
      <c r="AA184" s="105">
        <f>IF(OR(J184="Fail",ISBLANK(J184)),INDEX('Issue Code Table'!C:C,MATCH(N:N,'Issue Code Table'!A:A,0)),IF(M184="Critical",6,IF(M184="Significant",5,IF(M184="Moderate",3,2))))</f>
        <v>6</v>
      </c>
    </row>
    <row r="185" spans="1:27" ht="148.5" customHeight="1" x14ac:dyDescent="0.35">
      <c r="A185" s="127" t="s">
        <v>3098</v>
      </c>
      <c r="B185" s="145" t="s">
        <v>234</v>
      </c>
      <c r="C185" s="129" t="s">
        <v>1464</v>
      </c>
      <c r="D185" s="127" t="s">
        <v>236</v>
      </c>
      <c r="E185" s="127" t="s">
        <v>3099</v>
      </c>
      <c r="F185" s="127" t="s">
        <v>238</v>
      </c>
      <c r="G185" s="127" t="s">
        <v>3100</v>
      </c>
      <c r="H185" s="127" t="s">
        <v>3101</v>
      </c>
      <c r="I185" s="34"/>
      <c r="J185" s="229"/>
      <c r="K185" s="127" t="s">
        <v>3102</v>
      </c>
      <c r="L185" s="34"/>
      <c r="M185" s="34" t="s">
        <v>160</v>
      </c>
      <c r="N185" s="35" t="s">
        <v>242</v>
      </c>
      <c r="O185" s="138" t="s">
        <v>243</v>
      </c>
      <c r="P185" s="104"/>
      <c r="Q185" s="34" t="s">
        <v>3051</v>
      </c>
      <c r="R185" s="34" t="s">
        <v>3103</v>
      </c>
      <c r="S185" s="127" t="s">
        <v>3104</v>
      </c>
      <c r="T185" s="141" t="s">
        <v>3105</v>
      </c>
      <c r="U185" s="141" t="s">
        <v>3106</v>
      </c>
      <c r="V185" s="127"/>
      <c r="Y185" s="41"/>
      <c r="AA185" s="105">
        <f>IF(OR(J185="Fail",ISBLANK(J185)),INDEX('Issue Code Table'!C:C,MATCH(N:N,'Issue Code Table'!A:A,0)),IF(M185="Critical",6,IF(M185="Significant",5,IF(M185="Moderate",3,2))))</f>
        <v>4</v>
      </c>
    </row>
    <row r="186" spans="1:27" ht="148.5" customHeight="1" x14ac:dyDescent="0.35">
      <c r="A186" s="127" t="s">
        <v>3107</v>
      </c>
      <c r="B186" s="145" t="s">
        <v>234</v>
      </c>
      <c r="C186" s="129" t="s">
        <v>1464</v>
      </c>
      <c r="D186" s="127" t="s">
        <v>236</v>
      </c>
      <c r="E186" s="127" t="s">
        <v>3108</v>
      </c>
      <c r="F186" s="127" t="s">
        <v>291</v>
      </c>
      <c r="G186" s="127" t="s">
        <v>3109</v>
      </c>
      <c r="H186" s="127" t="s">
        <v>3110</v>
      </c>
      <c r="I186" s="34"/>
      <c r="J186" s="229"/>
      <c r="K186" s="127" t="s">
        <v>3111</v>
      </c>
      <c r="L186" s="34"/>
      <c r="M186" s="34" t="s">
        <v>160</v>
      </c>
      <c r="N186" s="35" t="s">
        <v>242</v>
      </c>
      <c r="O186" s="138" t="s">
        <v>243</v>
      </c>
      <c r="P186" s="104"/>
      <c r="Q186" s="34" t="s">
        <v>3051</v>
      </c>
      <c r="R186" s="34" t="s">
        <v>3112</v>
      </c>
      <c r="S186" s="127" t="s">
        <v>296</v>
      </c>
      <c r="T186" s="141" t="s">
        <v>3113</v>
      </c>
      <c r="U186" s="141" t="s">
        <v>3114</v>
      </c>
      <c r="V186" s="127"/>
      <c r="Y186" s="41"/>
      <c r="AA186" s="105">
        <f>IF(OR(J186="Fail",ISBLANK(J186)),INDEX('Issue Code Table'!C:C,MATCH(N:N,'Issue Code Table'!A:A,0)),IF(M186="Critical",6,IF(M186="Significant",5,IF(M186="Moderate",3,2))))</f>
        <v>4</v>
      </c>
    </row>
    <row r="187" spans="1:27" ht="148.5" customHeight="1" x14ac:dyDescent="0.35">
      <c r="A187" s="127" t="s">
        <v>3115</v>
      </c>
      <c r="B187" s="145" t="s">
        <v>234</v>
      </c>
      <c r="C187" s="129" t="s">
        <v>1464</v>
      </c>
      <c r="D187" s="127" t="s">
        <v>236</v>
      </c>
      <c r="E187" s="127" t="s">
        <v>3116</v>
      </c>
      <c r="F187" s="127" t="s">
        <v>301</v>
      </c>
      <c r="G187" s="127" t="s">
        <v>3117</v>
      </c>
      <c r="H187" s="127" t="s">
        <v>3118</v>
      </c>
      <c r="I187" s="34"/>
      <c r="J187" s="229"/>
      <c r="K187" s="127" t="s">
        <v>3119</v>
      </c>
      <c r="L187" s="34"/>
      <c r="M187" s="34" t="s">
        <v>160</v>
      </c>
      <c r="N187" s="35" t="s">
        <v>242</v>
      </c>
      <c r="O187" s="138" t="s">
        <v>243</v>
      </c>
      <c r="P187" s="104"/>
      <c r="Q187" s="34" t="s">
        <v>3051</v>
      </c>
      <c r="R187" s="34" t="s">
        <v>3120</v>
      </c>
      <c r="S187" s="127" t="s">
        <v>306</v>
      </c>
      <c r="T187" s="141" t="s">
        <v>3121</v>
      </c>
      <c r="U187" s="141" t="s">
        <v>3122</v>
      </c>
      <c r="V187" s="127"/>
      <c r="Y187" s="41"/>
      <c r="AA187" s="105">
        <f>IF(OR(J187="Fail",ISBLANK(J187)),INDEX('Issue Code Table'!C:C,MATCH(N:N,'Issue Code Table'!A:A,0)),IF(M187="Critical",6,IF(M187="Significant",5,IF(M187="Moderate",3,2))))</f>
        <v>4</v>
      </c>
    </row>
    <row r="188" spans="1:27" ht="148.5" customHeight="1" x14ac:dyDescent="0.35">
      <c r="A188" s="127" t="s">
        <v>3123</v>
      </c>
      <c r="B188" s="145" t="s">
        <v>234</v>
      </c>
      <c r="C188" s="129" t="s">
        <v>1464</v>
      </c>
      <c r="D188" s="127" t="s">
        <v>236</v>
      </c>
      <c r="E188" s="127" t="s">
        <v>3124</v>
      </c>
      <c r="F188" s="127" t="s">
        <v>311</v>
      </c>
      <c r="G188" s="127" t="s">
        <v>3125</v>
      </c>
      <c r="H188" s="127" t="s">
        <v>3126</v>
      </c>
      <c r="I188" s="34"/>
      <c r="J188" s="229"/>
      <c r="K188" s="127" t="s">
        <v>3127</v>
      </c>
      <c r="L188" s="34"/>
      <c r="M188" s="34" t="s">
        <v>160</v>
      </c>
      <c r="N188" s="35" t="s">
        <v>242</v>
      </c>
      <c r="O188" s="138" t="s">
        <v>243</v>
      </c>
      <c r="P188" s="104"/>
      <c r="Q188" s="34" t="s">
        <v>3051</v>
      </c>
      <c r="R188" s="34" t="s">
        <v>3128</v>
      </c>
      <c r="S188" s="127" t="s">
        <v>316</v>
      </c>
      <c r="T188" s="141" t="s">
        <v>3129</v>
      </c>
      <c r="U188" s="141" t="s">
        <v>3130</v>
      </c>
      <c r="V188" s="127"/>
      <c r="Y188" s="41"/>
      <c r="AA188" s="105">
        <f>IF(OR(J188="Fail",ISBLANK(J188)),INDEX('Issue Code Table'!C:C,MATCH(N:N,'Issue Code Table'!A:A,0)),IF(M188="Critical",6,IF(M188="Significant",5,IF(M188="Moderate",3,2))))</f>
        <v>4</v>
      </c>
    </row>
    <row r="189" spans="1:27" ht="148.5" customHeight="1" x14ac:dyDescent="0.35">
      <c r="A189" s="127" t="s">
        <v>3131</v>
      </c>
      <c r="B189" s="145" t="s">
        <v>234</v>
      </c>
      <c r="C189" s="129" t="s">
        <v>1464</v>
      </c>
      <c r="D189" s="127" t="s">
        <v>236</v>
      </c>
      <c r="E189" s="127" t="s">
        <v>3132</v>
      </c>
      <c r="F189" s="127" t="s">
        <v>375</v>
      </c>
      <c r="G189" s="127" t="s">
        <v>3133</v>
      </c>
      <c r="H189" s="127" t="s">
        <v>3134</v>
      </c>
      <c r="I189" s="34"/>
      <c r="J189" s="229"/>
      <c r="K189" s="127" t="s">
        <v>3135</v>
      </c>
      <c r="L189" s="34"/>
      <c r="M189" s="34" t="s">
        <v>160</v>
      </c>
      <c r="N189" s="35" t="s">
        <v>242</v>
      </c>
      <c r="O189" s="138" t="s">
        <v>243</v>
      </c>
      <c r="P189" s="104"/>
      <c r="Q189" s="34" t="s">
        <v>3051</v>
      </c>
      <c r="R189" s="34" t="s">
        <v>3136</v>
      </c>
      <c r="S189" s="127" t="s">
        <v>380</v>
      </c>
      <c r="T189" s="141" t="s">
        <v>3137</v>
      </c>
      <c r="U189" s="141" t="s">
        <v>3138</v>
      </c>
      <c r="V189" s="127"/>
      <c r="Y189" s="41"/>
      <c r="AA189" s="105">
        <f>IF(OR(J189="Fail",ISBLANK(J189)),INDEX('Issue Code Table'!C:C,MATCH(N:N,'Issue Code Table'!A:A,0)),IF(M189="Critical",6,IF(M189="Significant",5,IF(M189="Moderate",3,2))))</f>
        <v>4</v>
      </c>
    </row>
    <row r="190" spans="1:27" ht="148.5" customHeight="1" x14ac:dyDescent="0.35">
      <c r="A190" s="127" t="s">
        <v>3139</v>
      </c>
      <c r="B190" s="145" t="s">
        <v>234</v>
      </c>
      <c r="C190" s="129" t="s">
        <v>1464</v>
      </c>
      <c r="D190" s="127" t="s">
        <v>236</v>
      </c>
      <c r="E190" s="127" t="s">
        <v>3140</v>
      </c>
      <c r="F190" s="127" t="s">
        <v>3141</v>
      </c>
      <c r="G190" s="127" t="s">
        <v>3142</v>
      </c>
      <c r="H190" s="127" t="s">
        <v>3143</v>
      </c>
      <c r="I190" s="34"/>
      <c r="J190" s="229"/>
      <c r="K190" s="127" t="s">
        <v>3144</v>
      </c>
      <c r="L190" s="34"/>
      <c r="M190" s="34" t="s">
        <v>160</v>
      </c>
      <c r="N190" s="35" t="s">
        <v>242</v>
      </c>
      <c r="O190" s="138" t="s">
        <v>243</v>
      </c>
      <c r="P190" s="104"/>
      <c r="Q190" s="34" t="s">
        <v>3051</v>
      </c>
      <c r="R190" s="34" t="s">
        <v>3145</v>
      </c>
      <c r="S190" s="127" t="s">
        <v>3146</v>
      </c>
      <c r="T190" s="141" t="s">
        <v>3147</v>
      </c>
      <c r="U190" s="141" t="s">
        <v>3148</v>
      </c>
      <c r="V190" s="127"/>
      <c r="Y190" s="41"/>
      <c r="AA190" s="105">
        <f>IF(OR(J190="Fail",ISBLANK(J190)),INDEX('Issue Code Table'!C:C,MATCH(N:N,'Issue Code Table'!A:A,0)),IF(M190="Critical",6,IF(M190="Significant",5,IF(M190="Moderate",3,2))))</f>
        <v>4</v>
      </c>
    </row>
    <row r="191" spans="1:27" ht="148.5" customHeight="1" x14ac:dyDescent="0.35">
      <c r="A191" s="127" t="s">
        <v>3149</v>
      </c>
      <c r="B191" s="145" t="s">
        <v>234</v>
      </c>
      <c r="C191" s="129" t="s">
        <v>1464</v>
      </c>
      <c r="D191" s="127" t="s">
        <v>236</v>
      </c>
      <c r="E191" s="127" t="s">
        <v>3150</v>
      </c>
      <c r="F191" s="127" t="s">
        <v>3151</v>
      </c>
      <c r="G191" s="127" t="s">
        <v>3152</v>
      </c>
      <c r="H191" s="127" t="s">
        <v>3153</v>
      </c>
      <c r="I191" s="34"/>
      <c r="J191" s="229"/>
      <c r="K191" s="127" t="s">
        <v>3154</v>
      </c>
      <c r="L191" s="34"/>
      <c r="M191" s="34" t="s">
        <v>160</v>
      </c>
      <c r="N191" s="35" t="s">
        <v>242</v>
      </c>
      <c r="O191" s="138" t="s">
        <v>243</v>
      </c>
      <c r="P191" s="104"/>
      <c r="Q191" s="34" t="s">
        <v>3051</v>
      </c>
      <c r="R191" s="34" t="s">
        <v>3155</v>
      </c>
      <c r="S191" s="127" t="s">
        <v>3156</v>
      </c>
      <c r="T191" s="141" t="s">
        <v>3157</v>
      </c>
      <c r="U191" s="141" t="s">
        <v>3158</v>
      </c>
      <c r="V191" s="127"/>
      <c r="Y191" s="41"/>
      <c r="AA191" s="105">
        <f>IF(OR(J191="Fail",ISBLANK(J191)),INDEX('Issue Code Table'!C:C,MATCH(N:N,'Issue Code Table'!A:A,0)),IF(M191="Critical",6,IF(M191="Significant",5,IF(M191="Moderate",3,2))))</f>
        <v>4</v>
      </c>
    </row>
    <row r="192" spans="1:27" ht="148.5" customHeight="1" x14ac:dyDescent="0.35">
      <c r="A192" s="127" t="s">
        <v>3159</v>
      </c>
      <c r="B192" s="145" t="s">
        <v>234</v>
      </c>
      <c r="C192" s="129" t="s">
        <v>1464</v>
      </c>
      <c r="D192" s="127" t="s">
        <v>236</v>
      </c>
      <c r="E192" s="127" t="s">
        <v>3160</v>
      </c>
      <c r="F192" s="127" t="s">
        <v>385</v>
      </c>
      <c r="G192" s="127" t="s">
        <v>3161</v>
      </c>
      <c r="H192" s="127" t="s">
        <v>3162</v>
      </c>
      <c r="I192" s="34"/>
      <c r="J192" s="229"/>
      <c r="K192" s="127" t="s">
        <v>3163</v>
      </c>
      <c r="L192" s="34"/>
      <c r="M192" s="34" t="s">
        <v>160</v>
      </c>
      <c r="N192" s="35" t="s">
        <v>242</v>
      </c>
      <c r="O192" s="138" t="s">
        <v>243</v>
      </c>
      <c r="P192" s="104"/>
      <c r="Q192" s="34" t="s">
        <v>3051</v>
      </c>
      <c r="R192" s="34" t="s">
        <v>3164</v>
      </c>
      <c r="S192" s="127" t="s">
        <v>390</v>
      </c>
      <c r="T192" s="141" t="s">
        <v>3165</v>
      </c>
      <c r="U192" s="141" t="s">
        <v>3166</v>
      </c>
      <c r="V192" s="127"/>
      <c r="Y192" s="41"/>
      <c r="AA192" s="105">
        <f>IF(OR(J192="Fail",ISBLANK(J192)),INDEX('Issue Code Table'!C:C,MATCH(N:N,'Issue Code Table'!A:A,0)),IF(M192="Critical",6,IF(M192="Significant",5,IF(M192="Moderate",3,2))))</f>
        <v>4</v>
      </c>
    </row>
    <row r="193" spans="1:27" ht="148.5" customHeight="1" x14ac:dyDescent="0.35">
      <c r="A193" s="127" t="s">
        <v>3167</v>
      </c>
      <c r="B193" s="145" t="s">
        <v>234</v>
      </c>
      <c r="C193" s="129" t="s">
        <v>1464</v>
      </c>
      <c r="D193" s="127" t="s">
        <v>236</v>
      </c>
      <c r="E193" s="127" t="s">
        <v>3168</v>
      </c>
      <c r="F193" s="127" t="s">
        <v>3169</v>
      </c>
      <c r="G193" s="127" t="s">
        <v>3170</v>
      </c>
      <c r="H193" s="127" t="s">
        <v>3171</v>
      </c>
      <c r="I193" s="34"/>
      <c r="J193" s="229"/>
      <c r="K193" s="127" t="s">
        <v>3172</v>
      </c>
      <c r="L193" s="34"/>
      <c r="M193" s="34" t="s">
        <v>149</v>
      </c>
      <c r="N193" s="35" t="s">
        <v>463</v>
      </c>
      <c r="O193" s="138" t="s">
        <v>464</v>
      </c>
      <c r="P193" s="104"/>
      <c r="Q193" s="34" t="s">
        <v>3173</v>
      </c>
      <c r="R193" s="34" t="s">
        <v>3174</v>
      </c>
      <c r="S193" s="127" t="s">
        <v>3175</v>
      </c>
      <c r="T193" s="141" t="s">
        <v>3176</v>
      </c>
      <c r="U193" s="141" t="s">
        <v>3177</v>
      </c>
      <c r="V193" s="127" t="s">
        <v>3178</v>
      </c>
      <c r="Y193" s="41"/>
      <c r="AA193" s="105">
        <f>IF(OR(J193="Fail",ISBLANK(J193)),INDEX('Issue Code Table'!C:C,MATCH(N:N,'Issue Code Table'!A:A,0)),IF(M193="Critical",6,IF(M193="Significant",5,IF(M193="Moderate",3,2))))</f>
        <v>6</v>
      </c>
    </row>
    <row r="194" spans="1:27" ht="148.5" customHeight="1" x14ac:dyDescent="0.35">
      <c r="A194" s="127" t="s">
        <v>3179</v>
      </c>
      <c r="B194" s="145" t="s">
        <v>234</v>
      </c>
      <c r="C194" s="129" t="s">
        <v>1464</v>
      </c>
      <c r="D194" s="127" t="s">
        <v>236</v>
      </c>
      <c r="E194" s="127" t="s">
        <v>3180</v>
      </c>
      <c r="F194" s="127" t="s">
        <v>3181</v>
      </c>
      <c r="G194" s="127" t="s">
        <v>3182</v>
      </c>
      <c r="H194" s="127" t="s">
        <v>3183</v>
      </c>
      <c r="I194" s="34"/>
      <c r="J194" s="229"/>
      <c r="K194" s="127" t="s">
        <v>3184</v>
      </c>
      <c r="L194" s="34"/>
      <c r="M194" s="34" t="s">
        <v>149</v>
      </c>
      <c r="N194" s="35" t="s">
        <v>463</v>
      </c>
      <c r="O194" s="138" t="s">
        <v>464</v>
      </c>
      <c r="P194" s="104"/>
      <c r="Q194" s="34" t="s">
        <v>3173</v>
      </c>
      <c r="R194" s="34" t="s">
        <v>3185</v>
      </c>
      <c r="S194" s="127" t="s">
        <v>3186</v>
      </c>
      <c r="T194" s="141" t="s">
        <v>3187</v>
      </c>
      <c r="U194" s="141" t="s">
        <v>3188</v>
      </c>
      <c r="V194" s="127" t="s">
        <v>3189</v>
      </c>
      <c r="Y194" s="41"/>
      <c r="AA194" s="105">
        <f>IF(OR(J194="Fail",ISBLANK(J194)),INDEX('Issue Code Table'!C:C,MATCH(N:N,'Issue Code Table'!A:A,0)),IF(M194="Critical",6,IF(M194="Significant",5,IF(M194="Moderate",3,2))))</f>
        <v>6</v>
      </c>
    </row>
    <row r="195" spans="1:27" ht="148.5" customHeight="1" x14ac:dyDescent="0.35">
      <c r="A195" s="127" t="s">
        <v>3190</v>
      </c>
      <c r="B195" s="145" t="s">
        <v>234</v>
      </c>
      <c r="C195" s="129" t="s">
        <v>1464</v>
      </c>
      <c r="D195" s="127" t="s">
        <v>236</v>
      </c>
      <c r="E195" s="127" t="s">
        <v>3191</v>
      </c>
      <c r="F195" s="127" t="s">
        <v>3192</v>
      </c>
      <c r="G195" s="127" t="s">
        <v>3193</v>
      </c>
      <c r="H195" s="127" t="s">
        <v>3194</v>
      </c>
      <c r="I195" s="34"/>
      <c r="J195" s="229"/>
      <c r="K195" s="127" t="s">
        <v>3195</v>
      </c>
      <c r="L195" s="34"/>
      <c r="M195" s="34" t="s">
        <v>149</v>
      </c>
      <c r="N195" s="35" t="s">
        <v>463</v>
      </c>
      <c r="O195" s="138" t="s">
        <v>464</v>
      </c>
      <c r="P195" s="104"/>
      <c r="Q195" s="34" t="s">
        <v>3173</v>
      </c>
      <c r="R195" s="34" t="s">
        <v>3196</v>
      </c>
      <c r="S195" s="127" t="s">
        <v>3197</v>
      </c>
      <c r="T195" s="141" t="s">
        <v>3198</v>
      </c>
      <c r="U195" s="141" t="s">
        <v>3199</v>
      </c>
      <c r="V195" s="127" t="s">
        <v>3200</v>
      </c>
      <c r="Y195" s="41"/>
      <c r="AA195" s="105">
        <f>IF(OR(J195="Fail",ISBLANK(J195)),INDEX('Issue Code Table'!C:C,MATCH(N:N,'Issue Code Table'!A:A,0)),IF(M195="Critical",6,IF(M195="Significant",5,IF(M195="Moderate",3,2))))</f>
        <v>6</v>
      </c>
    </row>
    <row r="196" spans="1:27" ht="148.5" customHeight="1" x14ac:dyDescent="0.35">
      <c r="A196" s="127" t="s">
        <v>3201</v>
      </c>
      <c r="B196" s="145" t="s">
        <v>234</v>
      </c>
      <c r="C196" s="129" t="s">
        <v>1464</v>
      </c>
      <c r="D196" s="127" t="s">
        <v>236</v>
      </c>
      <c r="E196" s="127" t="s">
        <v>3202</v>
      </c>
      <c r="F196" s="127" t="s">
        <v>3203</v>
      </c>
      <c r="G196" s="127" t="s">
        <v>3204</v>
      </c>
      <c r="H196" s="127" t="s">
        <v>3205</v>
      </c>
      <c r="I196" s="34"/>
      <c r="J196" s="229"/>
      <c r="K196" s="127" t="s">
        <v>3206</v>
      </c>
      <c r="L196" s="34"/>
      <c r="M196" s="34" t="s">
        <v>149</v>
      </c>
      <c r="N196" s="35" t="s">
        <v>463</v>
      </c>
      <c r="O196" s="138" t="s">
        <v>464</v>
      </c>
      <c r="P196" s="104"/>
      <c r="Q196" s="34" t="s">
        <v>3173</v>
      </c>
      <c r="R196" s="34" t="s">
        <v>3207</v>
      </c>
      <c r="S196" s="127" t="s">
        <v>3208</v>
      </c>
      <c r="T196" s="141" t="s">
        <v>3209</v>
      </c>
      <c r="U196" s="141" t="s">
        <v>3210</v>
      </c>
      <c r="V196" s="127" t="s">
        <v>3211</v>
      </c>
      <c r="Y196" s="41"/>
      <c r="AA196" s="105">
        <f>IF(OR(J196="Fail",ISBLANK(J196)),INDEX('Issue Code Table'!C:C,MATCH(N:N,'Issue Code Table'!A:A,0)),IF(M196="Critical",6,IF(M196="Significant",5,IF(M196="Moderate",3,2))))</f>
        <v>6</v>
      </c>
    </row>
    <row r="197" spans="1:27" ht="148.5" customHeight="1" x14ac:dyDescent="0.35">
      <c r="A197" s="127" t="s">
        <v>3212</v>
      </c>
      <c r="B197" s="145" t="s">
        <v>234</v>
      </c>
      <c r="C197" s="129" t="s">
        <v>1464</v>
      </c>
      <c r="D197" s="127" t="s">
        <v>236</v>
      </c>
      <c r="E197" s="127" t="s">
        <v>3213</v>
      </c>
      <c r="F197" s="127" t="s">
        <v>3214</v>
      </c>
      <c r="G197" s="127" t="s">
        <v>3215</v>
      </c>
      <c r="H197" s="127" t="s">
        <v>3216</v>
      </c>
      <c r="I197" s="34"/>
      <c r="J197" s="229"/>
      <c r="K197" s="127" t="s">
        <v>3217</v>
      </c>
      <c r="L197" s="34"/>
      <c r="M197" s="34" t="s">
        <v>149</v>
      </c>
      <c r="N197" s="35" t="s">
        <v>463</v>
      </c>
      <c r="O197" s="138" t="s">
        <v>464</v>
      </c>
      <c r="P197" s="104"/>
      <c r="Q197" s="34" t="s">
        <v>3173</v>
      </c>
      <c r="R197" s="34" t="s">
        <v>3218</v>
      </c>
      <c r="S197" s="127" t="s">
        <v>3219</v>
      </c>
      <c r="T197" s="141" t="s">
        <v>3220</v>
      </c>
      <c r="U197" s="141" t="s">
        <v>3221</v>
      </c>
      <c r="V197" s="127" t="s">
        <v>3222</v>
      </c>
      <c r="Y197" s="41"/>
      <c r="AA197" s="105">
        <f>IF(OR(J197="Fail",ISBLANK(J197)),INDEX('Issue Code Table'!C:C,MATCH(N:N,'Issue Code Table'!A:A,0)),IF(M197="Critical",6,IF(M197="Significant",5,IF(M197="Moderate",3,2))))</f>
        <v>6</v>
      </c>
    </row>
    <row r="198" spans="1:27" ht="148.5" customHeight="1" x14ac:dyDescent="0.35">
      <c r="A198" s="127" t="s">
        <v>3223</v>
      </c>
      <c r="B198" s="145" t="s">
        <v>234</v>
      </c>
      <c r="C198" s="129" t="s">
        <v>1464</v>
      </c>
      <c r="D198" s="127" t="s">
        <v>236</v>
      </c>
      <c r="E198" s="127" t="s">
        <v>3224</v>
      </c>
      <c r="F198" s="127" t="s">
        <v>3225</v>
      </c>
      <c r="G198" s="127" t="s">
        <v>3226</v>
      </c>
      <c r="H198" s="127" t="s">
        <v>3227</v>
      </c>
      <c r="I198" s="34"/>
      <c r="J198" s="229"/>
      <c r="K198" s="127" t="s">
        <v>3228</v>
      </c>
      <c r="L198" s="34"/>
      <c r="M198" s="34" t="s">
        <v>149</v>
      </c>
      <c r="N198" s="35" t="s">
        <v>463</v>
      </c>
      <c r="O198" s="138" t="s">
        <v>464</v>
      </c>
      <c r="P198" s="104"/>
      <c r="Q198" s="34" t="s">
        <v>3173</v>
      </c>
      <c r="R198" s="34" t="s">
        <v>3229</v>
      </c>
      <c r="S198" s="127" t="s">
        <v>3230</v>
      </c>
      <c r="T198" s="141" t="s">
        <v>3231</v>
      </c>
      <c r="U198" s="141" t="s">
        <v>3232</v>
      </c>
      <c r="V198" s="127" t="s">
        <v>3233</v>
      </c>
      <c r="Y198" s="41"/>
      <c r="AA198" s="105">
        <f>IF(OR(J198="Fail",ISBLANK(J198)),INDEX('Issue Code Table'!C:C,MATCH(N:N,'Issue Code Table'!A:A,0)),IF(M198="Critical",6,IF(M198="Significant",5,IF(M198="Moderate",3,2))))</f>
        <v>6</v>
      </c>
    </row>
    <row r="199" spans="1:27" ht="148.5" customHeight="1" x14ac:dyDescent="0.35">
      <c r="A199" s="127" t="s">
        <v>3234</v>
      </c>
      <c r="B199" s="145" t="s">
        <v>234</v>
      </c>
      <c r="C199" s="129" t="s">
        <v>1464</v>
      </c>
      <c r="D199" s="127" t="s">
        <v>236</v>
      </c>
      <c r="E199" s="127" t="s">
        <v>3235</v>
      </c>
      <c r="F199" s="127" t="s">
        <v>3236</v>
      </c>
      <c r="G199" s="127" t="s">
        <v>3237</v>
      </c>
      <c r="H199" s="127" t="s">
        <v>3238</v>
      </c>
      <c r="I199" s="34"/>
      <c r="J199" s="229"/>
      <c r="K199" s="127" t="s">
        <v>3239</v>
      </c>
      <c r="L199" s="34"/>
      <c r="M199" s="34" t="s">
        <v>149</v>
      </c>
      <c r="N199" s="35" t="s">
        <v>463</v>
      </c>
      <c r="O199" s="138" t="s">
        <v>464</v>
      </c>
      <c r="P199" s="104"/>
      <c r="Q199" s="34" t="s">
        <v>3173</v>
      </c>
      <c r="R199" s="34" t="s">
        <v>3240</v>
      </c>
      <c r="S199" s="127" t="s">
        <v>3241</v>
      </c>
      <c r="T199" s="141" t="s">
        <v>3242</v>
      </c>
      <c r="U199" s="141" t="s">
        <v>3243</v>
      </c>
      <c r="V199" s="127" t="s">
        <v>3244</v>
      </c>
      <c r="Y199" s="41"/>
      <c r="AA199" s="105">
        <f>IF(OR(J199="Fail",ISBLANK(J199)),INDEX('Issue Code Table'!C:C,MATCH(N:N,'Issue Code Table'!A:A,0)),IF(M199="Critical",6,IF(M199="Significant",5,IF(M199="Moderate",3,2))))</f>
        <v>6</v>
      </c>
    </row>
    <row r="200" spans="1:27" ht="148.5" customHeight="1" x14ac:dyDescent="0.35">
      <c r="A200" s="127" t="s">
        <v>3245</v>
      </c>
      <c r="B200" s="145" t="s">
        <v>234</v>
      </c>
      <c r="C200" s="129" t="s">
        <v>1464</v>
      </c>
      <c r="D200" s="127" t="s">
        <v>236</v>
      </c>
      <c r="E200" s="127" t="s">
        <v>3246</v>
      </c>
      <c r="F200" s="127" t="s">
        <v>3247</v>
      </c>
      <c r="G200" s="127" t="s">
        <v>3248</v>
      </c>
      <c r="H200" s="127" t="s">
        <v>3249</v>
      </c>
      <c r="I200" s="34"/>
      <c r="J200" s="229"/>
      <c r="K200" s="127" t="s">
        <v>3250</v>
      </c>
      <c r="L200" s="34"/>
      <c r="M200" s="34" t="s">
        <v>149</v>
      </c>
      <c r="N200" s="35" t="s">
        <v>463</v>
      </c>
      <c r="O200" s="138" t="s">
        <v>464</v>
      </c>
      <c r="P200" s="104"/>
      <c r="Q200" s="34" t="s">
        <v>3173</v>
      </c>
      <c r="R200" s="34" t="s">
        <v>3251</v>
      </c>
      <c r="S200" s="127" t="s">
        <v>3252</v>
      </c>
      <c r="T200" s="141" t="s">
        <v>3253</v>
      </c>
      <c r="U200" s="141" t="s">
        <v>3254</v>
      </c>
      <c r="V200" s="127" t="s">
        <v>3255</v>
      </c>
      <c r="Y200" s="41"/>
      <c r="AA200" s="105">
        <f>IF(OR(J200="Fail",ISBLANK(J200)),INDEX('Issue Code Table'!C:C,MATCH(N:N,'Issue Code Table'!A:A,0)),IF(M200="Critical",6,IF(M200="Significant",5,IF(M200="Moderate",3,2))))</f>
        <v>6</v>
      </c>
    </row>
    <row r="201" spans="1:27" ht="148.5" customHeight="1" x14ac:dyDescent="0.35">
      <c r="A201" s="127" t="s">
        <v>3256</v>
      </c>
      <c r="B201" s="145" t="s">
        <v>234</v>
      </c>
      <c r="C201" s="129" t="s">
        <v>1464</v>
      </c>
      <c r="D201" s="127" t="s">
        <v>236</v>
      </c>
      <c r="E201" s="127" t="s">
        <v>3257</v>
      </c>
      <c r="F201" s="127" t="s">
        <v>3258</v>
      </c>
      <c r="G201" s="127" t="s">
        <v>3259</v>
      </c>
      <c r="H201" s="127" t="s">
        <v>3260</v>
      </c>
      <c r="I201" s="34"/>
      <c r="J201" s="229"/>
      <c r="K201" s="127" t="s">
        <v>3261</v>
      </c>
      <c r="L201" s="34"/>
      <c r="M201" s="34" t="s">
        <v>149</v>
      </c>
      <c r="N201" s="35" t="s">
        <v>463</v>
      </c>
      <c r="O201" s="138" t="s">
        <v>464</v>
      </c>
      <c r="P201" s="104"/>
      <c r="Q201" s="34" t="s">
        <v>3173</v>
      </c>
      <c r="R201" s="34" t="s">
        <v>3262</v>
      </c>
      <c r="S201" s="127" t="s">
        <v>3263</v>
      </c>
      <c r="T201" s="141" t="s">
        <v>3264</v>
      </c>
      <c r="U201" s="141" t="s">
        <v>3265</v>
      </c>
      <c r="V201" s="127" t="s">
        <v>3266</v>
      </c>
      <c r="Y201" s="41"/>
      <c r="AA201" s="105">
        <f>IF(OR(J201="Fail",ISBLANK(J201)),INDEX('Issue Code Table'!C:C,MATCH(N:N,'Issue Code Table'!A:A,0)),IF(M201="Critical",6,IF(M201="Significant",5,IF(M201="Moderate",3,2))))</f>
        <v>6</v>
      </c>
    </row>
    <row r="202" spans="1:27" ht="148.5" customHeight="1" x14ac:dyDescent="0.35">
      <c r="A202" s="127" t="s">
        <v>3267</v>
      </c>
      <c r="B202" s="145" t="s">
        <v>234</v>
      </c>
      <c r="C202" s="129" t="s">
        <v>1464</v>
      </c>
      <c r="D202" s="127" t="s">
        <v>236</v>
      </c>
      <c r="E202" s="127" t="s">
        <v>3268</v>
      </c>
      <c r="F202" s="127" t="s">
        <v>3269</v>
      </c>
      <c r="G202" s="127" t="s">
        <v>3270</v>
      </c>
      <c r="H202" s="127" t="s">
        <v>3271</v>
      </c>
      <c r="I202" s="34"/>
      <c r="J202" s="229"/>
      <c r="K202" s="127" t="s">
        <v>3272</v>
      </c>
      <c r="L202" s="34"/>
      <c r="M202" s="34" t="s">
        <v>149</v>
      </c>
      <c r="N202" s="35" t="s">
        <v>463</v>
      </c>
      <c r="O202" s="138" t="s">
        <v>464</v>
      </c>
      <c r="P202" s="104"/>
      <c r="Q202" s="34" t="s">
        <v>3173</v>
      </c>
      <c r="R202" s="34" t="s">
        <v>3273</v>
      </c>
      <c r="S202" s="127" t="s">
        <v>3274</v>
      </c>
      <c r="T202" s="141" t="s">
        <v>3275</v>
      </c>
      <c r="U202" s="141" t="s">
        <v>3276</v>
      </c>
      <c r="V202" s="127" t="s">
        <v>3277</v>
      </c>
      <c r="Y202" s="41"/>
      <c r="AA202" s="105">
        <f>IF(OR(J202="Fail",ISBLANK(J202)),INDEX('Issue Code Table'!C:C,MATCH(N:N,'Issue Code Table'!A:A,0)),IF(M202="Critical",6,IF(M202="Significant",5,IF(M202="Moderate",3,2))))</f>
        <v>6</v>
      </c>
    </row>
    <row r="203" spans="1:27" ht="148.5" customHeight="1" x14ac:dyDescent="0.35">
      <c r="A203" s="127" t="s">
        <v>3278</v>
      </c>
      <c r="B203" s="127" t="s">
        <v>724</v>
      </c>
      <c r="C203" s="128" t="s">
        <v>725</v>
      </c>
      <c r="D203" s="127" t="s">
        <v>262</v>
      </c>
      <c r="E203" s="127" t="s">
        <v>3279</v>
      </c>
      <c r="F203" s="127" t="s">
        <v>3280</v>
      </c>
      <c r="G203" s="127" t="s">
        <v>3281</v>
      </c>
      <c r="H203" s="127" t="s">
        <v>3282</v>
      </c>
      <c r="I203" s="34"/>
      <c r="J203" s="229"/>
      <c r="K203" s="127" t="s">
        <v>3283</v>
      </c>
      <c r="L203" s="34"/>
      <c r="M203" s="34" t="s">
        <v>149</v>
      </c>
      <c r="N203" s="35" t="s">
        <v>478</v>
      </c>
      <c r="O203" s="138" t="s">
        <v>479</v>
      </c>
      <c r="P203" s="104"/>
      <c r="Q203" s="34" t="s">
        <v>3284</v>
      </c>
      <c r="R203" s="34" t="s">
        <v>3285</v>
      </c>
      <c r="S203" s="127" t="s">
        <v>1221</v>
      </c>
      <c r="T203" s="141" t="s">
        <v>3286</v>
      </c>
      <c r="U203" s="141" t="s">
        <v>3287</v>
      </c>
      <c r="V203" s="127" t="s">
        <v>3288</v>
      </c>
      <c r="Y203" s="41"/>
      <c r="AA203" s="105">
        <f>IF(OR(J203="Fail",ISBLANK(J203)),INDEX('Issue Code Table'!C:C,MATCH(N:N,'Issue Code Table'!A:A,0)),IF(M203="Critical",6,IF(M203="Significant",5,IF(M203="Moderate",3,2))))</f>
        <v>5</v>
      </c>
    </row>
    <row r="204" spans="1:27" ht="148.5" customHeight="1" x14ac:dyDescent="0.35">
      <c r="A204" s="127" t="s">
        <v>3289</v>
      </c>
      <c r="B204" s="127" t="s">
        <v>724</v>
      </c>
      <c r="C204" s="128" t="s">
        <v>725</v>
      </c>
      <c r="D204" s="127" t="s">
        <v>236</v>
      </c>
      <c r="E204" s="127" t="s">
        <v>3290</v>
      </c>
      <c r="F204" s="127" t="s">
        <v>3291</v>
      </c>
      <c r="G204" s="127" t="s">
        <v>3292</v>
      </c>
      <c r="H204" s="127" t="s">
        <v>3293</v>
      </c>
      <c r="I204" s="34"/>
      <c r="J204" s="229"/>
      <c r="K204" s="127" t="s">
        <v>3294</v>
      </c>
      <c r="L204" s="34"/>
      <c r="M204" s="34" t="s">
        <v>149</v>
      </c>
      <c r="N204" s="35" t="s">
        <v>478</v>
      </c>
      <c r="O204" s="138" t="s">
        <v>479</v>
      </c>
      <c r="P204" s="104"/>
      <c r="Q204" s="34" t="s">
        <v>3284</v>
      </c>
      <c r="R204" s="34" t="s">
        <v>3295</v>
      </c>
      <c r="S204" s="127" t="s">
        <v>1232</v>
      </c>
      <c r="T204" s="141" t="s">
        <v>3296</v>
      </c>
      <c r="U204" s="141" t="s">
        <v>3297</v>
      </c>
      <c r="V204" s="127" t="s">
        <v>3298</v>
      </c>
      <c r="Y204" s="41"/>
      <c r="AA204" s="105">
        <f>IF(OR(J204="Fail",ISBLANK(J204)),INDEX('Issue Code Table'!C:C,MATCH(N:N,'Issue Code Table'!A:A,0)),IF(M204="Critical",6,IF(M204="Significant",5,IF(M204="Moderate",3,2))))</f>
        <v>5</v>
      </c>
    </row>
    <row r="205" spans="1:27" ht="148.5" customHeight="1" x14ac:dyDescent="0.35">
      <c r="A205" s="127" t="s">
        <v>3299</v>
      </c>
      <c r="B205" s="127" t="s">
        <v>3300</v>
      </c>
      <c r="C205" s="128" t="s">
        <v>3301</v>
      </c>
      <c r="D205" s="127" t="s">
        <v>262</v>
      </c>
      <c r="E205" s="127" t="s">
        <v>3302</v>
      </c>
      <c r="F205" s="127" t="s">
        <v>3303</v>
      </c>
      <c r="G205" s="127" t="s">
        <v>3304</v>
      </c>
      <c r="H205" s="127" t="s">
        <v>3305</v>
      </c>
      <c r="I205" s="34"/>
      <c r="J205" s="229"/>
      <c r="K205" s="127" t="s">
        <v>3306</v>
      </c>
      <c r="L205" s="34"/>
      <c r="M205" s="34" t="s">
        <v>149</v>
      </c>
      <c r="N205" s="35" t="s">
        <v>3307</v>
      </c>
      <c r="O205" s="138" t="s">
        <v>3308</v>
      </c>
      <c r="P205" s="104"/>
      <c r="Q205" s="34" t="s">
        <v>3309</v>
      </c>
      <c r="R205" s="34" t="s">
        <v>3310</v>
      </c>
      <c r="S205" s="127"/>
      <c r="T205" s="141" t="s">
        <v>3311</v>
      </c>
      <c r="U205" s="141" t="s">
        <v>3312</v>
      </c>
      <c r="V205" s="127" t="s">
        <v>3313</v>
      </c>
      <c r="Y205" s="41"/>
      <c r="AA205" s="105">
        <f>IF(OR(J205="Fail",ISBLANK(J205)),INDEX('Issue Code Table'!C:C,MATCH(N:N,'Issue Code Table'!A:A,0)),IF(M205="Critical",6,IF(M205="Significant",5,IF(M205="Moderate",3,2))))</f>
        <v>6</v>
      </c>
    </row>
    <row r="206" spans="1:27" ht="148.5" customHeight="1" x14ac:dyDescent="0.35">
      <c r="A206" s="127" t="s">
        <v>3314</v>
      </c>
      <c r="B206" s="145" t="s">
        <v>198</v>
      </c>
      <c r="C206" s="129" t="s">
        <v>3315</v>
      </c>
      <c r="D206" s="127" t="s">
        <v>262</v>
      </c>
      <c r="E206" s="127" t="s">
        <v>3316</v>
      </c>
      <c r="F206" s="127" t="s">
        <v>3317</v>
      </c>
      <c r="G206" s="127" t="s">
        <v>3318</v>
      </c>
      <c r="H206" s="127" t="s">
        <v>3319</v>
      </c>
      <c r="I206" s="34"/>
      <c r="J206" s="229"/>
      <c r="K206" s="127" t="s">
        <v>3320</v>
      </c>
      <c r="L206" s="34"/>
      <c r="M206" s="34" t="s">
        <v>149</v>
      </c>
      <c r="N206" s="147" t="s">
        <v>3321</v>
      </c>
      <c r="O206" s="138" t="s">
        <v>3322</v>
      </c>
      <c r="P206" s="104"/>
      <c r="Q206" s="34" t="s">
        <v>3323</v>
      </c>
      <c r="R206" s="34" t="s">
        <v>3324</v>
      </c>
      <c r="S206" s="127" t="s">
        <v>3325</v>
      </c>
      <c r="T206" s="141" t="s">
        <v>3326</v>
      </c>
      <c r="U206" s="141" t="s">
        <v>3327</v>
      </c>
      <c r="V206" s="127" t="s">
        <v>3328</v>
      </c>
      <c r="Y206" s="41"/>
      <c r="AA206" s="105">
        <f>IF(OR(J206="Fail",ISBLANK(J206)),INDEX('Issue Code Table'!C:C,MATCH(N:N,'Issue Code Table'!A:A,0)),IF(M206="Critical",6,IF(M206="Significant",5,IF(M206="Moderate",3,2))))</f>
        <v>6</v>
      </c>
    </row>
    <row r="207" spans="1:27" customFormat="1" x14ac:dyDescent="0.35">
      <c r="A207" s="89"/>
      <c r="B207" s="231" t="s">
        <v>221</v>
      </c>
      <c r="C207" s="89"/>
      <c r="D207" s="89"/>
      <c r="E207" s="89"/>
      <c r="F207" s="89"/>
      <c r="G207" s="89"/>
      <c r="H207" s="89"/>
      <c r="I207" s="89"/>
      <c r="J207" s="89"/>
      <c r="K207" s="89"/>
      <c r="L207" s="89"/>
      <c r="M207" s="89"/>
      <c r="N207" s="89"/>
      <c r="O207" s="89"/>
      <c r="P207" s="89"/>
      <c r="Q207" s="89"/>
      <c r="R207" s="89"/>
      <c r="S207" s="89"/>
      <c r="T207" s="89"/>
      <c r="U207" s="89"/>
      <c r="V207" s="89"/>
      <c r="AA207" s="89"/>
    </row>
    <row r="208" spans="1:27" ht="49.5" hidden="1" customHeight="1" x14ac:dyDescent="0.35">
      <c r="A208" s="41"/>
      <c r="B208" s="41"/>
      <c r="C208" s="143"/>
      <c r="D208" s="41"/>
      <c r="E208" s="41"/>
      <c r="F208" s="41"/>
      <c r="G208" s="41"/>
      <c r="H208" s="41"/>
      <c r="I208" s="37" t="s">
        <v>61</v>
      </c>
      <c r="J208" s="41"/>
      <c r="K208" s="41"/>
      <c r="L208" s="41"/>
      <c r="N208" s="144"/>
      <c r="O208" s="144"/>
      <c r="P208" s="41"/>
      <c r="Q208" s="41"/>
      <c r="R208" s="41"/>
      <c r="S208" s="41"/>
      <c r="T208" s="41"/>
      <c r="U208" s="41"/>
      <c r="Y208" s="41"/>
      <c r="AA208" s="41"/>
    </row>
    <row r="209" spans="1:27" ht="55" hidden="1" customHeight="1" x14ac:dyDescent="0.35">
      <c r="A209" s="41"/>
      <c r="B209" s="41"/>
      <c r="C209" s="143"/>
      <c r="D209" s="41"/>
      <c r="E209" s="41"/>
      <c r="F209" s="41"/>
      <c r="G209" s="41"/>
      <c r="H209" s="41"/>
      <c r="I209" s="37" t="s">
        <v>62</v>
      </c>
      <c r="J209" s="41"/>
      <c r="K209" s="41"/>
      <c r="L209" s="41"/>
      <c r="N209" s="144"/>
      <c r="O209" s="144"/>
      <c r="P209" s="41"/>
      <c r="Q209" s="41"/>
      <c r="R209" s="41"/>
      <c r="S209" s="41"/>
      <c r="T209" s="41"/>
      <c r="U209" s="41"/>
      <c r="Y209" s="41"/>
      <c r="AA209" s="41"/>
    </row>
    <row r="210" spans="1:27" ht="52" hidden="1" customHeight="1" x14ac:dyDescent="0.35">
      <c r="A210" s="41"/>
      <c r="B210" s="41"/>
      <c r="C210" s="143"/>
      <c r="D210" s="41"/>
      <c r="E210" s="41"/>
      <c r="F210" s="41"/>
      <c r="G210" s="41"/>
      <c r="H210" s="41"/>
      <c r="I210" s="37" t="s">
        <v>50</v>
      </c>
      <c r="J210" s="41"/>
      <c r="K210" s="41"/>
      <c r="L210" s="41"/>
      <c r="N210" s="144"/>
      <c r="O210" s="144"/>
      <c r="P210" s="41"/>
      <c r="Q210" s="41"/>
      <c r="R210" s="41"/>
      <c r="S210" s="41"/>
      <c r="T210" s="41"/>
      <c r="U210" s="41"/>
      <c r="Y210" s="41"/>
      <c r="AA210" s="41"/>
    </row>
    <row r="211" spans="1:27" ht="66.650000000000006" hidden="1" customHeight="1" x14ac:dyDescent="0.35">
      <c r="A211" s="41"/>
      <c r="B211" s="41"/>
      <c r="C211" s="143"/>
      <c r="D211" s="41"/>
      <c r="E211" s="41"/>
      <c r="F211" s="41"/>
      <c r="G211" s="41"/>
      <c r="H211" s="41"/>
      <c r="I211" s="37" t="s">
        <v>222</v>
      </c>
      <c r="J211" s="41"/>
      <c r="K211" s="41"/>
      <c r="L211" s="41"/>
      <c r="N211" s="144"/>
      <c r="O211" s="144"/>
      <c r="P211" s="41"/>
      <c r="Q211" s="41"/>
      <c r="R211" s="41"/>
      <c r="S211" s="41"/>
      <c r="T211" s="41"/>
      <c r="U211" s="41"/>
      <c r="Y211" s="41"/>
      <c r="AA211" s="41"/>
    </row>
    <row r="212" spans="1:27" ht="48" hidden="1" customHeight="1" x14ac:dyDescent="0.35">
      <c r="A212" s="41"/>
      <c r="B212" s="41"/>
      <c r="C212" s="143"/>
      <c r="D212" s="41"/>
      <c r="E212" s="41"/>
      <c r="F212" s="41"/>
      <c r="G212" s="41"/>
      <c r="H212" s="41"/>
      <c r="I212" s="41"/>
      <c r="J212" s="41"/>
      <c r="K212" s="41"/>
      <c r="L212" s="41"/>
      <c r="N212" s="144"/>
      <c r="O212" s="144"/>
      <c r="P212" s="41"/>
      <c r="Q212" s="41"/>
      <c r="R212" s="41"/>
      <c r="S212" s="41"/>
      <c r="T212" s="41"/>
      <c r="U212" s="41"/>
      <c r="Y212" s="41"/>
      <c r="AA212" s="41"/>
    </row>
    <row r="213" spans="1:27" ht="34.5" hidden="1" customHeight="1" x14ac:dyDescent="0.35">
      <c r="A213" s="41"/>
      <c r="B213" s="41"/>
      <c r="C213" s="143"/>
      <c r="D213" s="41"/>
      <c r="E213" s="41"/>
      <c r="F213" s="41"/>
      <c r="G213" s="41"/>
      <c r="H213" s="41"/>
      <c r="I213" s="37" t="s">
        <v>223</v>
      </c>
      <c r="J213" s="41"/>
      <c r="K213" s="41"/>
      <c r="L213" s="41"/>
      <c r="N213" s="144"/>
      <c r="O213" s="144"/>
      <c r="P213" s="41"/>
      <c r="Q213" s="41"/>
      <c r="R213" s="41"/>
      <c r="S213" s="41"/>
      <c r="T213" s="41"/>
      <c r="U213" s="41"/>
      <c r="Y213" s="41"/>
      <c r="AA213" s="41"/>
    </row>
    <row r="214" spans="1:27" ht="38.15" hidden="1" customHeight="1" x14ac:dyDescent="0.35">
      <c r="A214" s="41"/>
      <c r="B214" s="41"/>
      <c r="C214" s="143"/>
      <c r="D214" s="41"/>
      <c r="E214" s="41"/>
      <c r="F214" s="41"/>
      <c r="G214" s="41"/>
      <c r="H214" s="41"/>
      <c r="I214" s="37" t="s">
        <v>139</v>
      </c>
      <c r="J214" s="41"/>
      <c r="K214" s="41"/>
      <c r="L214" s="41"/>
      <c r="N214" s="144"/>
      <c r="O214" s="144"/>
      <c r="P214" s="41"/>
      <c r="Q214" s="41"/>
      <c r="R214" s="41"/>
      <c r="S214" s="41"/>
      <c r="T214" s="41"/>
      <c r="U214" s="41"/>
      <c r="Y214" s="41"/>
      <c r="AA214" s="41"/>
    </row>
    <row r="215" spans="1:27" ht="39.65" hidden="1" customHeight="1" x14ac:dyDescent="0.35">
      <c r="A215" s="41"/>
      <c r="B215" s="41"/>
      <c r="C215" s="143"/>
      <c r="D215" s="41"/>
      <c r="E215" s="41"/>
      <c r="F215" s="41"/>
      <c r="G215" s="41"/>
      <c r="H215" s="41"/>
      <c r="I215" s="37" t="s">
        <v>149</v>
      </c>
      <c r="J215" s="41"/>
      <c r="K215" s="41"/>
      <c r="L215" s="41"/>
      <c r="N215" s="144"/>
      <c r="O215" s="144"/>
      <c r="P215" s="41"/>
      <c r="Q215" s="41"/>
      <c r="R215" s="41"/>
      <c r="S215" s="41"/>
      <c r="T215" s="41"/>
      <c r="U215" s="41"/>
      <c r="Y215" s="41"/>
      <c r="AA215" s="41"/>
    </row>
    <row r="216" spans="1:27" ht="41.5" hidden="1" customHeight="1" x14ac:dyDescent="0.35">
      <c r="A216" s="41"/>
      <c r="B216" s="41"/>
      <c r="C216" s="143"/>
      <c r="D216" s="41"/>
      <c r="E216" s="41"/>
      <c r="F216" s="41"/>
      <c r="G216" s="41"/>
      <c r="H216" s="41"/>
      <c r="I216" s="37" t="s">
        <v>160</v>
      </c>
      <c r="J216" s="41"/>
      <c r="K216" s="41"/>
      <c r="L216" s="41"/>
      <c r="N216" s="144"/>
      <c r="O216" s="144"/>
      <c r="P216" s="41"/>
      <c r="Q216" s="41"/>
      <c r="R216" s="41"/>
      <c r="S216" s="41"/>
      <c r="T216" s="41"/>
      <c r="U216" s="41"/>
      <c r="Y216" s="41"/>
      <c r="AA216" s="41"/>
    </row>
    <row r="217" spans="1:27" ht="29.15" hidden="1" customHeight="1" x14ac:dyDescent="0.35">
      <c r="A217" s="41"/>
      <c r="B217" s="41"/>
      <c r="C217" s="143"/>
      <c r="D217" s="41"/>
      <c r="E217" s="41"/>
      <c r="F217" s="41"/>
      <c r="G217" s="41"/>
      <c r="H217" s="41"/>
      <c r="I217" s="37" t="s">
        <v>224</v>
      </c>
      <c r="J217" s="41"/>
      <c r="K217" s="41"/>
      <c r="L217" s="41"/>
      <c r="N217" s="144"/>
      <c r="O217" s="144"/>
      <c r="P217" s="41"/>
      <c r="Q217" s="41"/>
      <c r="R217" s="41"/>
      <c r="S217" s="41"/>
      <c r="T217" s="41"/>
      <c r="U217" s="41"/>
      <c r="Y217" s="41"/>
      <c r="AA217" s="41"/>
    </row>
    <row r="218" spans="1:27" hidden="1" x14ac:dyDescent="0.35">
      <c r="A218" s="41"/>
      <c r="B218" s="41"/>
      <c r="C218" s="143"/>
      <c r="D218" s="41"/>
      <c r="E218" s="41"/>
      <c r="F218" s="41"/>
      <c r="G218" s="41"/>
      <c r="H218" s="41"/>
      <c r="I218" s="41"/>
      <c r="J218" s="41"/>
      <c r="K218" s="41"/>
      <c r="L218" s="41"/>
      <c r="N218" s="144"/>
      <c r="O218" s="144"/>
      <c r="P218" s="41"/>
      <c r="Q218" s="41"/>
      <c r="R218" s="41"/>
      <c r="S218" s="41"/>
      <c r="T218" s="41"/>
      <c r="U218" s="41"/>
      <c r="Y218" s="41"/>
      <c r="AA218" s="41"/>
    </row>
    <row r="219" spans="1:27" hidden="1" x14ac:dyDescent="0.35">
      <c r="A219" s="41"/>
      <c r="B219" s="41"/>
      <c r="C219" s="143"/>
      <c r="D219" s="41"/>
      <c r="E219" s="41"/>
      <c r="F219" s="41"/>
      <c r="G219" s="41"/>
      <c r="H219" s="41"/>
      <c r="I219" s="41"/>
      <c r="J219" s="41"/>
      <c r="K219" s="41"/>
      <c r="L219" s="41"/>
      <c r="N219" s="144"/>
      <c r="O219" s="144"/>
      <c r="P219" s="41"/>
      <c r="Q219" s="41"/>
      <c r="R219" s="41"/>
      <c r="S219" s="41"/>
      <c r="T219" s="41"/>
      <c r="U219" s="41"/>
      <c r="Y219" s="41"/>
      <c r="AA219" s="41"/>
    </row>
    <row r="220" spans="1:27" hidden="1" x14ac:dyDescent="0.35">
      <c r="A220" s="41"/>
      <c r="B220" s="41"/>
      <c r="C220" s="143"/>
      <c r="D220" s="41"/>
      <c r="E220" s="41"/>
      <c r="F220" s="41"/>
      <c r="G220" s="41"/>
      <c r="H220" s="41"/>
      <c r="I220" s="41"/>
      <c r="J220" s="41"/>
      <c r="K220" s="41"/>
      <c r="L220" s="41"/>
      <c r="N220" s="144"/>
      <c r="O220" s="144"/>
      <c r="P220" s="41"/>
      <c r="Q220" s="41"/>
      <c r="R220" s="41"/>
      <c r="S220" s="41"/>
      <c r="T220" s="41"/>
      <c r="U220" s="41"/>
      <c r="Y220" s="41"/>
      <c r="AA220" s="41"/>
    </row>
    <row r="221" spans="1:27" hidden="1" x14ac:dyDescent="0.35">
      <c r="A221" s="41"/>
      <c r="B221" s="41"/>
      <c r="C221" s="143"/>
      <c r="D221" s="41"/>
      <c r="E221" s="41"/>
      <c r="F221" s="41"/>
      <c r="G221" s="41"/>
      <c r="H221" s="41"/>
      <c r="I221" s="41"/>
      <c r="J221" s="41"/>
      <c r="K221" s="41"/>
      <c r="L221" s="41"/>
      <c r="N221" s="144"/>
      <c r="O221" s="144"/>
      <c r="P221" s="41"/>
      <c r="Q221" s="41"/>
      <c r="R221" s="41"/>
      <c r="S221" s="41"/>
      <c r="T221" s="41"/>
      <c r="U221" s="41"/>
      <c r="Y221" s="41"/>
      <c r="AA221" s="41"/>
    </row>
    <row r="222" spans="1:27" hidden="1" x14ac:dyDescent="0.35">
      <c r="A222" s="41"/>
      <c r="B222" s="41"/>
      <c r="C222" s="143"/>
      <c r="D222" s="41"/>
      <c r="E222" s="41"/>
      <c r="F222" s="41"/>
      <c r="G222" s="41"/>
      <c r="H222" s="41"/>
      <c r="I222" s="41"/>
      <c r="J222" s="41"/>
      <c r="K222" s="41"/>
      <c r="L222" s="41"/>
      <c r="N222" s="144"/>
      <c r="O222" s="144"/>
      <c r="P222" s="41"/>
      <c r="Q222" s="41"/>
      <c r="R222" s="41"/>
      <c r="S222" s="41"/>
      <c r="T222" s="41"/>
      <c r="U222" s="41"/>
      <c r="Y222" s="41"/>
      <c r="AA222" s="41"/>
    </row>
    <row r="223" spans="1:27" hidden="1" x14ac:dyDescent="0.35">
      <c r="A223" s="41"/>
      <c r="B223" s="41"/>
      <c r="C223" s="143"/>
      <c r="D223" s="41"/>
      <c r="E223" s="41"/>
      <c r="F223" s="41"/>
      <c r="G223" s="41"/>
      <c r="H223" s="41"/>
      <c r="I223" s="41"/>
      <c r="J223" s="41"/>
      <c r="K223" s="41"/>
      <c r="L223" s="41"/>
      <c r="N223" s="144"/>
      <c r="O223" s="144"/>
      <c r="P223" s="41"/>
      <c r="Q223" s="41"/>
      <c r="R223" s="41"/>
      <c r="S223" s="41"/>
      <c r="T223" s="41"/>
      <c r="U223" s="41"/>
      <c r="Y223" s="41"/>
      <c r="AA223" s="41"/>
    </row>
    <row r="224" spans="1:27" hidden="1" x14ac:dyDescent="0.35">
      <c r="A224" s="41"/>
      <c r="B224" s="41"/>
      <c r="C224" s="143"/>
      <c r="D224" s="41"/>
      <c r="E224" s="41"/>
      <c r="F224" s="41"/>
      <c r="G224" s="41"/>
      <c r="H224" s="41"/>
      <c r="I224" s="41"/>
      <c r="J224" s="41"/>
      <c r="K224" s="41"/>
      <c r="L224" s="41"/>
      <c r="N224" s="144"/>
      <c r="O224" s="144"/>
      <c r="P224" s="41"/>
      <c r="Q224" s="41"/>
      <c r="R224" s="41"/>
      <c r="S224" s="41"/>
      <c r="T224" s="41"/>
      <c r="U224" s="41"/>
      <c r="Y224" s="41"/>
      <c r="AA224" s="41"/>
    </row>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sheetData>
  <protectedRanges>
    <protectedRange password="E1A2" sqref="N2" name="Range1"/>
    <protectedRange password="E1A2" sqref="AA2" name="Range1_1"/>
    <protectedRange password="E1A2" sqref="AA3:AA206" name="Range1_1_1"/>
    <protectedRange password="E1A2" sqref="O2" name="Range1_2"/>
    <protectedRange password="E1A2" sqref="O206" name="Range1_1_3_78"/>
  </protectedRanges>
  <phoneticPr fontId="21" type="noConversion"/>
  <conditionalFormatting sqref="J3:J206">
    <cfRule type="cellIs" dxfId="182" priority="409" stopIfTrue="1" operator="equal">
      <formula>"Pass"</formula>
    </cfRule>
    <cfRule type="cellIs" dxfId="181" priority="410" stopIfTrue="1" operator="equal">
      <formula>"Info"</formula>
    </cfRule>
  </conditionalFormatting>
  <conditionalFormatting sqref="J3:J206">
    <cfRule type="cellIs" dxfId="180" priority="408" stopIfTrue="1" operator="equal">
      <formula>"Fail"</formula>
    </cfRule>
  </conditionalFormatting>
  <conditionalFormatting sqref="J4:J11 J172:J192 J195:J206 J13:J113">
    <cfRule type="cellIs" dxfId="179" priority="406" stopIfTrue="1" operator="equal">
      <formula>"Pass"</formula>
    </cfRule>
    <cfRule type="cellIs" dxfId="178" priority="407" stopIfTrue="1" operator="equal">
      <formula>"Info"</formula>
    </cfRule>
  </conditionalFormatting>
  <conditionalFormatting sqref="J4:J11 J172:J192 J195:J206 J13:J113">
    <cfRule type="cellIs" dxfId="177" priority="405" stopIfTrue="1" operator="equal">
      <formula>"Fail"</formula>
    </cfRule>
  </conditionalFormatting>
  <conditionalFormatting sqref="N3:N206">
    <cfRule type="expression" dxfId="176" priority="404" stopIfTrue="1">
      <formula>ISERROR(AA3)</formula>
    </cfRule>
  </conditionalFormatting>
  <conditionalFormatting sqref="J126:J127 J139:J153 J170:J171">
    <cfRule type="cellIs" dxfId="175" priority="402" stopIfTrue="1" operator="equal">
      <formula>"Pass"</formula>
    </cfRule>
    <cfRule type="cellIs" dxfId="174" priority="403" stopIfTrue="1" operator="equal">
      <formula>"Info"</formula>
    </cfRule>
  </conditionalFormatting>
  <conditionalFormatting sqref="J126:J127 J139:J153 J170:J171">
    <cfRule type="cellIs" dxfId="173" priority="401" stopIfTrue="1" operator="equal">
      <formula>"Fail"</formula>
    </cfRule>
  </conditionalFormatting>
  <conditionalFormatting sqref="J112:J125">
    <cfRule type="cellIs" dxfId="172" priority="398" stopIfTrue="1" operator="equal">
      <formula>"Pass"</formula>
    </cfRule>
    <cfRule type="cellIs" dxfId="171" priority="399" stopIfTrue="1" operator="equal">
      <formula>"Info"</formula>
    </cfRule>
  </conditionalFormatting>
  <conditionalFormatting sqref="J112:J125">
    <cfRule type="cellIs" dxfId="170" priority="397" stopIfTrue="1" operator="equal">
      <formula>"Fail"</formula>
    </cfRule>
  </conditionalFormatting>
  <conditionalFormatting sqref="J103:J107">
    <cfRule type="cellIs" dxfId="169" priority="394" stopIfTrue="1" operator="equal">
      <formula>"Pass"</formula>
    </cfRule>
    <cfRule type="cellIs" dxfId="168" priority="395" stopIfTrue="1" operator="equal">
      <formula>"Info"</formula>
    </cfRule>
  </conditionalFormatting>
  <conditionalFormatting sqref="J103:J107">
    <cfRule type="cellIs" dxfId="167" priority="393" stopIfTrue="1" operator="equal">
      <formula>"Fail"</formula>
    </cfRule>
  </conditionalFormatting>
  <conditionalFormatting sqref="J160:J162 J166">
    <cfRule type="cellIs" dxfId="166" priority="390" stopIfTrue="1" operator="equal">
      <formula>"Pass"</formula>
    </cfRule>
    <cfRule type="cellIs" dxfId="165" priority="391" stopIfTrue="1" operator="equal">
      <formula>"Info"</formula>
    </cfRule>
  </conditionalFormatting>
  <conditionalFormatting sqref="J160:J162 J166">
    <cfRule type="cellIs" dxfId="164" priority="389" stopIfTrue="1" operator="equal">
      <formula>"Fail"</formula>
    </cfRule>
  </conditionalFormatting>
  <conditionalFormatting sqref="J154:J157">
    <cfRule type="cellIs" dxfId="163" priority="386" stopIfTrue="1" operator="equal">
      <formula>"Pass"</formula>
    </cfRule>
    <cfRule type="cellIs" dxfId="162" priority="387" stopIfTrue="1" operator="equal">
      <formula>"Info"</formula>
    </cfRule>
  </conditionalFormatting>
  <conditionalFormatting sqref="J154:J157">
    <cfRule type="cellIs" dxfId="161" priority="385" stopIfTrue="1" operator="equal">
      <formula>"Fail"</formula>
    </cfRule>
  </conditionalFormatting>
  <conditionalFormatting sqref="J128:J138">
    <cfRule type="cellIs" dxfId="160" priority="382" stopIfTrue="1" operator="equal">
      <formula>"Pass"</formula>
    </cfRule>
    <cfRule type="cellIs" dxfId="159" priority="383" stopIfTrue="1" operator="equal">
      <formula>"Info"</formula>
    </cfRule>
  </conditionalFormatting>
  <conditionalFormatting sqref="J128:J138">
    <cfRule type="cellIs" dxfId="158" priority="381" stopIfTrue="1" operator="equal">
      <formula>"Fail"</formula>
    </cfRule>
  </conditionalFormatting>
  <conditionalFormatting sqref="J12">
    <cfRule type="cellIs" dxfId="157" priority="378" stopIfTrue="1" operator="equal">
      <formula>"Pass"</formula>
    </cfRule>
    <cfRule type="cellIs" dxfId="156" priority="379" stopIfTrue="1" operator="equal">
      <formula>"Info"</formula>
    </cfRule>
  </conditionalFormatting>
  <conditionalFormatting sqref="J12">
    <cfRule type="cellIs" dxfId="155" priority="377" stopIfTrue="1" operator="equal">
      <formula>"Fail"</formula>
    </cfRule>
  </conditionalFormatting>
  <conditionalFormatting sqref="J32">
    <cfRule type="cellIs" dxfId="154" priority="374" stopIfTrue="1" operator="equal">
      <formula>"Pass"</formula>
    </cfRule>
    <cfRule type="cellIs" dxfId="153" priority="375" stopIfTrue="1" operator="equal">
      <formula>"Info"</formula>
    </cfRule>
  </conditionalFormatting>
  <conditionalFormatting sqref="J32">
    <cfRule type="cellIs" dxfId="152" priority="373" stopIfTrue="1" operator="equal">
      <formula>"Fail"</formula>
    </cfRule>
  </conditionalFormatting>
  <conditionalFormatting sqref="J33">
    <cfRule type="cellIs" dxfId="151" priority="371" stopIfTrue="1" operator="equal">
      <formula>"Pass"</formula>
    </cfRule>
    <cfRule type="cellIs" dxfId="150" priority="372" stopIfTrue="1" operator="equal">
      <formula>"Info"</formula>
    </cfRule>
  </conditionalFormatting>
  <conditionalFormatting sqref="J33">
    <cfRule type="cellIs" dxfId="149" priority="370" stopIfTrue="1" operator="equal">
      <formula>"Fail"</formula>
    </cfRule>
  </conditionalFormatting>
  <conditionalFormatting sqref="J34">
    <cfRule type="cellIs" dxfId="148" priority="368" stopIfTrue="1" operator="equal">
      <formula>"Pass"</formula>
    </cfRule>
    <cfRule type="cellIs" dxfId="147" priority="369" stopIfTrue="1" operator="equal">
      <formula>"Info"</formula>
    </cfRule>
  </conditionalFormatting>
  <conditionalFormatting sqref="J34">
    <cfRule type="cellIs" dxfId="146" priority="367" stopIfTrue="1" operator="equal">
      <formula>"Fail"</formula>
    </cfRule>
  </conditionalFormatting>
  <conditionalFormatting sqref="J35">
    <cfRule type="cellIs" dxfId="145" priority="365" stopIfTrue="1" operator="equal">
      <formula>"Pass"</formula>
    </cfRule>
    <cfRule type="cellIs" dxfId="144" priority="366" stopIfTrue="1" operator="equal">
      <formula>"Info"</formula>
    </cfRule>
  </conditionalFormatting>
  <conditionalFormatting sqref="J35">
    <cfRule type="cellIs" dxfId="143" priority="364" stopIfTrue="1" operator="equal">
      <formula>"Fail"</formula>
    </cfRule>
  </conditionalFormatting>
  <conditionalFormatting sqref="J36">
    <cfRule type="cellIs" dxfId="142" priority="362" stopIfTrue="1" operator="equal">
      <formula>"Pass"</formula>
    </cfRule>
    <cfRule type="cellIs" dxfId="141" priority="363" stopIfTrue="1" operator="equal">
      <formula>"Info"</formula>
    </cfRule>
  </conditionalFormatting>
  <conditionalFormatting sqref="J36">
    <cfRule type="cellIs" dxfId="140" priority="361" stopIfTrue="1" operator="equal">
      <formula>"Fail"</formula>
    </cfRule>
  </conditionalFormatting>
  <conditionalFormatting sqref="J37">
    <cfRule type="cellIs" dxfId="139" priority="359" stopIfTrue="1" operator="equal">
      <formula>"Pass"</formula>
    </cfRule>
    <cfRule type="cellIs" dxfId="138" priority="360" stopIfTrue="1" operator="equal">
      <formula>"Info"</formula>
    </cfRule>
  </conditionalFormatting>
  <conditionalFormatting sqref="J37">
    <cfRule type="cellIs" dxfId="137" priority="358" stopIfTrue="1" operator="equal">
      <formula>"Fail"</formula>
    </cfRule>
  </conditionalFormatting>
  <conditionalFormatting sqref="J38">
    <cfRule type="cellIs" dxfId="136" priority="356" stopIfTrue="1" operator="equal">
      <formula>"Pass"</formula>
    </cfRule>
    <cfRule type="cellIs" dxfId="135" priority="357" stopIfTrue="1" operator="equal">
      <formula>"Info"</formula>
    </cfRule>
  </conditionalFormatting>
  <conditionalFormatting sqref="J38">
    <cfRule type="cellIs" dxfId="134" priority="355" stopIfTrue="1" operator="equal">
      <formula>"Fail"</formula>
    </cfRule>
  </conditionalFormatting>
  <conditionalFormatting sqref="J39">
    <cfRule type="cellIs" dxfId="133" priority="353" stopIfTrue="1" operator="equal">
      <formula>"Pass"</formula>
    </cfRule>
    <cfRule type="cellIs" dxfId="132" priority="354" stopIfTrue="1" operator="equal">
      <formula>"Info"</formula>
    </cfRule>
  </conditionalFormatting>
  <conditionalFormatting sqref="J39">
    <cfRule type="cellIs" dxfId="131" priority="352" stopIfTrue="1" operator="equal">
      <formula>"Fail"</formula>
    </cfRule>
  </conditionalFormatting>
  <conditionalFormatting sqref="J40">
    <cfRule type="cellIs" dxfId="130" priority="350" stopIfTrue="1" operator="equal">
      <formula>"Pass"</formula>
    </cfRule>
    <cfRule type="cellIs" dxfId="129" priority="351" stopIfTrue="1" operator="equal">
      <formula>"Info"</formula>
    </cfRule>
  </conditionalFormatting>
  <conditionalFormatting sqref="J40">
    <cfRule type="cellIs" dxfId="128" priority="349" stopIfTrue="1" operator="equal">
      <formula>"Fail"</formula>
    </cfRule>
  </conditionalFormatting>
  <conditionalFormatting sqref="J41">
    <cfRule type="cellIs" dxfId="127" priority="347" stopIfTrue="1" operator="equal">
      <formula>"Pass"</formula>
    </cfRule>
    <cfRule type="cellIs" dxfId="126" priority="348" stopIfTrue="1" operator="equal">
      <formula>"Info"</formula>
    </cfRule>
  </conditionalFormatting>
  <conditionalFormatting sqref="J41">
    <cfRule type="cellIs" dxfId="125" priority="346" stopIfTrue="1" operator="equal">
      <formula>"Fail"</formula>
    </cfRule>
  </conditionalFormatting>
  <conditionalFormatting sqref="J42">
    <cfRule type="cellIs" dxfId="124" priority="344" stopIfTrue="1" operator="equal">
      <formula>"Pass"</formula>
    </cfRule>
    <cfRule type="cellIs" dxfId="123" priority="345" stopIfTrue="1" operator="equal">
      <formula>"Info"</formula>
    </cfRule>
  </conditionalFormatting>
  <conditionalFormatting sqref="J42">
    <cfRule type="cellIs" dxfId="122" priority="343" stopIfTrue="1" operator="equal">
      <formula>"Fail"</formula>
    </cfRule>
  </conditionalFormatting>
  <conditionalFormatting sqref="J43">
    <cfRule type="cellIs" dxfId="121" priority="341" stopIfTrue="1" operator="equal">
      <formula>"Pass"</formula>
    </cfRule>
    <cfRule type="cellIs" dxfId="120" priority="342" stopIfTrue="1" operator="equal">
      <formula>"Info"</formula>
    </cfRule>
  </conditionalFormatting>
  <conditionalFormatting sqref="J43">
    <cfRule type="cellIs" dxfId="119" priority="340" stopIfTrue="1" operator="equal">
      <formula>"Fail"</formula>
    </cfRule>
  </conditionalFormatting>
  <conditionalFormatting sqref="J44">
    <cfRule type="cellIs" dxfId="118" priority="338" stopIfTrue="1" operator="equal">
      <formula>"Pass"</formula>
    </cfRule>
    <cfRule type="cellIs" dxfId="117" priority="339" stopIfTrue="1" operator="equal">
      <formula>"Info"</formula>
    </cfRule>
  </conditionalFormatting>
  <conditionalFormatting sqref="J44">
    <cfRule type="cellIs" dxfId="116" priority="337" stopIfTrue="1" operator="equal">
      <formula>"Fail"</formula>
    </cfRule>
  </conditionalFormatting>
  <conditionalFormatting sqref="J45">
    <cfRule type="cellIs" dxfId="115" priority="335" stopIfTrue="1" operator="equal">
      <formula>"Pass"</formula>
    </cfRule>
    <cfRule type="cellIs" dxfId="114" priority="336" stopIfTrue="1" operator="equal">
      <formula>"Info"</formula>
    </cfRule>
  </conditionalFormatting>
  <conditionalFormatting sqref="J45">
    <cfRule type="cellIs" dxfId="113" priority="334" stopIfTrue="1" operator="equal">
      <formula>"Fail"</formula>
    </cfRule>
  </conditionalFormatting>
  <conditionalFormatting sqref="J46">
    <cfRule type="cellIs" dxfId="112" priority="332" stopIfTrue="1" operator="equal">
      <formula>"Pass"</formula>
    </cfRule>
    <cfRule type="cellIs" dxfId="111" priority="333" stopIfTrue="1" operator="equal">
      <formula>"Info"</formula>
    </cfRule>
  </conditionalFormatting>
  <conditionalFormatting sqref="J46">
    <cfRule type="cellIs" dxfId="110" priority="331" stopIfTrue="1" operator="equal">
      <formula>"Fail"</formula>
    </cfRule>
  </conditionalFormatting>
  <conditionalFormatting sqref="J54:J56">
    <cfRule type="cellIs" dxfId="109" priority="329" stopIfTrue="1" operator="equal">
      <formula>"Pass"</formula>
    </cfRule>
    <cfRule type="cellIs" dxfId="108" priority="330" stopIfTrue="1" operator="equal">
      <formula>"Info"</formula>
    </cfRule>
  </conditionalFormatting>
  <conditionalFormatting sqref="J54:J56">
    <cfRule type="cellIs" dxfId="107" priority="328" stopIfTrue="1" operator="equal">
      <formula>"Fail"</formula>
    </cfRule>
  </conditionalFormatting>
  <conditionalFormatting sqref="J57">
    <cfRule type="cellIs" dxfId="106" priority="326" stopIfTrue="1" operator="equal">
      <formula>"Pass"</formula>
    </cfRule>
    <cfRule type="cellIs" dxfId="105" priority="327" stopIfTrue="1" operator="equal">
      <formula>"Info"</formula>
    </cfRule>
  </conditionalFormatting>
  <conditionalFormatting sqref="J57">
    <cfRule type="cellIs" dxfId="104" priority="325" stopIfTrue="1" operator="equal">
      <formula>"Fail"</formula>
    </cfRule>
  </conditionalFormatting>
  <conditionalFormatting sqref="J60">
    <cfRule type="cellIs" dxfId="103" priority="323" stopIfTrue="1" operator="equal">
      <formula>"Pass"</formula>
    </cfRule>
    <cfRule type="cellIs" dxfId="102" priority="324" stopIfTrue="1" operator="equal">
      <formula>"Info"</formula>
    </cfRule>
  </conditionalFormatting>
  <conditionalFormatting sqref="J60">
    <cfRule type="cellIs" dxfId="101" priority="322" stopIfTrue="1" operator="equal">
      <formula>"Fail"</formula>
    </cfRule>
  </conditionalFormatting>
  <conditionalFormatting sqref="J64">
    <cfRule type="cellIs" dxfId="100" priority="320" stopIfTrue="1" operator="equal">
      <formula>"Pass"</formula>
    </cfRule>
    <cfRule type="cellIs" dxfId="99" priority="321" stopIfTrue="1" operator="equal">
      <formula>"Info"</formula>
    </cfRule>
  </conditionalFormatting>
  <conditionalFormatting sqref="J64">
    <cfRule type="cellIs" dxfId="98" priority="319" stopIfTrue="1" operator="equal">
      <formula>"Fail"</formula>
    </cfRule>
  </conditionalFormatting>
  <conditionalFormatting sqref="J65">
    <cfRule type="cellIs" dxfId="97" priority="317" stopIfTrue="1" operator="equal">
      <formula>"Pass"</formula>
    </cfRule>
    <cfRule type="cellIs" dxfId="96" priority="318" stopIfTrue="1" operator="equal">
      <formula>"Info"</formula>
    </cfRule>
  </conditionalFormatting>
  <conditionalFormatting sqref="J65">
    <cfRule type="cellIs" dxfId="95" priority="316" stopIfTrue="1" operator="equal">
      <formula>"Fail"</formula>
    </cfRule>
  </conditionalFormatting>
  <conditionalFormatting sqref="J66">
    <cfRule type="cellIs" dxfId="94" priority="314" stopIfTrue="1" operator="equal">
      <formula>"Pass"</formula>
    </cfRule>
    <cfRule type="cellIs" dxfId="93" priority="315" stopIfTrue="1" operator="equal">
      <formula>"Info"</formula>
    </cfRule>
  </conditionalFormatting>
  <conditionalFormatting sqref="J66">
    <cfRule type="cellIs" dxfId="92" priority="313" stopIfTrue="1" operator="equal">
      <formula>"Fail"</formula>
    </cfRule>
  </conditionalFormatting>
  <conditionalFormatting sqref="J67">
    <cfRule type="cellIs" dxfId="91" priority="311" stopIfTrue="1" operator="equal">
      <formula>"Pass"</formula>
    </cfRule>
    <cfRule type="cellIs" dxfId="90" priority="312" stopIfTrue="1" operator="equal">
      <formula>"Info"</formula>
    </cfRule>
  </conditionalFormatting>
  <conditionalFormatting sqref="J67">
    <cfRule type="cellIs" dxfId="89" priority="310" stopIfTrue="1" operator="equal">
      <formula>"Fail"</formula>
    </cfRule>
  </conditionalFormatting>
  <conditionalFormatting sqref="J68">
    <cfRule type="cellIs" dxfId="88" priority="308" stopIfTrue="1" operator="equal">
      <formula>"Pass"</formula>
    </cfRule>
    <cfRule type="cellIs" dxfId="87" priority="309" stopIfTrue="1" operator="equal">
      <formula>"Info"</formula>
    </cfRule>
  </conditionalFormatting>
  <conditionalFormatting sqref="J68">
    <cfRule type="cellIs" dxfId="86" priority="307" stopIfTrue="1" operator="equal">
      <formula>"Fail"</formula>
    </cfRule>
  </conditionalFormatting>
  <conditionalFormatting sqref="J69">
    <cfRule type="cellIs" dxfId="85" priority="305" stopIfTrue="1" operator="equal">
      <formula>"Pass"</formula>
    </cfRule>
    <cfRule type="cellIs" dxfId="84" priority="306" stopIfTrue="1" operator="equal">
      <formula>"Info"</formula>
    </cfRule>
  </conditionalFormatting>
  <conditionalFormatting sqref="J69">
    <cfRule type="cellIs" dxfId="83" priority="304" stopIfTrue="1" operator="equal">
      <formula>"Fail"</formula>
    </cfRule>
  </conditionalFormatting>
  <conditionalFormatting sqref="J70">
    <cfRule type="cellIs" dxfId="82" priority="302" stopIfTrue="1" operator="equal">
      <formula>"Pass"</formula>
    </cfRule>
    <cfRule type="cellIs" dxfId="81" priority="303" stopIfTrue="1" operator="equal">
      <formula>"Info"</formula>
    </cfRule>
  </conditionalFormatting>
  <conditionalFormatting sqref="J70">
    <cfRule type="cellIs" dxfId="80" priority="301" stopIfTrue="1" operator="equal">
      <formula>"Fail"</formula>
    </cfRule>
  </conditionalFormatting>
  <conditionalFormatting sqref="J71">
    <cfRule type="cellIs" dxfId="79" priority="299" stopIfTrue="1" operator="equal">
      <formula>"Pass"</formula>
    </cfRule>
    <cfRule type="cellIs" dxfId="78" priority="300" stopIfTrue="1" operator="equal">
      <formula>"Info"</formula>
    </cfRule>
  </conditionalFormatting>
  <conditionalFormatting sqref="J71">
    <cfRule type="cellIs" dxfId="77" priority="298" stopIfTrue="1" operator="equal">
      <formula>"Fail"</formula>
    </cfRule>
  </conditionalFormatting>
  <conditionalFormatting sqref="J72">
    <cfRule type="cellIs" dxfId="76" priority="296" stopIfTrue="1" operator="equal">
      <formula>"Pass"</formula>
    </cfRule>
    <cfRule type="cellIs" dxfId="75" priority="297" stopIfTrue="1" operator="equal">
      <formula>"Info"</formula>
    </cfRule>
  </conditionalFormatting>
  <conditionalFormatting sqref="J72">
    <cfRule type="cellIs" dxfId="74" priority="295" stopIfTrue="1" operator="equal">
      <formula>"Fail"</formula>
    </cfRule>
  </conditionalFormatting>
  <conditionalFormatting sqref="J73">
    <cfRule type="cellIs" dxfId="73" priority="293" stopIfTrue="1" operator="equal">
      <formula>"Pass"</formula>
    </cfRule>
    <cfRule type="cellIs" dxfId="72" priority="294" stopIfTrue="1" operator="equal">
      <formula>"Info"</formula>
    </cfRule>
  </conditionalFormatting>
  <conditionalFormatting sqref="J73">
    <cfRule type="cellIs" dxfId="71" priority="292" stopIfTrue="1" operator="equal">
      <formula>"Fail"</formula>
    </cfRule>
  </conditionalFormatting>
  <conditionalFormatting sqref="J74">
    <cfRule type="cellIs" dxfId="70" priority="290" stopIfTrue="1" operator="equal">
      <formula>"Pass"</formula>
    </cfRule>
    <cfRule type="cellIs" dxfId="69" priority="291" stopIfTrue="1" operator="equal">
      <formula>"Info"</formula>
    </cfRule>
  </conditionalFormatting>
  <conditionalFormatting sqref="J74">
    <cfRule type="cellIs" dxfId="68" priority="289" stopIfTrue="1" operator="equal">
      <formula>"Fail"</formula>
    </cfRule>
  </conditionalFormatting>
  <conditionalFormatting sqref="J75">
    <cfRule type="cellIs" dxfId="67" priority="287" stopIfTrue="1" operator="equal">
      <formula>"Pass"</formula>
    </cfRule>
    <cfRule type="cellIs" dxfId="66" priority="288" stopIfTrue="1" operator="equal">
      <formula>"Info"</formula>
    </cfRule>
  </conditionalFormatting>
  <conditionalFormatting sqref="J75">
    <cfRule type="cellIs" dxfId="65" priority="286" stopIfTrue="1" operator="equal">
      <formula>"Fail"</formula>
    </cfRule>
  </conditionalFormatting>
  <conditionalFormatting sqref="J76">
    <cfRule type="cellIs" dxfId="64" priority="284" stopIfTrue="1" operator="equal">
      <formula>"Pass"</formula>
    </cfRule>
    <cfRule type="cellIs" dxfId="63" priority="285" stopIfTrue="1" operator="equal">
      <formula>"Info"</formula>
    </cfRule>
  </conditionalFormatting>
  <conditionalFormatting sqref="J76">
    <cfRule type="cellIs" dxfId="62" priority="283" stopIfTrue="1" operator="equal">
      <formula>"Fail"</formula>
    </cfRule>
  </conditionalFormatting>
  <conditionalFormatting sqref="J77:J80">
    <cfRule type="cellIs" dxfId="61" priority="281" stopIfTrue="1" operator="equal">
      <formula>"Pass"</formula>
    </cfRule>
    <cfRule type="cellIs" dxfId="60" priority="282" stopIfTrue="1" operator="equal">
      <formula>"Info"</formula>
    </cfRule>
  </conditionalFormatting>
  <conditionalFormatting sqref="J77:J80">
    <cfRule type="cellIs" dxfId="59" priority="280" stopIfTrue="1" operator="equal">
      <formula>"Fail"</formula>
    </cfRule>
  </conditionalFormatting>
  <conditionalFormatting sqref="J81">
    <cfRule type="cellIs" dxfId="58" priority="278" stopIfTrue="1" operator="equal">
      <formula>"Pass"</formula>
    </cfRule>
    <cfRule type="cellIs" dxfId="57" priority="279" stopIfTrue="1" operator="equal">
      <formula>"Info"</formula>
    </cfRule>
  </conditionalFormatting>
  <conditionalFormatting sqref="J81">
    <cfRule type="cellIs" dxfId="56" priority="277" stopIfTrue="1" operator="equal">
      <formula>"Fail"</formula>
    </cfRule>
  </conditionalFormatting>
  <conditionalFormatting sqref="J81">
    <cfRule type="cellIs" dxfId="55" priority="275" stopIfTrue="1" operator="equal">
      <formula>"Pass"</formula>
    </cfRule>
    <cfRule type="cellIs" dxfId="54" priority="276" stopIfTrue="1" operator="equal">
      <formula>"Info"</formula>
    </cfRule>
  </conditionalFormatting>
  <conditionalFormatting sqref="J81">
    <cfRule type="cellIs" dxfId="53" priority="274" stopIfTrue="1" operator="equal">
      <formula>"Fail"</formula>
    </cfRule>
  </conditionalFormatting>
  <conditionalFormatting sqref="J85">
    <cfRule type="cellIs" dxfId="52" priority="272" stopIfTrue="1" operator="equal">
      <formula>"Pass"</formula>
    </cfRule>
    <cfRule type="cellIs" dxfId="51" priority="273" stopIfTrue="1" operator="equal">
      <formula>"Info"</formula>
    </cfRule>
  </conditionalFormatting>
  <conditionalFormatting sqref="J85">
    <cfRule type="cellIs" dxfId="50" priority="271" stopIfTrue="1" operator="equal">
      <formula>"Fail"</formula>
    </cfRule>
  </conditionalFormatting>
  <conditionalFormatting sqref="J86">
    <cfRule type="cellIs" dxfId="49" priority="269" stopIfTrue="1" operator="equal">
      <formula>"Pass"</formula>
    </cfRule>
    <cfRule type="cellIs" dxfId="48" priority="270" stopIfTrue="1" operator="equal">
      <formula>"Info"</formula>
    </cfRule>
  </conditionalFormatting>
  <conditionalFormatting sqref="J86">
    <cfRule type="cellIs" dxfId="47" priority="268" stopIfTrue="1" operator="equal">
      <formula>"Fail"</formula>
    </cfRule>
  </conditionalFormatting>
  <conditionalFormatting sqref="J89">
    <cfRule type="cellIs" dxfId="46" priority="266" stopIfTrue="1" operator="equal">
      <formula>"Pass"</formula>
    </cfRule>
    <cfRule type="cellIs" dxfId="45" priority="267" stopIfTrue="1" operator="equal">
      <formula>"Info"</formula>
    </cfRule>
  </conditionalFormatting>
  <conditionalFormatting sqref="J89">
    <cfRule type="cellIs" dxfId="44" priority="265" stopIfTrue="1" operator="equal">
      <formula>"Fail"</formula>
    </cfRule>
  </conditionalFormatting>
  <conditionalFormatting sqref="J108">
    <cfRule type="cellIs" dxfId="43" priority="263" stopIfTrue="1" operator="equal">
      <formula>"Pass"</formula>
    </cfRule>
    <cfRule type="cellIs" dxfId="42" priority="264" stopIfTrue="1" operator="equal">
      <formula>"Info"</formula>
    </cfRule>
  </conditionalFormatting>
  <conditionalFormatting sqref="J108">
    <cfRule type="cellIs" dxfId="41" priority="262" stopIfTrue="1" operator="equal">
      <formula>"Fail"</formula>
    </cfRule>
  </conditionalFormatting>
  <conditionalFormatting sqref="J109">
    <cfRule type="cellIs" dxfId="40" priority="260" stopIfTrue="1" operator="equal">
      <formula>"Pass"</formula>
    </cfRule>
    <cfRule type="cellIs" dxfId="39" priority="261" stopIfTrue="1" operator="equal">
      <formula>"Info"</formula>
    </cfRule>
  </conditionalFormatting>
  <conditionalFormatting sqref="J109">
    <cfRule type="cellIs" dxfId="38" priority="259" stopIfTrue="1" operator="equal">
      <formula>"Fail"</formula>
    </cfRule>
  </conditionalFormatting>
  <conditionalFormatting sqref="J110">
    <cfRule type="cellIs" dxfId="37" priority="257" stopIfTrue="1" operator="equal">
      <formula>"Pass"</formula>
    </cfRule>
    <cfRule type="cellIs" dxfId="36" priority="258" stopIfTrue="1" operator="equal">
      <formula>"Info"</formula>
    </cfRule>
  </conditionalFormatting>
  <conditionalFormatting sqref="J110">
    <cfRule type="cellIs" dxfId="35" priority="256" stopIfTrue="1" operator="equal">
      <formula>"Fail"</formula>
    </cfRule>
  </conditionalFormatting>
  <conditionalFormatting sqref="J111">
    <cfRule type="cellIs" dxfId="34" priority="254" stopIfTrue="1" operator="equal">
      <formula>"Pass"</formula>
    </cfRule>
    <cfRule type="cellIs" dxfId="33" priority="255" stopIfTrue="1" operator="equal">
      <formula>"Info"</formula>
    </cfRule>
  </conditionalFormatting>
  <conditionalFormatting sqref="J111">
    <cfRule type="cellIs" dxfId="32" priority="253" stopIfTrue="1" operator="equal">
      <formula>"Fail"</formula>
    </cfRule>
  </conditionalFormatting>
  <conditionalFormatting sqref="O126">
    <cfRule type="expression" dxfId="31" priority="251" stopIfTrue="1">
      <formula>ISERROR(AC126)</formula>
    </cfRule>
  </conditionalFormatting>
  <conditionalFormatting sqref="J194">
    <cfRule type="cellIs" dxfId="30" priority="249" stopIfTrue="1" operator="equal">
      <formula>"Pass"</formula>
    </cfRule>
    <cfRule type="cellIs" dxfId="29" priority="250" stopIfTrue="1" operator="equal">
      <formula>"Info"</formula>
    </cfRule>
  </conditionalFormatting>
  <conditionalFormatting sqref="J194">
    <cfRule type="cellIs" dxfId="28" priority="248" stopIfTrue="1" operator="equal">
      <formula>"Fail"</formula>
    </cfRule>
  </conditionalFormatting>
  <conditionalFormatting sqref="J193">
    <cfRule type="cellIs" dxfId="27" priority="246" stopIfTrue="1" operator="equal">
      <formula>"Pass"</formula>
    </cfRule>
    <cfRule type="cellIs" dxfId="26" priority="247" stopIfTrue="1" operator="equal">
      <formula>"Info"</formula>
    </cfRule>
  </conditionalFormatting>
  <conditionalFormatting sqref="J193">
    <cfRule type="cellIs" dxfId="25" priority="245" stopIfTrue="1" operator="equal">
      <formula>"Fail"</formula>
    </cfRule>
  </conditionalFormatting>
  <conditionalFormatting sqref="J169">
    <cfRule type="cellIs" dxfId="24" priority="243" stopIfTrue="1" operator="equal">
      <formula>"Pass"</formula>
    </cfRule>
    <cfRule type="cellIs" dxfId="23" priority="244" stopIfTrue="1" operator="equal">
      <formula>"Info"</formula>
    </cfRule>
  </conditionalFormatting>
  <conditionalFormatting sqref="J169">
    <cfRule type="cellIs" dxfId="22" priority="242" stopIfTrue="1" operator="equal">
      <formula>"Fail"</formula>
    </cfRule>
  </conditionalFormatting>
  <conditionalFormatting sqref="J168">
    <cfRule type="cellIs" dxfId="21" priority="240" stopIfTrue="1" operator="equal">
      <formula>"Pass"</formula>
    </cfRule>
    <cfRule type="cellIs" dxfId="20" priority="241" stopIfTrue="1" operator="equal">
      <formula>"Info"</formula>
    </cfRule>
  </conditionalFormatting>
  <conditionalFormatting sqref="J168">
    <cfRule type="cellIs" dxfId="19" priority="239" stopIfTrue="1" operator="equal">
      <formula>"Fail"</formula>
    </cfRule>
  </conditionalFormatting>
  <conditionalFormatting sqref="J167">
    <cfRule type="cellIs" dxfId="18" priority="237" stopIfTrue="1" operator="equal">
      <formula>"Pass"</formula>
    </cfRule>
    <cfRule type="cellIs" dxfId="17" priority="238" stopIfTrue="1" operator="equal">
      <formula>"Info"</formula>
    </cfRule>
  </conditionalFormatting>
  <conditionalFormatting sqref="J167">
    <cfRule type="cellIs" dxfId="16" priority="236" stopIfTrue="1" operator="equal">
      <formula>"Fail"</formula>
    </cfRule>
  </conditionalFormatting>
  <conditionalFormatting sqref="J163">
    <cfRule type="cellIs" dxfId="15" priority="234" stopIfTrue="1" operator="equal">
      <formula>"Pass"</formula>
    </cfRule>
    <cfRule type="cellIs" dxfId="14" priority="235" stopIfTrue="1" operator="equal">
      <formula>"Info"</formula>
    </cfRule>
  </conditionalFormatting>
  <conditionalFormatting sqref="J163">
    <cfRule type="cellIs" dxfId="13" priority="233" stopIfTrue="1" operator="equal">
      <formula>"Fail"</formula>
    </cfRule>
  </conditionalFormatting>
  <conditionalFormatting sqref="J164">
    <cfRule type="cellIs" dxfId="12" priority="231" stopIfTrue="1" operator="equal">
      <formula>"Pass"</formula>
    </cfRule>
    <cfRule type="cellIs" dxfId="11" priority="232" stopIfTrue="1" operator="equal">
      <formula>"Info"</formula>
    </cfRule>
  </conditionalFormatting>
  <conditionalFormatting sqref="J164">
    <cfRule type="cellIs" dxfId="10" priority="230" stopIfTrue="1" operator="equal">
      <formula>"Fail"</formula>
    </cfRule>
  </conditionalFormatting>
  <conditionalFormatting sqref="J165">
    <cfRule type="cellIs" dxfId="9" priority="228" stopIfTrue="1" operator="equal">
      <formula>"Pass"</formula>
    </cfRule>
    <cfRule type="cellIs" dxfId="8" priority="229" stopIfTrue="1" operator="equal">
      <formula>"Info"</formula>
    </cfRule>
  </conditionalFormatting>
  <conditionalFormatting sqref="J165">
    <cfRule type="cellIs" dxfId="7" priority="227" stopIfTrue="1" operator="equal">
      <formula>"Fail"</formula>
    </cfRule>
  </conditionalFormatting>
  <conditionalFormatting sqref="J158">
    <cfRule type="cellIs" dxfId="6" priority="225" stopIfTrue="1" operator="equal">
      <formula>"Pass"</formula>
    </cfRule>
    <cfRule type="cellIs" dxfId="5" priority="226" stopIfTrue="1" operator="equal">
      <formula>"Info"</formula>
    </cfRule>
  </conditionalFormatting>
  <conditionalFormatting sqref="J158">
    <cfRule type="cellIs" dxfId="4" priority="224" stopIfTrue="1" operator="equal">
      <formula>"Fail"</formula>
    </cfRule>
  </conditionalFormatting>
  <conditionalFormatting sqref="J159">
    <cfRule type="cellIs" dxfId="3" priority="222" stopIfTrue="1" operator="equal">
      <formula>"Pass"</formula>
    </cfRule>
    <cfRule type="cellIs" dxfId="2" priority="223" stopIfTrue="1" operator="equal">
      <formula>"Info"</formula>
    </cfRule>
  </conditionalFormatting>
  <conditionalFormatting sqref="J159">
    <cfRule type="cellIs" dxfId="1" priority="221" stopIfTrue="1" operator="equal">
      <formula>"Fail"</formula>
    </cfRule>
  </conditionalFormatting>
  <conditionalFormatting sqref="O14">
    <cfRule type="expression" dxfId="0" priority="30" stopIfTrue="1">
      <formula>ISERROR(AC14)</formula>
    </cfRule>
  </conditionalFormatting>
  <dataValidations count="2">
    <dataValidation type="list" allowBlank="1" showInputMessage="1" showErrorMessage="1" sqref="M3:M206" xr:uid="{1B3F16D5-CEBA-4B0F-89F0-2C11E6C35CDB}">
      <formula1>$I$214:$I$217</formula1>
    </dataValidation>
    <dataValidation type="list" allowBlank="1" showInputMessage="1" showErrorMessage="1" sqref="J3:J206" xr:uid="{E3106150-F450-4DF6-A539-731DF580D6FB}">
      <formula1>$I$208:$I$211</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S941"/>
  <sheetViews>
    <sheetView zoomScale="80" zoomScaleNormal="80" workbookViewId="0">
      <selection activeCell="T26" sqref="S26:T27"/>
    </sheetView>
  </sheetViews>
  <sheetFormatPr defaultColWidth="9.1796875" defaultRowHeight="14.5" x14ac:dyDescent="0.35"/>
  <cols>
    <col min="1" max="1" width="13.54296875" style="17" customWidth="1"/>
    <col min="2" max="2" width="19.26953125" style="17" customWidth="1"/>
    <col min="3" max="3" width="20.1796875" style="17" customWidth="1"/>
    <col min="4" max="4" width="18.7265625" style="17" customWidth="1"/>
    <col min="5" max="5" width="21.453125" style="17" customWidth="1"/>
    <col min="6" max="6" width="31.54296875" style="17" customWidth="1"/>
    <col min="7" max="7" width="9.1796875" style="17"/>
    <col min="8" max="8" width="10.1796875" style="17" customWidth="1"/>
    <col min="9" max="71" width="9.1796875" style="46"/>
    <col min="72" max="16384" width="9.1796875" style="17"/>
  </cols>
  <sheetData>
    <row r="1" spans="1:71" x14ac:dyDescent="0.35">
      <c r="A1" s="235" t="s">
        <v>3329</v>
      </c>
      <c r="B1" s="236"/>
      <c r="C1" s="236"/>
      <c r="D1" s="236"/>
      <c r="E1" s="236"/>
      <c r="F1" s="236"/>
      <c r="G1" s="236"/>
      <c r="H1" s="237"/>
    </row>
    <row r="2" spans="1:71" s="18" customFormat="1" ht="12.75" customHeight="1" x14ac:dyDescent="0.35">
      <c r="A2" s="238" t="s">
        <v>3330</v>
      </c>
      <c r="B2" s="239"/>
      <c r="C2" s="239"/>
      <c r="D2" s="239"/>
      <c r="E2" s="239"/>
      <c r="F2" s="239"/>
      <c r="G2" s="239"/>
      <c r="H2" s="240"/>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row>
    <row r="3" spans="1:71" s="46" customFormat="1" ht="12.75" customHeight="1" x14ac:dyDescent="0.35">
      <c r="A3" s="241" t="s">
        <v>3331</v>
      </c>
      <c r="B3" s="242"/>
      <c r="C3" s="242"/>
      <c r="D3" s="242"/>
      <c r="E3" s="242"/>
      <c r="F3" s="242"/>
      <c r="G3" s="242"/>
      <c r="H3" s="243"/>
    </row>
    <row r="4" spans="1:71" s="46" customFormat="1" x14ac:dyDescent="0.35">
      <c r="A4" s="49" t="s">
        <v>3332</v>
      </c>
      <c r="B4" s="50"/>
      <c r="C4" s="50"/>
      <c r="D4" s="50"/>
      <c r="E4" s="50"/>
      <c r="F4" s="50"/>
      <c r="G4" s="50"/>
      <c r="H4" s="51"/>
    </row>
    <row r="5" spans="1:71" s="46" customFormat="1" x14ac:dyDescent="0.35">
      <c r="A5" s="49" t="s">
        <v>3333</v>
      </c>
      <c r="B5" s="50"/>
      <c r="C5" s="50"/>
      <c r="D5" s="50"/>
      <c r="E5" s="50"/>
      <c r="F5" s="50"/>
      <c r="G5" s="50"/>
      <c r="H5" s="51"/>
    </row>
    <row r="6" spans="1:71" s="46" customFormat="1" x14ac:dyDescent="0.35">
      <c r="A6" s="49" t="s">
        <v>3334</v>
      </c>
      <c r="B6" s="50"/>
      <c r="C6" s="50"/>
      <c r="D6" s="50"/>
      <c r="E6" s="50"/>
      <c r="F6" s="50"/>
      <c r="G6" s="50"/>
      <c r="H6" s="51"/>
    </row>
    <row r="7" spans="1:71" s="46" customFormat="1" x14ac:dyDescent="0.35">
      <c r="A7" s="53"/>
      <c r="B7" s="54"/>
      <c r="C7" s="54"/>
      <c r="D7" s="54"/>
      <c r="E7" s="54"/>
      <c r="F7" s="54"/>
      <c r="G7" s="54"/>
      <c r="H7" s="55"/>
    </row>
    <row r="8" spans="1:71" s="46" customFormat="1" x14ac:dyDescent="0.35"/>
    <row r="9" spans="1:71" ht="12.75" customHeight="1" x14ac:dyDescent="0.35">
      <c r="A9" s="244" t="s">
        <v>3335</v>
      </c>
      <c r="B9" s="245"/>
      <c r="C9" s="245"/>
      <c r="D9" s="245"/>
      <c r="E9" s="245"/>
      <c r="F9" s="245"/>
      <c r="G9" s="245"/>
      <c r="H9" s="246"/>
    </row>
    <row r="10" spans="1:71" ht="12.75" customHeight="1" x14ac:dyDescent="0.35">
      <c r="A10" s="27" t="s">
        <v>3336</v>
      </c>
      <c r="B10" s="28"/>
      <c r="C10" s="28"/>
      <c r="D10" s="28"/>
      <c r="E10" s="28"/>
      <c r="F10" s="28"/>
      <c r="G10" s="28"/>
      <c r="H10" s="29"/>
    </row>
    <row r="11" spans="1:71" s="46" customFormat="1" ht="12.75" customHeight="1" x14ac:dyDescent="0.35">
      <c r="A11" s="241" t="s">
        <v>3337</v>
      </c>
      <c r="B11" s="242"/>
      <c r="C11" s="242"/>
      <c r="D11" s="242"/>
      <c r="E11" s="242"/>
      <c r="F11" s="242"/>
      <c r="G11" s="242"/>
      <c r="H11" s="243"/>
    </row>
    <row r="12" spans="1:71" s="46" customFormat="1" x14ac:dyDescent="0.35">
      <c r="A12" s="49" t="s">
        <v>3338</v>
      </c>
      <c r="B12" s="50"/>
      <c r="C12" s="50"/>
      <c r="D12" s="50"/>
      <c r="E12" s="50"/>
      <c r="F12" s="50"/>
      <c r="G12" s="50"/>
      <c r="H12" s="51"/>
    </row>
    <row r="13" spans="1:71" s="46" customFormat="1" x14ac:dyDescent="0.35">
      <c r="A13" s="53" t="s">
        <v>3339</v>
      </c>
      <c r="B13" s="54"/>
      <c r="C13" s="54"/>
      <c r="D13" s="54"/>
      <c r="E13" s="54"/>
      <c r="F13" s="54"/>
      <c r="G13" s="54"/>
      <c r="H13" s="55"/>
    </row>
    <row r="14" spans="1:71" s="46" customFormat="1" x14ac:dyDescent="0.35"/>
    <row r="15" spans="1:71" ht="12.75" customHeight="1" x14ac:dyDescent="0.35">
      <c r="A15" s="244" t="s">
        <v>3340</v>
      </c>
      <c r="B15" s="245"/>
      <c r="C15" s="245"/>
      <c r="D15" s="245"/>
      <c r="E15" s="245"/>
      <c r="F15" s="245"/>
      <c r="G15" s="245"/>
      <c r="H15" s="246"/>
    </row>
    <row r="16" spans="1:71" ht="12.75" customHeight="1" x14ac:dyDescent="0.35">
      <c r="A16" s="27" t="s">
        <v>3341</v>
      </c>
      <c r="B16" s="28"/>
      <c r="C16" s="28"/>
      <c r="D16" s="28"/>
      <c r="E16" s="28"/>
      <c r="F16" s="28"/>
      <c r="G16" s="28"/>
      <c r="H16" s="29"/>
    </row>
    <row r="17" spans="1:8" s="46" customFormat="1" ht="12.75" customHeight="1" x14ac:dyDescent="0.35">
      <c r="A17" s="241" t="s">
        <v>3342</v>
      </c>
      <c r="B17" s="242"/>
      <c r="C17" s="242"/>
      <c r="D17" s="242"/>
      <c r="E17" s="242"/>
      <c r="F17" s="242"/>
      <c r="G17" s="242"/>
      <c r="H17" s="243"/>
    </row>
    <row r="18" spans="1:8" s="46" customFormat="1" x14ac:dyDescent="0.35">
      <c r="A18" s="49" t="s">
        <v>3343</v>
      </c>
      <c r="B18" s="50"/>
      <c r="C18" s="50"/>
      <c r="D18" s="50"/>
      <c r="E18" s="50"/>
      <c r="F18" s="50"/>
      <c r="G18" s="50"/>
      <c r="H18" s="51"/>
    </row>
    <row r="19" spans="1:8" s="46" customFormat="1" x14ac:dyDescent="0.35">
      <c r="A19" s="49" t="s">
        <v>3344</v>
      </c>
      <c r="B19" s="50"/>
      <c r="C19" s="50"/>
      <c r="D19" s="50"/>
      <c r="E19" s="50"/>
      <c r="F19" s="50"/>
      <c r="G19" s="50"/>
      <c r="H19" s="51"/>
    </row>
    <row r="20" spans="1:8" s="46" customFormat="1" x14ac:dyDescent="0.35">
      <c r="A20" s="49" t="s">
        <v>3345</v>
      </c>
      <c r="B20" s="50"/>
      <c r="C20" s="50"/>
      <c r="D20" s="50"/>
      <c r="E20" s="50"/>
      <c r="F20" s="50"/>
      <c r="G20" s="50"/>
      <c r="H20" s="51"/>
    </row>
    <row r="21" spans="1:8" s="46" customFormat="1" x14ac:dyDescent="0.35">
      <c r="A21" s="53"/>
      <c r="B21" s="54"/>
      <c r="C21" s="54"/>
      <c r="D21" s="54"/>
      <c r="E21" s="54"/>
      <c r="F21" s="54"/>
      <c r="G21" s="54"/>
      <c r="H21" s="55"/>
    </row>
    <row r="22" spans="1:8" s="46" customFormat="1" x14ac:dyDescent="0.35"/>
    <row r="23" spans="1:8" ht="12.75" customHeight="1" x14ac:dyDescent="0.35">
      <c r="A23" s="244" t="s">
        <v>3346</v>
      </c>
      <c r="B23" s="245"/>
      <c r="C23" s="245"/>
      <c r="D23" s="245"/>
      <c r="E23" s="245"/>
      <c r="F23" s="245"/>
      <c r="G23" s="245"/>
      <c r="H23" s="246"/>
    </row>
    <row r="24" spans="1:8" ht="12.75" customHeight="1" x14ac:dyDescent="0.35">
      <c r="A24" s="27" t="s">
        <v>3347</v>
      </c>
      <c r="B24" s="28"/>
      <c r="C24" s="28"/>
      <c r="D24" s="28"/>
      <c r="E24" s="28"/>
      <c r="F24" s="28"/>
      <c r="G24" s="28"/>
      <c r="H24" s="29"/>
    </row>
    <row r="25" spans="1:8" s="46" customFormat="1" ht="12.75" customHeight="1" x14ac:dyDescent="0.35">
      <c r="A25" s="241" t="s">
        <v>3348</v>
      </c>
      <c r="B25" s="242"/>
      <c r="C25" s="242"/>
      <c r="D25" s="242"/>
      <c r="E25" s="242"/>
      <c r="F25" s="242"/>
      <c r="G25" s="242"/>
      <c r="H25" s="243"/>
    </row>
    <row r="26" spans="1:8" s="46" customFormat="1" x14ac:dyDescent="0.35">
      <c r="A26" s="49" t="s">
        <v>3349</v>
      </c>
      <c r="B26" s="50"/>
      <c r="C26" s="50"/>
      <c r="D26" s="50"/>
      <c r="E26" s="50"/>
      <c r="F26" s="50"/>
      <c r="G26" s="50"/>
      <c r="H26" s="51"/>
    </row>
    <row r="27" spans="1:8" s="46" customFormat="1" x14ac:dyDescent="0.35">
      <c r="A27" s="53"/>
      <c r="B27" s="54"/>
      <c r="C27" s="54"/>
      <c r="D27" s="54"/>
      <c r="E27" s="54"/>
      <c r="F27" s="54"/>
      <c r="G27" s="54"/>
      <c r="H27" s="55"/>
    </row>
    <row r="28" spans="1:8" s="46" customFormat="1" x14ac:dyDescent="0.35"/>
    <row r="29" spans="1:8" s="46" customFormat="1" x14ac:dyDescent="0.35"/>
    <row r="30" spans="1:8" s="46" customFormat="1" x14ac:dyDescent="0.35"/>
    <row r="31" spans="1:8" s="46" customFormat="1" x14ac:dyDescent="0.35"/>
    <row r="32" spans="1:8" s="46" customFormat="1" x14ac:dyDescent="0.35"/>
    <row r="33" s="46" customFormat="1" x14ac:dyDescent="0.35"/>
    <row r="34" s="46" customFormat="1" x14ac:dyDescent="0.35"/>
    <row r="35" s="46" customFormat="1" x14ac:dyDescent="0.35"/>
    <row r="36" s="46" customFormat="1" x14ac:dyDescent="0.35"/>
    <row r="37" s="46" customFormat="1" x14ac:dyDescent="0.35"/>
    <row r="38" s="46" customFormat="1" x14ac:dyDescent="0.35"/>
    <row r="39" s="46" customFormat="1" x14ac:dyDescent="0.35"/>
    <row r="40" s="46" customFormat="1" x14ac:dyDescent="0.35"/>
    <row r="41" s="46" customFormat="1" x14ac:dyDescent="0.35"/>
    <row r="42" s="46" customFormat="1" x14ac:dyDescent="0.35"/>
    <row r="43" s="46" customFormat="1" x14ac:dyDescent="0.35"/>
    <row r="44" s="46" customFormat="1" x14ac:dyDescent="0.35"/>
    <row r="45" s="46" customFormat="1" x14ac:dyDescent="0.35"/>
    <row r="46" s="46" customFormat="1" x14ac:dyDescent="0.35"/>
    <row r="47" s="46" customFormat="1" x14ac:dyDescent="0.35"/>
    <row r="48" s="46" customFormat="1" x14ac:dyDescent="0.35"/>
    <row r="49" s="46" customFormat="1" x14ac:dyDescent="0.35"/>
    <row r="50" s="46" customFormat="1" x14ac:dyDescent="0.35"/>
    <row r="51" s="46" customFormat="1" x14ac:dyDescent="0.35"/>
    <row r="52" s="46" customFormat="1" x14ac:dyDescent="0.35"/>
    <row r="53" s="46" customFormat="1" x14ac:dyDescent="0.35"/>
    <row r="54" s="46" customFormat="1" x14ac:dyDescent="0.35"/>
    <row r="55" s="46" customFormat="1" x14ac:dyDescent="0.35"/>
    <row r="56" s="46" customFormat="1" x14ac:dyDescent="0.35"/>
    <row r="57" s="46" customFormat="1" x14ac:dyDescent="0.35"/>
    <row r="58" s="46" customFormat="1" x14ac:dyDescent="0.35"/>
    <row r="59" s="46" customFormat="1" x14ac:dyDescent="0.35"/>
    <row r="60" s="46" customFormat="1" x14ac:dyDescent="0.35"/>
    <row r="61" s="46" customFormat="1" x14ac:dyDescent="0.35"/>
    <row r="62" s="46" customFormat="1" x14ac:dyDescent="0.35"/>
    <row r="63" s="46" customFormat="1" x14ac:dyDescent="0.35"/>
    <row r="64" s="46" customFormat="1" x14ac:dyDescent="0.35"/>
    <row r="65" s="46" customFormat="1" x14ac:dyDescent="0.35"/>
    <row r="66" s="46" customFormat="1" x14ac:dyDescent="0.35"/>
    <row r="67" s="46" customFormat="1" x14ac:dyDescent="0.35"/>
    <row r="68" s="46" customFormat="1" x14ac:dyDescent="0.35"/>
    <row r="69" s="46" customFormat="1" x14ac:dyDescent="0.35"/>
    <row r="70" s="46" customFormat="1" x14ac:dyDescent="0.35"/>
    <row r="71" s="46" customFormat="1" x14ac:dyDescent="0.35"/>
    <row r="72" s="46" customFormat="1" x14ac:dyDescent="0.35"/>
    <row r="73" s="46" customFormat="1" x14ac:dyDescent="0.35"/>
    <row r="74" s="46" customFormat="1" x14ac:dyDescent="0.35"/>
    <row r="75" s="46" customFormat="1" x14ac:dyDescent="0.35"/>
    <row r="76" s="46" customFormat="1" x14ac:dyDescent="0.35"/>
    <row r="77" s="46" customFormat="1" x14ac:dyDescent="0.35"/>
    <row r="78" s="46" customFormat="1" x14ac:dyDescent="0.35"/>
    <row r="79" s="46" customFormat="1" x14ac:dyDescent="0.35"/>
    <row r="80" s="46" customFormat="1" x14ac:dyDescent="0.35"/>
    <row r="81" s="46" customFormat="1" x14ac:dyDescent="0.35"/>
    <row r="82" s="46" customFormat="1" x14ac:dyDescent="0.35"/>
    <row r="83" s="46" customFormat="1" x14ac:dyDescent="0.35"/>
    <row r="84" s="46" customFormat="1" x14ac:dyDescent="0.35"/>
    <row r="85" s="46" customFormat="1" x14ac:dyDescent="0.35"/>
    <row r="86" s="46" customFormat="1" x14ac:dyDescent="0.35"/>
    <row r="87" s="46" customFormat="1" x14ac:dyDescent="0.35"/>
    <row r="88" s="46" customFormat="1" x14ac:dyDescent="0.35"/>
    <row r="89" s="46" customFormat="1" x14ac:dyDescent="0.35"/>
    <row r="90" s="46" customFormat="1" x14ac:dyDescent="0.35"/>
    <row r="91" s="46" customFormat="1" x14ac:dyDescent="0.35"/>
    <row r="92" s="46" customFormat="1" x14ac:dyDescent="0.35"/>
    <row r="93" s="46" customFormat="1" x14ac:dyDescent="0.35"/>
    <row r="94" s="46" customFormat="1" x14ac:dyDescent="0.35"/>
    <row r="95" s="46" customFormat="1" x14ac:dyDescent="0.35"/>
    <row r="96" s="46" customFormat="1" x14ac:dyDescent="0.35"/>
    <row r="97" s="46" customFormat="1" x14ac:dyDescent="0.35"/>
    <row r="98" s="46" customFormat="1" x14ac:dyDescent="0.35"/>
    <row r="99" s="46" customFormat="1" x14ac:dyDescent="0.35"/>
    <row r="100" s="46" customFormat="1" x14ac:dyDescent="0.35"/>
    <row r="101" s="46" customFormat="1" x14ac:dyDescent="0.35"/>
    <row r="102" s="46" customFormat="1" x14ac:dyDescent="0.35"/>
    <row r="103" s="46" customFormat="1" x14ac:dyDescent="0.35"/>
    <row r="104" s="46" customFormat="1" x14ac:dyDescent="0.35"/>
    <row r="105" s="46" customFormat="1" x14ac:dyDescent="0.35"/>
    <row r="106" s="46" customFormat="1" x14ac:dyDescent="0.35"/>
    <row r="107" s="46" customFormat="1" x14ac:dyDescent="0.35"/>
    <row r="108" s="46" customFormat="1" x14ac:dyDescent="0.35"/>
    <row r="109" s="46" customFormat="1" x14ac:dyDescent="0.35"/>
    <row r="110" s="46" customFormat="1" x14ac:dyDescent="0.35"/>
    <row r="111" s="46" customFormat="1" x14ac:dyDescent="0.35"/>
    <row r="112" s="46" customFormat="1" x14ac:dyDescent="0.35"/>
    <row r="113" s="46" customFormat="1" x14ac:dyDescent="0.35"/>
    <row r="114" s="46" customFormat="1" x14ac:dyDescent="0.35"/>
    <row r="115" s="46" customFormat="1" x14ac:dyDescent="0.35"/>
    <row r="116" s="46" customFormat="1" x14ac:dyDescent="0.35"/>
    <row r="117" s="46" customFormat="1" x14ac:dyDescent="0.35"/>
    <row r="118" s="46" customFormat="1" x14ac:dyDescent="0.35"/>
    <row r="119" s="46" customFormat="1" x14ac:dyDescent="0.35"/>
    <row r="120" s="46" customFormat="1" x14ac:dyDescent="0.35"/>
    <row r="121" s="46" customFormat="1" x14ac:dyDescent="0.35"/>
    <row r="122" s="46" customFormat="1" x14ac:dyDescent="0.35"/>
    <row r="123" s="46" customFormat="1" x14ac:dyDescent="0.35"/>
    <row r="124" s="46" customFormat="1" x14ac:dyDescent="0.35"/>
    <row r="125" s="46" customFormat="1" x14ac:dyDescent="0.35"/>
    <row r="126" s="46" customFormat="1" x14ac:dyDescent="0.35"/>
    <row r="127" s="46" customFormat="1" x14ac:dyDescent="0.35"/>
    <row r="128" s="46" customFormat="1" x14ac:dyDescent="0.35"/>
    <row r="129" s="46" customFormat="1" x14ac:dyDescent="0.35"/>
    <row r="130" s="46" customFormat="1" x14ac:dyDescent="0.35"/>
    <row r="131" s="46" customFormat="1" x14ac:dyDescent="0.35"/>
    <row r="132" s="46" customFormat="1" x14ac:dyDescent="0.35"/>
    <row r="133" s="46" customFormat="1" x14ac:dyDescent="0.35"/>
    <row r="134" s="46" customFormat="1" x14ac:dyDescent="0.35"/>
    <row r="135" s="46" customFormat="1" x14ac:dyDescent="0.35"/>
    <row r="136" s="46" customFormat="1" x14ac:dyDescent="0.35"/>
    <row r="137" s="46" customFormat="1" x14ac:dyDescent="0.35"/>
    <row r="138" s="46" customFormat="1" x14ac:dyDescent="0.35"/>
    <row r="139" s="46" customFormat="1" x14ac:dyDescent="0.35"/>
    <row r="140" s="46" customFormat="1" x14ac:dyDescent="0.35"/>
    <row r="141" s="46" customFormat="1" x14ac:dyDescent="0.35"/>
    <row r="142" s="46" customFormat="1" x14ac:dyDescent="0.35"/>
    <row r="143" s="46" customFormat="1" x14ac:dyDescent="0.35"/>
    <row r="144" s="46" customFormat="1" x14ac:dyDescent="0.35"/>
    <row r="145" s="46" customFormat="1" x14ac:dyDescent="0.35"/>
    <row r="146" s="46" customFormat="1" x14ac:dyDescent="0.35"/>
    <row r="147" s="46" customFormat="1" x14ac:dyDescent="0.35"/>
    <row r="148" s="46" customFormat="1" x14ac:dyDescent="0.35"/>
    <row r="149" s="46" customFormat="1" x14ac:dyDescent="0.35"/>
    <row r="150" s="46" customFormat="1" x14ac:dyDescent="0.35"/>
    <row r="151" s="46" customFormat="1" x14ac:dyDescent="0.35"/>
    <row r="152" s="46" customFormat="1" x14ac:dyDescent="0.35"/>
    <row r="153" s="46" customFormat="1" x14ac:dyDescent="0.35"/>
    <row r="154" s="46" customFormat="1" x14ac:dyDescent="0.35"/>
    <row r="155" s="46" customFormat="1" x14ac:dyDescent="0.35"/>
    <row r="156" s="46" customFormat="1" x14ac:dyDescent="0.35"/>
    <row r="157" s="46" customFormat="1" x14ac:dyDescent="0.35"/>
    <row r="158" s="46" customFormat="1" x14ac:dyDescent="0.35"/>
    <row r="159" s="46" customFormat="1" x14ac:dyDescent="0.35"/>
    <row r="160" s="46" customFormat="1" x14ac:dyDescent="0.35"/>
    <row r="161" s="46" customFormat="1" x14ac:dyDescent="0.35"/>
    <row r="162" s="46" customFormat="1" x14ac:dyDescent="0.35"/>
    <row r="163" s="46" customFormat="1" x14ac:dyDescent="0.35"/>
    <row r="164" s="46" customFormat="1" x14ac:dyDescent="0.35"/>
    <row r="165" s="46" customFormat="1" x14ac:dyDescent="0.35"/>
    <row r="166" s="46" customFormat="1" x14ac:dyDescent="0.35"/>
    <row r="167" s="46" customFormat="1" x14ac:dyDescent="0.35"/>
    <row r="168" s="46" customFormat="1" x14ac:dyDescent="0.35"/>
    <row r="169" s="46" customFormat="1" x14ac:dyDescent="0.35"/>
    <row r="170" s="46" customFormat="1" x14ac:dyDescent="0.35"/>
    <row r="171" s="46" customFormat="1" x14ac:dyDescent="0.35"/>
    <row r="172" s="46" customFormat="1" x14ac:dyDescent="0.35"/>
    <row r="173" s="46" customFormat="1" x14ac:dyDescent="0.35"/>
    <row r="174" s="46" customFormat="1" x14ac:dyDescent="0.35"/>
    <row r="175" s="46" customFormat="1" x14ac:dyDescent="0.35"/>
    <row r="176" s="46" customFormat="1" x14ac:dyDescent="0.35"/>
    <row r="177" s="46" customFormat="1" x14ac:dyDescent="0.35"/>
    <row r="178" s="46" customFormat="1" x14ac:dyDescent="0.35"/>
    <row r="179" s="46" customFormat="1" x14ac:dyDescent="0.35"/>
    <row r="180" s="46" customFormat="1" x14ac:dyDescent="0.35"/>
    <row r="181" s="46" customFormat="1" x14ac:dyDescent="0.35"/>
    <row r="182" s="46" customFormat="1" x14ac:dyDescent="0.35"/>
    <row r="183" s="46" customFormat="1" x14ac:dyDescent="0.35"/>
    <row r="184" s="46" customFormat="1" x14ac:dyDescent="0.35"/>
    <row r="185" s="46" customFormat="1" x14ac:dyDescent="0.35"/>
    <row r="186" s="46" customFormat="1" x14ac:dyDescent="0.35"/>
    <row r="187" s="46" customFormat="1" x14ac:dyDescent="0.35"/>
    <row r="188" s="46" customFormat="1" x14ac:dyDescent="0.35"/>
    <row r="189" s="46" customFormat="1" x14ac:dyDescent="0.35"/>
    <row r="190" s="46" customFormat="1" x14ac:dyDescent="0.35"/>
    <row r="191" s="46" customFormat="1" x14ac:dyDescent="0.35"/>
    <row r="192" s="46" customFormat="1" x14ac:dyDescent="0.35"/>
    <row r="193" s="46" customFormat="1" x14ac:dyDescent="0.35"/>
    <row r="194" s="46" customFormat="1" x14ac:dyDescent="0.35"/>
    <row r="195" s="46" customFormat="1" x14ac:dyDescent="0.35"/>
    <row r="196" s="46" customFormat="1" x14ac:dyDescent="0.35"/>
    <row r="197" s="46" customFormat="1" x14ac:dyDescent="0.35"/>
    <row r="198" s="46" customFormat="1" x14ac:dyDescent="0.35"/>
    <row r="199" s="46" customFormat="1" x14ac:dyDescent="0.35"/>
    <row r="200" s="46" customFormat="1" x14ac:dyDescent="0.35"/>
    <row r="201" s="46" customFormat="1" x14ac:dyDescent="0.35"/>
    <row r="202" s="46" customFormat="1" x14ac:dyDescent="0.35"/>
    <row r="203" s="46" customFormat="1" x14ac:dyDescent="0.35"/>
    <row r="204" s="46" customFormat="1" x14ac:dyDescent="0.35"/>
    <row r="205" s="46" customFormat="1" x14ac:dyDescent="0.35"/>
    <row r="206" s="46" customFormat="1" x14ac:dyDescent="0.35"/>
    <row r="207" s="46" customFormat="1" x14ac:dyDescent="0.35"/>
    <row r="208" s="46" customFormat="1" x14ac:dyDescent="0.35"/>
    <row r="209" s="46" customFormat="1" x14ac:dyDescent="0.35"/>
    <row r="210" s="46" customFormat="1" x14ac:dyDescent="0.35"/>
    <row r="211" s="46" customFormat="1" x14ac:dyDescent="0.35"/>
    <row r="212" s="46" customFormat="1" x14ac:dyDescent="0.35"/>
    <row r="213" s="46" customFormat="1" x14ac:dyDescent="0.35"/>
    <row r="214" s="46" customFormat="1" x14ac:dyDescent="0.35"/>
    <row r="215" s="46" customFormat="1" x14ac:dyDescent="0.35"/>
    <row r="216" s="46" customFormat="1" x14ac:dyDescent="0.35"/>
    <row r="217" s="46" customFormat="1" x14ac:dyDescent="0.35"/>
    <row r="218" s="46" customFormat="1" x14ac:dyDescent="0.35"/>
    <row r="219" s="46" customFormat="1" x14ac:dyDescent="0.35"/>
    <row r="220" s="46" customFormat="1" x14ac:dyDescent="0.35"/>
    <row r="221" s="46" customFormat="1" x14ac:dyDescent="0.35"/>
    <row r="222" s="46" customFormat="1" x14ac:dyDescent="0.35"/>
    <row r="223" s="46" customFormat="1" x14ac:dyDescent="0.35"/>
    <row r="224" s="46" customFormat="1" x14ac:dyDescent="0.35"/>
    <row r="225" s="46" customFormat="1" x14ac:dyDescent="0.35"/>
    <row r="226" s="46" customFormat="1" x14ac:dyDescent="0.35"/>
    <row r="227" s="46" customFormat="1" x14ac:dyDescent="0.35"/>
    <row r="228" s="46" customFormat="1" x14ac:dyDescent="0.35"/>
    <row r="229" s="46" customFormat="1" x14ac:dyDescent="0.35"/>
    <row r="230" s="46" customFormat="1" x14ac:dyDescent="0.35"/>
    <row r="231" s="46" customFormat="1" x14ac:dyDescent="0.35"/>
    <row r="232" s="46" customFormat="1" x14ac:dyDescent="0.35"/>
    <row r="233" s="46" customFormat="1" x14ac:dyDescent="0.35"/>
    <row r="234" s="46" customFormat="1" x14ac:dyDescent="0.35"/>
    <row r="235" s="46" customFormat="1" x14ac:dyDescent="0.35"/>
    <row r="236" s="46" customFormat="1" x14ac:dyDescent="0.35"/>
    <row r="237" s="46" customFormat="1" x14ac:dyDescent="0.35"/>
    <row r="238" s="46" customFormat="1" x14ac:dyDescent="0.35"/>
    <row r="239" s="46" customFormat="1" x14ac:dyDescent="0.35"/>
    <row r="240" s="46" customFormat="1" x14ac:dyDescent="0.35"/>
    <row r="241" s="46" customFormat="1" x14ac:dyDescent="0.35"/>
    <row r="242" s="46" customFormat="1" x14ac:dyDescent="0.35"/>
    <row r="243" s="46" customFormat="1" x14ac:dyDescent="0.35"/>
    <row r="244" s="46" customFormat="1" x14ac:dyDescent="0.35"/>
    <row r="245" s="46" customFormat="1" x14ac:dyDescent="0.35"/>
    <row r="246" s="46" customFormat="1" x14ac:dyDescent="0.35"/>
    <row r="247" s="46" customFormat="1" x14ac:dyDescent="0.35"/>
    <row r="248" s="46" customFormat="1" x14ac:dyDescent="0.35"/>
    <row r="249" s="46" customFormat="1" x14ac:dyDescent="0.35"/>
    <row r="250" s="46" customFormat="1" x14ac:dyDescent="0.35"/>
    <row r="251" s="46" customFormat="1" x14ac:dyDescent="0.35"/>
    <row r="252" s="46" customFormat="1" x14ac:dyDescent="0.35"/>
    <row r="253" s="46" customFormat="1" x14ac:dyDescent="0.35"/>
    <row r="254" s="46" customFormat="1" x14ac:dyDescent="0.35"/>
    <row r="255" s="46" customFormat="1" x14ac:dyDescent="0.35"/>
    <row r="256" s="46" customFormat="1" x14ac:dyDescent="0.35"/>
    <row r="257" s="46" customFormat="1" x14ac:dyDescent="0.35"/>
    <row r="258" s="46" customFormat="1" x14ac:dyDescent="0.35"/>
    <row r="259" s="46" customFormat="1" x14ac:dyDescent="0.35"/>
    <row r="260" s="46" customFormat="1" x14ac:dyDescent="0.35"/>
    <row r="261" s="46" customFormat="1" x14ac:dyDescent="0.35"/>
    <row r="262" s="46" customFormat="1" x14ac:dyDescent="0.35"/>
    <row r="263" s="46" customFormat="1" x14ac:dyDescent="0.35"/>
    <row r="264" s="46" customFormat="1" x14ac:dyDescent="0.35"/>
    <row r="265" s="46" customFormat="1" x14ac:dyDescent="0.35"/>
    <row r="266" s="46" customFormat="1" x14ac:dyDescent="0.35"/>
    <row r="267" s="46" customFormat="1" x14ac:dyDescent="0.35"/>
    <row r="268" s="46" customFormat="1" x14ac:dyDescent="0.35"/>
    <row r="269" s="46" customFormat="1" x14ac:dyDescent="0.35"/>
    <row r="270" s="46" customFormat="1" x14ac:dyDescent="0.35"/>
    <row r="271" s="46" customFormat="1" x14ac:dyDescent="0.35"/>
    <row r="272" s="46" customFormat="1" x14ac:dyDescent="0.35"/>
    <row r="273" s="46" customFormat="1" x14ac:dyDescent="0.35"/>
    <row r="274" s="46" customFormat="1" x14ac:dyDescent="0.35"/>
    <row r="275" s="46" customFormat="1" x14ac:dyDescent="0.35"/>
    <row r="276" s="46" customFormat="1" x14ac:dyDescent="0.35"/>
    <row r="277" s="46" customFormat="1" x14ac:dyDescent="0.35"/>
    <row r="278" s="46" customFormat="1" x14ac:dyDescent="0.35"/>
    <row r="279" s="46" customFormat="1" x14ac:dyDescent="0.35"/>
    <row r="280" s="46" customFormat="1" x14ac:dyDescent="0.35"/>
    <row r="281" s="46" customFormat="1" x14ac:dyDescent="0.35"/>
    <row r="282" s="46" customFormat="1" x14ac:dyDescent="0.35"/>
    <row r="283" s="46" customFormat="1" x14ac:dyDescent="0.35"/>
    <row r="284" s="46" customFormat="1" x14ac:dyDescent="0.35"/>
    <row r="285" s="46" customFormat="1" x14ac:dyDescent="0.35"/>
    <row r="286" s="46" customFormat="1" x14ac:dyDescent="0.35"/>
    <row r="287" s="46" customFormat="1" x14ac:dyDescent="0.35"/>
    <row r="288" s="46" customFormat="1" x14ac:dyDescent="0.35"/>
    <row r="289" s="46" customFormat="1" x14ac:dyDescent="0.35"/>
    <row r="290" s="46" customFormat="1" x14ac:dyDescent="0.35"/>
    <row r="291" s="46" customFormat="1" x14ac:dyDescent="0.35"/>
    <row r="292" s="46" customFormat="1" x14ac:dyDescent="0.35"/>
    <row r="293" s="46" customFormat="1" x14ac:dyDescent="0.35"/>
    <row r="294" s="46" customFormat="1" x14ac:dyDescent="0.35"/>
    <row r="295" s="46" customFormat="1" x14ac:dyDescent="0.35"/>
    <row r="296" s="46" customFormat="1" x14ac:dyDescent="0.35"/>
    <row r="297" s="46" customFormat="1" x14ac:dyDescent="0.35"/>
    <row r="298" s="46" customFormat="1" x14ac:dyDescent="0.35"/>
    <row r="299" s="46" customFormat="1" x14ac:dyDescent="0.35"/>
    <row r="300" s="46" customFormat="1" x14ac:dyDescent="0.35"/>
    <row r="301" s="46" customFormat="1" x14ac:dyDescent="0.35"/>
    <row r="302" s="46" customFormat="1" x14ac:dyDescent="0.35"/>
    <row r="303" s="46" customFormat="1" x14ac:dyDescent="0.35"/>
    <row r="304" s="46" customFormat="1" x14ac:dyDescent="0.35"/>
    <row r="305" s="46" customFormat="1" x14ac:dyDescent="0.35"/>
    <row r="306" s="46" customFormat="1" x14ac:dyDescent="0.35"/>
    <row r="307" s="46" customFormat="1" x14ac:dyDescent="0.35"/>
    <row r="308" s="46" customFormat="1" x14ac:dyDescent="0.35"/>
    <row r="309" s="46" customFormat="1" x14ac:dyDescent="0.35"/>
    <row r="310" s="46" customFormat="1" x14ac:dyDescent="0.35"/>
    <row r="311" s="46" customFormat="1" x14ac:dyDescent="0.35"/>
    <row r="312" s="46" customFormat="1" x14ac:dyDescent="0.35"/>
    <row r="313" s="46" customFormat="1" x14ac:dyDescent="0.35"/>
    <row r="314" s="46" customFormat="1" x14ac:dyDescent="0.35"/>
    <row r="315" s="46" customFormat="1" x14ac:dyDescent="0.35"/>
    <row r="316" s="46" customFormat="1" x14ac:dyDescent="0.35"/>
    <row r="317" s="46" customFormat="1" x14ac:dyDescent="0.35"/>
    <row r="318" s="46" customFormat="1" x14ac:dyDescent="0.35"/>
    <row r="319" s="46" customFormat="1" x14ac:dyDescent="0.35"/>
    <row r="320" s="46" customFormat="1" x14ac:dyDescent="0.35"/>
    <row r="321" s="46" customFormat="1" x14ac:dyDescent="0.35"/>
    <row r="322" s="46" customFormat="1" x14ac:dyDescent="0.35"/>
    <row r="323" s="46" customFormat="1" x14ac:dyDescent="0.35"/>
    <row r="324" s="46" customFormat="1" x14ac:dyDescent="0.35"/>
    <row r="325" s="46" customFormat="1" x14ac:dyDescent="0.35"/>
    <row r="326" s="46" customFormat="1" x14ac:dyDescent="0.35"/>
    <row r="327" s="46" customFormat="1" x14ac:dyDescent="0.35"/>
    <row r="328" s="46" customFormat="1" x14ac:dyDescent="0.35"/>
    <row r="329" s="46" customFormat="1" x14ac:dyDescent="0.35"/>
    <row r="330" s="46" customFormat="1" x14ac:dyDescent="0.35"/>
    <row r="331" s="46" customFormat="1" x14ac:dyDescent="0.35"/>
    <row r="332" s="46" customFormat="1" x14ac:dyDescent="0.35"/>
    <row r="333" s="46" customFormat="1" x14ac:dyDescent="0.35"/>
    <row r="334" s="46" customFormat="1" x14ac:dyDescent="0.35"/>
    <row r="335" s="46" customFormat="1" x14ac:dyDescent="0.35"/>
    <row r="336" s="46" customFormat="1" x14ac:dyDescent="0.35"/>
    <row r="337" s="46" customFormat="1" x14ac:dyDescent="0.35"/>
    <row r="338" s="46" customFormat="1" x14ac:dyDescent="0.35"/>
    <row r="339" s="46" customFormat="1" x14ac:dyDescent="0.35"/>
    <row r="340" s="46" customFormat="1" x14ac:dyDescent="0.35"/>
    <row r="341" s="46" customFormat="1" x14ac:dyDescent="0.35"/>
    <row r="342" s="46" customFormat="1" x14ac:dyDescent="0.35"/>
    <row r="343" s="46" customFormat="1" x14ac:dyDescent="0.35"/>
    <row r="344" s="46" customFormat="1" x14ac:dyDescent="0.35"/>
    <row r="345" s="46" customFormat="1" x14ac:dyDescent="0.35"/>
    <row r="346" s="46" customFormat="1" x14ac:dyDescent="0.35"/>
    <row r="347" s="46" customFormat="1" x14ac:dyDescent="0.35"/>
    <row r="348" s="46" customFormat="1" x14ac:dyDescent="0.35"/>
    <row r="349" s="46" customFormat="1" x14ac:dyDescent="0.35"/>
    <row r="350" s="46" customFormat="1" x14ac:dyDescent="0.35"/>
    <row r="351" s="46" customFormat="1" x14ac:dyDescent="0.35"/>
    <row r="352" s="46" customFormat="1" x14ac:dyDescent="0.35"/>
    <row r="353" s="46" customFormat="1" x14ac:dyDescent="0.35"/>
    <row r="354" s="46" customFormat="1" x14ac:dyDescent="0.35"/>
    <row r="355" s="46" customFormat="1" x14ac:dyDescent="0.35"/>
    <row r="356" s="46" customFormat="1" x14ac:dyDescent="0.35"/>
    <row r="357" s="46" customFormat="1" x14ac:dyDescent="0.35"/>
    <row r="358" s="46" customFormat="1" x14ac:dyDescent="0.35"/>
    <row r="359" s="46" customFormat="1" x14ac:dyDescent="0.35"/>
    <row r="360" s="46" customFormat="1" x14ac:dyDescent="0.35"/>
    <row r="361" s="46" customFormat="1" x14ac:dyDescent="0.35"/>
    <row r="362" s="46" customFormat="1" x14ac:dyDescent="0.35"/>
    <row r="363" s="46" customFormat="1" x14ac:dyDescent="0.35"/>
    <row r="364" s="46" customFormat="1" x14ac:dyDescent="0.35"/>
    <row r="365" s="46" customFormat="1" x14ac:dyDescent="0.35"/>
    <row r="366" s="46" customFormat="1" x14ac:dyDescent="0.35"/>
    <row r="367" s="46" customFormat="1" x14ac:dyDescent="0.35"/>
    <row r="368" s="46" customFormat="1" x14ac:dyDescent="0.35"/>
    <row r="369" s="46" customFormat="1" x14ac:dyDescent="0.35"/>
    <row r="370" s="46" customFormat="1" x14ac:dyDescent="0.35"/>
    <row r="371" s="46" customFormat="1" x14ac:dyDescent="0.35"/>
    <row r="372" s="46" customFormat="1" x14ac:dyDescent="0.35"/>
    <row r="373" s="46" customFormat="1" x14ac:dyDescent="0.35"/>
    <row r="374" s="46" customFormat="1" x14ac:dyDescent="0.35"/>
    <row r="375" s="46" customFormat="1" x14ac:dyDescent="0.35"/>
    <row r="376" s="46" customFormat="1" x14ac:dyDescent="0.35"/>
    <row r="377" s="46" customFormat="1" x14ac:dyDescent="0.35"/>
    <row r="378" s="46" customFormat="1" x14ac:dyDescent="0.35"/>
    <row r="379" s="46" customFormat="1" x14ac:dyDescent="0.35"/>
    <row r="380" s="46" customFormat="1" x14ac:dyDescent="0.35"/>
    <row r="381" s="46" customFormat="1" x14ac:dyDescent="0.35"/>
    <row r="382" s="46" customFormat="1" x14ac:dyDescent="0.35"/>
    <row r="383" s="46" customFormat="1" x14ac:dyDescent="0.35"/>
    <row r="384" s="46" customFormat="1" x14ac:dyDescent="0.35"/>
    <row r="385" s="46" customFormat="1" x14ac:dyDescent="0.35"/>
    <row r="386" s="46" customFormat="1" x14ac:dyDescent="0.35"/>
    <row r="387" s="46" customFormat="1" x14ac:dyDescent="0.35"/>
    <row r="388" s="46" customFormat="1" x14ac:dyDescent="0.35"/>
    <row r="389" s="46" customFormat="1" x14ac:dyDescent="0.35"/>
    <row r="390" s="46" customFormat="1" x14ac:dyDescent="0.35"/>
    <row r="391" s="46" customFormat="1" x14ac:dyDescent="0.35"/>
    <row r="392" s="46" customFormat="1" x14ac:dyDescent="0.35"/>
    <row r="393" s="46" customFormat="1" x14ac:dyDescent="0.35"/>
    <row r="394" s="46" customFormat="1" x14ac:dyDescent="0.35"/>
    <row r="395" s="46" customFormat="1" x14ac:dyDescent="0.35"/>
    <row r="396" s="46" customFormat="1" x14ac:dyDescent="0.35"/>
    <row r="397" s="46" customFormat="1" x14ac:dyDescent="0.35"/>
    <row r="398" s="46" customFormat="1" x14ac:dyDescent="0.35"/>
    <row r="399" s="46" customFormat="1" x14ac:dyDescent="0.35"/>
    <row r="400" s="46" customFormat="1" x14ac:dyDescent="0.35"/>
    <row r="401" s="46" customFormat="1" x14ac:dyDescent="0.35"/>
    <row r="402" s="46" customFormat="1" x14ac:dyDescent="0.35"/>
    <row r="403" s="46" customFormat="1" x14ac:dyDescent="0.35"/>
    <row r="404" s="46" customFormat="1" x14ac:dyDescent="0.35"/>
    <row r="405" s="46" customFormat="1" x14ac:dyDescent="0.35"/>
    <row r="406" s="46" customFormat="1" x14ac:dyDescent="0.35"/>
    <row r="407" s="46" customFormat="1" x14ac:dyDescent="0.35"/>
    <row r="408" s="46" customFormat="1" x14ac:dyDescent="0.35"/>
    <row r="409" s="46" customFormat="1" x14ac:dyDescent="0.35"/>
    <row r="410" s="46" customFormat="1" x14ac:dyDescent="0.35"/>
    <row r="411" s="46" customFormat="1" x14ac:dyDescent="0.35"/>
    <row r="412" s="46" customFormat="1" x14ac:dyDescent="0.35"/>
    <row r="413" s="46" customFormat="1" x14ac:dyDescent="0.35"/>
    <row r="414" s="46" customFormat="1" x14ac:dyDescent="0.35"/>
    <row r="415" s="46" customFormat="1" x14ac:dyDescent="0.35"/>
    <row r="416" s="46" customFormat="1" x14ac:dyDescent="0.35"/>
    <row r="417" s="46" customFormat="1" x14ac:dyDescent="0.35"/>
    <row r="418" s="46" customFormat="1" x14ac:dyDescent="0.35"/>
    <row r="419" s="46" customFormat="1" x14ac:dyDescent="0.35"/>
    <row r="420" s="46" customFormat="1" x14ac:dyDescent="0.35"/>
    <row r="421" s="46" customFormat="1" x14ac:dyDescent="0.35"/>
    <row r="422" s="46" customFormat="1" x14ac:dyDescent="0.35"/>
    <row r="423" s="46" customFormat="1" x14ac:dyDescent="0.35"/>
    <row r="424" s="46" customFormat="1" x14ac:dyDescent="0.35"/>
    <row r="425" s="46" customFormat="1" x14ac:dyDescent="0.35"/>
    <row r="426" s="46" customFormat="1" x14ac:dyDescent="0.35"/>
    <row r="427" s="46" customFormat="1" x14ac:dyDescent="0.35"/>
    <row r="428" s="46" customFormat="1" x14ac:dyDescent="0.35"/>
    <row r="429" s="46" customFormat="1" x14ac:dyDescent="0.35"/>
    <row r="430" s="46" customFormat="1" x14ac:dyDescent="0.35"/>
    <row r="431" s="46" customFormat="1" x14ac:dyDescent="0.35"/>
    <row r="432" s="46" customFormat="1" x14ac:dyDescent="0.35"/>
    <row r="433" s="46" customFormat="1" x14ac:dyDescent="0.35"/>
    <row r="434" s="46" customFormat="1" x14ac:dyDescent="0.35"/>
    <row r="435" s="46" customFormat="1" x14ac:dyDescent="0.35"/>
    <row r="436" s="46" customFormat="1" x14ac:dyDescent="0.35"/>
    <row r="437" s="46" customFormat="1" x14ac:dyDescent="0.35"/>
    <row r="438" s="46" customFormat="1" x14ac:dyDescent="0.35"/>
    <row r="439" s="46" customFormat="1" x14ac:dyDescent="0.35"/>
    <row r="440" s="46" customFormat="1" x14ac:dyDescent="0.35"/>
    <row r="441" s="46" customFormat="1" x14ac:dyDescent="0.35"/>
    <row r="442" s="46" customFormat="1" x14ac:dyDescent="0.35"/>
    <row r="443" s="46" customFormat="1" x14ac:dyDescent="0.35"/>
    <row r="444" s="46" customFormat="1" x14ac:dyDescent="0.35"/>
    <row r="445" s="46" customFormat="1" x14ac:dyDescent="0.35"/>
    <row r="446" s="46" customFormat="1" x14ac:dyDescent="0.35"/>
    <row r="447" s="46" customFormat="1" x14ac:dyDescent="0.35"/>
    <row r="448" s="46" customFormat="1" x14ac:dyDescent="0.35"/>
    <row r="449" s="46" customFormat="1" x14ac:dyDescent="0.35"/>
    <row r="450" s="46" customFormat="1" x14ac:dyDescent="0.35"/>
    <row r="451" s="46" customFormat="1" x14ac:dyDescent="0.35"/>
    <row r="452" s="46" customFormat="1" x14ac:dyDescent="0.35"/>
    <row r="453" s="46" customFormat="1" x14ac:dyDescent="0.35"/>
    <row r="454" s="46" customFormat="1" x14ac:dyDescent="0.35"/>
    <row r="455" s="46" customFormat="1" x14ac:dyDescent="0.35"/>
    <row r="456" s="46" customFormat="1" x14ac:dyDescent="0.35"/>
    <row r="457" s="46" customFormat="1" x14ac:dyDescent="0.35"/>
    <row r="458" s="46" customFormat="1" x14ac:dyDescent="0.35"/>
    <row r="459" s="46" customFormat="1" x14ac:dyDescent="0.35"/>
    <row r="460" s="46" customFormat="1" x14ac:dyDescent="0.35"/>
    <row r="461" s="46" customFormat="1" x14ac:dyDescent="0.35"/>
    <row r="462" s="46" customFormat="1" x14ac:dyDescent="0.35"/>
    <row r="463" s="46" customFormat="1" x14ac:dyDescent="0.35"/>
    <row r="464" s="46" customFormat="1" x14ac:dyDescent="0.35"/>
    <row r="465" s="46" customFormat="1" x14ac:dyDescent="0.35"/>
    <row r="466" s="46" customFormat="1" x14ac:dyDescent="0.35"/>
    <row r="467" s="46" customFormat="1" x14ac:dyDescent="0.35"/>
    <row r="468" s="46" customFormat="1" x14ac:dyDescent="0.35"/>
    <row r="469" s="46" customFormat="1" x14ac:dyDescent="0.35"/>
    <row r="470" s="46" customFormat="1" x14ac:dyDescent="0.35"/>
    <row r="471" s="46" customFormat="1" x14ac:dyDescent="0.35"/>
    <row r="472" s="46" customFormat="1" x14ac:dyDescent="0.35"/>
    <row r="473" s="46" customFormat="1" x14ac:dyDescent="0.35"/>
    <row r="474" s="46" customFormat="1" x14ac:dyDescent="0.35"/>
    <row r="475" s="46" customFormat="1" x14ac:dyDescent="0.35"/>
    <row r="476" s="46" customFormat="1" x14ac:dyDescent="0.35"/>
    <row r="477" s="46" customFormat="1" x14ac:dyDescent="0.35"/>
    <row r="478" s="46" customFormat="1" x14ac:dyDescent="0.35"/>
    <row r="479" s="46" customFormat="1" x14ac:dyDescent="0.35"/>
    <row r="480" s="46" customFormat="1" x14ac:dyDescent="0.35"/>
    <row r="481" s="46" customFormat="1" x14ac:dyDescent="0.35"/>
    <row r="482" s="46" customFormat="1" x14ac:dyDescent="0.35"/>
    <row r="483" s="46" customFormat="1" x14ac:dyDescent="0.35"/>
    <row r="484" s="46" customFormat="1" x14ac:dyDescent="0.35"/>
    <row r="485" s="46" customFormat="1" x14ac:dyDescent="0.35"/>
    <row r="486" s="46" customFormat="1" x14ac:dyDescent="0.35"/>
    <row r="487" s="46" customFormat="1" x14ac:dyDescent="0.35"/>
    <row r="488" s="46" customFormat="1" x14ac:dyDescent="0.35"/>
    <row r="489" s="46" customFormat="1" x14ac:dyDescent="0.35"/>
    <row r="490" s="46" customFormat="1" x14ac:dyDescent="0.35"/>
    <row r="491" s="46" customFormat="1" x14ac:dyDescent="0.35"/>
    <row r="492" s="46" customFormat="1" x14ac:dyDescent="0.35"/>
    <row r="493" s="46" customFormat="1" x14ac:dyDescent="0.35"/>
    <row r="494" s="46" customFormat="1" x14ac:dyDescent="0.35"/>
    <row r="495" s="46" customFormat="1" x14ac:dyDescent="0.35"/>
    <row r="496" s="46" customFormat="1" x14ac:dyDescent="0.35"/>
    <row r="497" s="46" customFormat="1" x14ac:dyDescent="0.35"/>
    <row r="498" s="46" customFormat="1" x14ac:dyDescent="0.35"/>
    <row r="499" s="46" customFormat="1" x14ac:dyDescent="0.35"/>
    <row r="500" s="46" customFormat="1" x14ac:dyDescent="0.35"/>
    <row r="501" s="46" customFormat="1" x14ac:dyDescent="0.35"/>
    <row r="502" s="46" customFormat="1" x14ac:dyDescent="0.35"/>
    <row r="503" s="46" customFormat="1" x14ac:dyDescent="0.35"/>
    <row r="504" s="46" customFormat="1" x14ac:dyDescent="0.35"/>
    <row r="505" s="46" customFormat="1" x14ac:dyDescent="0.35"/>
    <row r="506" s="46" customFormat="1" x14ac:dyDescent="0.35"/>
    <row r="507" s="46" customFormat="1" x14ac:dyDescent="0.35"/>
    <row r="508" s="46" customFormat="1" x14ac:dyDescent="0.35"/>
    <row r="509" s="46" customFormat="1" x14ac:dyDescent="0.35"/>
    <row r="510" s="46" customFormat="1" x14ac:dyDescent="0.35"/>
    <row r="511" s="46" customFormat="1" x14ac:dyDescent="0.35"/>
    <row r="512" s="46" customFormat="1" x14ac:dyDescent="0.35"/>
    <row r="513" s="46" customFormat="1" x14ac:dyDescent="0.35"/>
    <row r="514" s="46" customFormat="1" x14ac:dyDescent="0.35"/>
    <row r="515" s="46" customFormat="1" x14ac:dyDescent="0.35"/>
    <row r="516" s="46" customFormat="1" x14ac:dyDescent="0.35"/>
    <row r="517" s="46" customFormat="1" x14ac:dyDescent="0.35"/>
    <row r="518" s="46" customFormat="1" x14ac:dyDescent="0.35"/>
    <row r="519" s="46" customFormat="1" x14ac:dyDescent="0.35"/>
    <row r="520" s="46" customFormat="1" x14ac:dyDescent="0.35"/>
    <row r="521" s="46" customFormat="1" x14ac:dyDescent="0.35"/>
    <row r="522" s="46" customFormat="1" x14ac:dyDescent="0.35"/>
    <row r="523" s="46" customFormat="1" x14ac:dyDescent="0.35"/>
    <row r="524" s="46" customFormat="1" x14ac:dyDescent="0.35"/>
    <row r="525" s="46" customFormat="1" x14ac:dyDescent="0.35"/>
    <row r="526" s="46" customFormat="1" x14ac:dyDescent="0.35"/>
    <row r="527" s="46" customFormat="1" x14ac:dyDescent="0.35"/>
    <row r="528" s="46" customFormat="1" x14ac:dyDescent="0.35"/>
    <row r="529" s="46" customFormat="1" x14ac:dyDescent="0.35"/>
    <row r="530" s="46" customFormat="1" x14ac:dyDescent="0.35"/>
    <row r="531" s="46" customFormat="1" x14ac:dyDescent="0.35"/>
    <row r="532" s="46" customFormat="1" x14ac:dyDescent="0.35"/>
    <row r="533" s="46" customFormat="1" x14ac:dyDescent="0.35"/>
    <row r="534" s="46" customFormat="1" x14ac:dyDescent="0.35"/>
    <row r="535" s="46" customFormat="1" x14ac:dyDescent="0.35"/>
    <row r="536" s="46" customFormat="1" x14ac:dyDescent="0.35"/>
    <row r="537" s="46" customFormat="1" x14ac:dyDescent="0.35"/>
    <row r="538" s="46" customFormat="1" x14ac:dyDescent="0.35"/>
    <row r="539" s="46" customFormat="1" x14ac:dyDescent="0.35"/>
    <row r="540" s="46" customFormat="1" x14ac:dyDescent="0.35"/>
    <row r="541" s="46" customFormat="1" x14ac:dyDescent="0.35"/>
    <row r="542" s="46" customFormat="1" x14ac:dyDescent="0.35"/>
    <row r="543" s="46" customFormat="1" x14ac:dyDescent="0.35"/>
    <row r="544" s="46" customFormat="1" x14ac:dyDescent="0.35"/>
    <row r="545" s="46" customFormat="1" x14ac:dyDescent="0.35"/>
    <row r="546" s="46" customFormat="1" x14ac:dyDescent="0.35"/>
    <row r="547" s="46" customFormat="1" x14ac:dyDescent="0.35"/>
    <row r="548" s="46" customFormat="1" x14ac:dyDescent="0.35"/>
    <row r="549" s="46" customFormat="1" x14ac:dyDescent="0.35"/>
    <row r="550" s="46" customFormat="1" x14ac:dyDescent="0.35"/>
    <row r="551" s="46" customFormat="1" x14ac:dyDescent="0.35"/>
    <row r="552" s="46" customFormat="1" x14ac:dyDescent="0.35"/>
    <row r="553" s="46" customFormat="1" x14ac:dyDescent="0.35"/>
    <row r="554" s="46" customFormat="1" x14ac:dyDescent="0.35"/>
    <row r="555" s="46" customFormat="1" x14ac:dyDescent="0.35"/>
    <row r="556" s="46" customFormat="1" x14ac:dyDescent="0.35"/>
    <row r="557" s="46" customFormat="1" x14ac:dyDescent="0.35"/>
    <row r="558" s="46" customFormat="1" x14ac:dyDescent="0.35"/>
    <row r="559" s="46" customFormat="1" x14ac:dyDescent="0.35"/>
    <row r="560" s="46" customFormat="1" x14ac:dyDescent="0.35"/>
    <row r="561" s="46" customFormat="1" x14ac:dyDescent="0.35"/>
    <row r="562" s="46" customFormat="1" x14ac:dyDescent="0.35"/>
    <row r="563" s="46" customFormat="1" x14ac:dyDescent="0.35"/>
    <row r="564" s="46" customFormat="1" x14ac:dyDescent="0.35"/>
    <row r="565" s="46" customFormat="1" x14ac:dyDescent="0.35"/>
    <row r="566" s="46" customFormat="1" x14ac:dyDescent="0.35"/>
    <row r="567" s="46" customFormat="1" x14ac:dyDescent="0.35"/>
    <row r="568" s="46" customFormat="1" x14ac:dyDescent="0.35"/>
    <row r="569" s="46" customFormat="1" x14ac:dyDescent="0.35"/>
    <row r="570" s="46" customFormat="1" x14ac:dyDescent="0.35"/>
    <row r="571" s="46" customFormat="1" x14ac:dyDescent="0.35"/>
    <row r="572" s="46" customFormat="1" x14ac:dyDescent="0.35"/>
    <row r="573" s="46" customFormat="1" x14ac:dyDescent="0.35"/>
    <row r="574" s="46" customFormat="1" x14ac:dyDescent="0.35"/>
    <row r="575" s="46" customFormat="1" x14ac:dyDescent="0.35"/>
    <row r="576" s="46" customFormat="1" x14ac:dyDescent="0.35"/>
    <row r="577" s="46" customFormat="1" x14ac:dyDescent="0.35"/>
    <row r="578" s="46" customFormat="1" x14ac:dyDescent="0.35"/>
    <row r="579" s="46" customFormat="1" x14ac:dyDescent="0.35"/>
    <row r="580" s="46" customFormat="1" x14ac:dyDescent="0.35"/>
    <row r="581" s="46" customFormat="1" x14ac:dyDescent="0.35"/>
    <row r="582" s="46" customFormat="1" x14ac:dyDescent="0.35"/>
    <row r="583" s="46" customFormat="1" x14ac:dyDescent="0.35"/>
    <row r="584" s="46" customFormat="1" x14ac:dyDescent="0.35"/>
    <row r="585" s="46" customFormat="1" x14ac:dyDescent="0.35"/>
    <row r="586" s="46" customFormat="1" x14ac:dyDescent="0.35"/>
    <row r="587" s="46" customFormat="1" x14ac:dyDescent="0.35"/>
    <row r="588" s="46" customFormat="1" x14ac:dyDescent="0.35"/>
    <row r="589" s="46" customFormat="1" x14ac:dyDescent="0.35"/>
    <row r="590" s="46" customFormat="1" x14ac:dyDescent="0.35"/>
    <row r="591" s="46" customFormat="1" x14ac:dyDescent="0.35"/>
    <row r="592" s="46" customFormat="1" x14ac:dyDescent="0.35"/>
    <row r="593" s="46" customFormat="1" x14ac:dyDescent="0.35"/>
    <row r="594" s="46" customFormat="1" x14ac:dyDescent="0.35"/>
    <row r="595" s="46" customFormat="1" x14ac:dyDescent="0.35"/>
    <row r="596" s="46" customFormat="1" x14ac:dyDescent="0.35"/>
    <row r="597" s="46" customFormat="1" x14ac:dyDescent="0.35"/>
    <row r="598" s="46" customFormat="1" x14ac:dyDescent="0.35"/>
    <row r="599" s="46" customFormat="1" x14ac:dyDescent="0.35"/>
    <row r="600" s="46" customFormat="1" x14ac:dyDescent="0.35"/>
    <row r="601" s="46" customFormat="1" x14ac:dyDescent="0.35"/>
    <row r="602" s="46" customFormat="1" x14ac:dyDescent="0.35"/>
    <row r="603" s="46" customFormat="1" x14ac:dyDescent="0.35"/>
    <row r="604" s="46" customFormat="1" x14ac:dyDescent="0.35"/>
    <row r="605" s="46" customFormat="1" x14ac:dyDescent="0.35"/>
    <row r="606" s="46" customFormat="1" x14ac:dyDescent="0.35"/>
    <row r="607" s="46" customFormat="1" x14ac:dyDescent="0.35"/>
    <row r="608" s="46" customFormat="1" x14ac:dyDescent="0.35"/>
    <row r="609" s="46" customFormat="1" x14ac:dyDescent="0.35"/>
    <row r="610" s="46" customFormat="1" x14ac:dyDescent="0.35"/>
    <row r="611" s="46" customFormat="1" x14ac:dyDescent="0.35"/>
    <row r="612" s="46" customFormat="1" x14ac:dyDescent="0.35"/>
    <row r="613" s="46" customFormat="1" x14ac:dyDescent="0.35"/>
    <row r="614" s="46" customFormat="1" x14ac:dyDescent="0.35"/>
    <row r="615" s="46" customFormat="1" x14ac:dyDescent="0.35"/>
    <row r="616" s="46" customFormat="1" x14ac:dyDescent="0.35"/>
    <row r="617" s="46" customFormat="1" x14ac:dyDescent="0.35"/>
    <row r="618" s="46" customFormat="1" x14ac:dyDescent="0.35"/>
    <row r="619" s="46" customFormat="1" x14ac:dyDescent="0.35"/>
    <row r="620" s="46" customFormat="1" x14ac:dyDescent="0.35"/>
    <row r="621" s="46" customFormat="1" x14ac:dyDescent="0.35"/>
    <row r="622" s="46" customFormat="1" x14ac:dyDescent="0.35"/>
    <row r="623" s="46" customFormat="1" x14ac:dyDescent="0.35"/>
    <row r="624" s="46" customFormat="1" x14ac:dyDescent="0.35"/>
    <row r="625" s="46" customFormat="1" x14ac:dyDescent="0.35"/>
    <row r="626" s="46" customFormat="1" x14ac:dyDescent="0.35"/>
    <row r="627" s="46" customFormat="1" x14ac:dyDescent="0.35"/>
    <row r="628" s="46" customFormat="1" x14ac:dyDescent="0.35"/>
    <row r="629" s="46" customFormat="1" x14ac:dyDescent="0.35"/>
    <row r="630" s="46" customFormat="1" x14ac:dyDescent="0.35"/>
    <row r="631" s="46" customFormat="1" x14ac:dyDescent="0.35"/>
    <row r="632" s="46" customFormat="1" x14ac:dyDescent="0.35"/>
    <row r="633" s="46" customFormat="1" x14ac:dyDescent="0.35"/>
    <row r="634" s="46" customFormat="1" x14ac:dyDescent="0.35"/>
    <row r="635" s="46" customFormat="1" x14ac:dyDescent="0.35"/>
    <row r="636" s="46" customFormat="1" x14ac:dyDescent="0.35"/>
    <row r="637" s="46" customFormat="1" x14ac:dyDescent="0.35"/>
    <row r="638" s="46" customFormat="1" x14ac:dyDescent="0.35"/>
    <row r="639" s="46" customFormat="1" x14ac:dyDescent="0.35"/>
    <row r="640" s="46" customFormat="1" x14ac:dyDescent="0.35"/>
    <row r="641" s="46" customFormat="1" x14ac:dyDescent="0.35"/>
    <row r="642" s="46" customFormat="1" x14ac:dyDescent="0.35"/>
    <row r="643" s="46" customFormat="1" x14ac:dyDescent="0.35"/>
    <row r="644" s="46" customFormat="1" x14ac:dyDescent="0.35"/>
    <row r="645" s="46" customFormat="1" x14ac:dyDescent="0.35"/>
    <row r="646" s="46" customFormat="1" x14ac:dyDescent="0.35"/>
    <row r="647" s="46" customFormat="1" x14ac:dyDescent="0.35"/>
    <row r="648" s="46" customFormat="1" x14ac:dyDescent="0.35"/>
    <row r="649" s="46" customFormat="1" x14ac:dyDescent="0.35"/>
    <row r="650" s="46" customFormat="1" x14ac:dyDescent="0.35"/>
    <row r="651" s="46" customFormat="1" x14ac:dyDescent="0.35"/>
    <row r="652" s="46" customFormat="1" x14ac:dyDescent="0.35"/>
    <row r="653" s="46" customFormat="1" x14ac:dyDescent="0.35"/>
    <row r="654" s="46" customFormat="1" x14ac:dyDescent="0.35"/>
    <row r="655" s="46" customFormat="1" x14ac:dyDescent="0.35"/>
    <row r="656" s="46" customFormat="1" x14ac:dyDescent="0.35"/>
    <row r="657" s="46" customFormat="1" x14ac:dyDescent="0.35"/>
    <row r="658" s="46" customFormat="1" x14ac:dyDescent="0.35"/>
    <row r="659" s="46" customFormat="1" x14ac:dyDescent="0.35"/>
    <row r="660" s="46" customFormat="1" x14ac:dyDescent="0.35"/>
    <row r="661" s="46" customFormat="1" x14ac:dyDescent="0.35"/>
    <row r="662" s="46" customFormat="1" x14ac:dyDescent="0.35"/>
    <row r="663" s="46" customFormat="1" x14ac:dyDescent="0.35"/>
    <row r="664" s="46" customFormat="1" x14ac:dyDescent="0.35"/>
    <row r="665" s="46" customFormat="1" x14ac:dyDescent="0.35"/>
    <row r="666" s="46" customFormat="1" x14ac:dyDescent="0.35"/>
    <row r="667" s="46" customFormat="1" x14ac:dyDescent="0.35"/>
    <row r="668" s="46" customFormat="1" x14ac:dyDescent="0.35"/>
    <row r="669" s="46" customFormat="1" x14ac:dyDescent="0.35"/>
    <row r="670" s="46" customFormat="1" x14ac:dyDescent="0.35"/>
    <row r="671" s="46" customFormat="1" x14ac:dyDescent="0.35"/>
    <row r="672" s="46" customFormat="1" x14ac:dyDescent="0.35"/>
    <row r="673" s="46" customFormat="1" x14ac:dyDescent="0.35"/>
    <row r="674" s="46" customFormat="1" x14ac:dyDescent="0.35"/>
    <row r="675" s="46" customFormat="1" x14ac:dyDescent="0.35"/>
    <row r="676" s="46" customFormat="1" x14ac:dyDescent="0.35"/>
    <row r="677" s="46" customFormat="1" x14ac:dyDescent="0.35"/>
    <row r="678" s="46" customFormat="1" x14ac:dyDescent="0.35"/>
    <row r="679" s="46" customFormat="1" x14ac:dyDescent="0.35"/>
    <row r="680" s="46" customFormat="1" x14ac:dyDescent="0.35"/>
    <row r="681" s="46" customFormat="1" x14ac:dyDescent="0.35"/>
    <row r="682" s="46" customFormat="1" x14ac:dyDescent="0.35"/>
    <row r="683" s="46" customFormat="1" x14ac:dyDescent="0.35"/>
    <row r="684" s="46" customFormat="1" x14ac:dyDescent="0.35"/>
    <row r="685" s="46" customFormat="1" x14ac:dyDescent="0.35"/>
    <row r="686" s="46" customFormat="1" x14ac:dyDescent="0.35"/>
    <row r="687" s="46" customFormat="1" x14ac:dyDescent="0.35"/>
    <row r="688" s="46" customFormat="1" x14ac:dyDescent="0.35"/>
    <row r="689" s="46" customFormat="1" x14ac:dyDescent="0.35"/>
    <row r="690" s="46" customFormat="1" x14ac:dyDescent="0.35"/>
    <row r="691" s="46" customFormat="1" x14ac:dyDescent="0.35"/>
    <row r="692" s="46" customFormat="1" x14ac:dyDescent="0.35"/>
    <row r="693" s="46" customFormat="1" x14ac:dyDescent="0.35"/>
    <row r="694" s="46" customFormat="1" x14ac:dyDescent="0.35"/>
    <row r="695" s="46" customFormat="1" x14ac:dyDescent="0.35"/>
    <row r="696" s="46" customFormat="1" x14ac:dyDescent="0.35"/>
    <row r="697" s="46" customFormat="1" x14ac:dyDescent="0.35"/>
    <row r="698" s="46" customFormat="1" x14ac:dyDescent="0.35"/>
    <row r="699" s="46" customFormat="1" x14ac:dyDescent="0.35"/>
    <row r="700" s="46" customFormat="1" x14ac:dyDescent="0.35"/>
    <row r="701" s="46" customFormat="1" x14ac:dyDescent="0.35"/>
    <row r="702" s="46" customFormat="1" x14ac:dyDescent="0.35"/>
    <row r="703" s="46" customFormat="1" x14ac:dyDescent="0.35"/>
    <row r="704" s="46" customFormat="1" x14ac:dyDescent="0.35"/>
    <row r="705" s="46" customFormat="1" x14ac:dyDescent="0.35"/>
    <row r="706" s="46" customFormat="1" x14ac:dyDescent="0.35"/>
    <row r="707" s="46" customFormat="1" x14ac:dyDescent="0.35"/>
    <row r="708" s="46" customFormat="1" x14ac:dyDescent="0.35"/>
    <row r="709" s="46" customFormat="1" x14ac:dyDescent="0.35"/>
    <row r="710" s="46" customFormat="1" x14ac:dyDescent="0.35"/>
    <row r="711" s="46" customFormat="1" x14ac:dyDescent="0.35"/>
    <row r="712" s="46" customFormat="1" x14ac:dyDescent="0.35"/>
    <row r="713" s="46" customFormat="1" x14ac:dyDescent="0.35"/>
    <row r="714" s="46" customFormat="1" x14ac:dyDescent="0.35"/>
    <row r="715" s="46" customFormat="1" x14ac:dyDescent="0.35"/>
    <row r="716" s="46" customFormat="1" x14ac:dyDescent="0.35"/>
    <row r="717" s="46" customFormat="1" x14ac:dyDescent="0.35"/>
    <row r="718" s="46" customFormat="1" x14ac:dyDescent="0.35"/>
    <row r="719" s="46" customFormat="1" x14ac:dyDescent="0.35"/>
    <row r="720" s="46" customFormat="1" x14ac:dyDescent="0.35"/>
    <row r="721" s="46" customFormat="1" x14ac:dyDescent="0.35"/>
    <row r="722" s="46" customFormat="1" x14ac:dyDescent="0.35"/>
    <row r="723" s="46" customFormat="1" x14ac:dyDescent="0.35"/>
    <row r="724" s="46" customFormat="1" x14ac:dyDescent="0.35"/>
    <row r="725" s="46" customFormat="1" x14ac:dyDescent="0.35"/>
    <row r="726" s="46" customFormat="1" x14ac:dyDescent="0.35"/>
    <row r="727" s="46" customFormat="1" x14ac:dyDescent="0.35"/>
    <row r="728" s="46" customFormat="1" x14ac:dyDescent="0.35"/>
    <row r="729" s="46" customFormat="1" x14ac:dyDescent="0.35"/>
    <row r="730" s="46" customFormat="1" x14ac:dyDescent="0.35"/>
    <row r="731" s="46" customFormat="1" x14ac:dyDescent="0.35"/>
    <row r="732" s="46" customFormat="1" x14ac:dyDescent="0.35"/>
    <row r="733" s="46" customFormat="1" x14ac:dyDescent="0.35"/>
    <row r="734" s="46" customFormat="1" x14ac:dyDescent="0.35"/>
    <row r="735" s="46" customFormat="1" x14ac:dyDescent="0.35"/>
    <row r="736" s="46" customFormat="1" x14ac:dyDescent="0.35"/>
    <row r="737" s="46" customFormat="1" x14ac:dyDescent="0.35"/>
    <row r="738" s="46" customFormat="1" x14ac:dyDescent="0.35"/>
    <row r="739" s="46" customFormat="1" x14ac:dyDescent="0.35"/>
    <row r="740" s="46" customFormat="1" x14ac:dyDescent="0.35"/>
    <row r="741" s="46" customFormat="1" x14ac:dyDescent="0.35"/>
    <row r="742" s="46" customFormat="1" x14ac:dyDescent="0.35"/>
    <row r="743" s="46" customFormat="1" x14ac:dyDescent="0.35"/>
    <row r="744" s="46" customFormat="1" x14ac:dyDescent="0.35"/>
    <row r="745" s="46" customFormat="1" x14ac:dyDescent="0.35"/>
    <row r="746" s="46" customFormat="1" x14ac:dyDescent="0.35"/>
    <row r="747" s="46" customFormat="1" x14ac:dyDescent="0.35"/>
    <row r="748" s="46" customFormat="1" x14ac:dyDescent="0.35"/>
    <row r="749" s="46" customFormat="1" x14ac:dyDescent="0.35"/>
    <row r="750" s="46" customFormat="1" x14ac:dyDescent="0.35"/>
    <row r="751" s="46" customFormat="1" x14ac:dyDescent="0.35"/>
    <row r="752" s="46" customFormat="1" x14ac:dyDescent="0.35"/>
    <row r="753" s="46" customFormat="1" x14ac:dyDescent="0.35"/>
    <row r="754" s="46" customFormat="1" x14ac:dyDescent="0.35"/>
    <row r="755" s="46" customFormat="1" x14ac:dyDescent="0.35"/>
    <row r="756" s="46" customFormat="1" x14ac:dyDescent="0.35"/>
    <row r="757" s="46" customFormat="1" x14ac:dyDescent="0.35"/>
    <row r="758" s="46" customFormat="1" x14ac:dyDescent="0.35"/>
    <row r="759" s="46" customFormat="1" x14ac:dyDescent="0.35"/>
    <row r="760" s="46" customFormat="1" x14ac:dyDescent="0.35"/>
    <row r="761" s="46" customFormat="1" x14ac:dyDescent="0.35"/>
    <row r="762" s="46" customFormat="1" x14ac:dyDescent="0.35"/>
    <row r="763" s="46" customFormat="1" x14ac:dyDescent="0.35"/>
    <row r="764" s="46" customFormat="1" x14ac:dyDescent="0.35"/>
    <row r="765" s="46" customFormat="1" x14ac:dyDescent="0.35"/>
    <row r="766" s="46" customFormat="1" x14ac:dyDescent="0.35"/>
    <row r="767" s="46" customFormat="1" x14ac:dyDescent="0.35"/>
    <row r="768" s="46" customFormat="1" x14ac:dyDescent="0.35"/>
    <row r="769" s="46" customFormat="1" x14ac:dyDescent="0.35"/>
    <row r="770" s="46" customFormat="1" x14ac:dyDescent="0.35"/>
    <row r="771" s="46" customFormat="1" x14ac:dyDescent="0.35"/>
    <row r="772" s="46" customFormat="1" x14ac:dyDescent="0.35"/>
    <row r="773" s="46" customFormat="1" x14ac:dyDescent="0.35"/>
    <row r="774" s="46" customFormat="1" x14ac:dyDescent="0.35"/>
    <row r="775" s="46" customFormat="1" x14ac:dyDescent="0.35"/>
    <row r="776" s="46" customFormat="1" x14ac:dyDescent="0.35"/>
    <row r="777" s="46" customFormat="1" x14ac:dyDescent="0.35"/>
    <row r="778" s="46" customFormat="1" x14ac:dyDescent="0.35"/>
    <row r="779" s="46" customFormat="1" x14ac:dyDescent="0.35"/>
    <row r="780" s="46" customFormat="1" x14ac:dyDescent="0.35"/>
    <row r="781" s="46" customFormat="1" x14ac:dyDescent="0.35"/>
    <row r="782" s="46" customFormat="1" x14ac:dyDescent="0.35"/>
    <row r="783" s="46" customFormat="1" x14ac:dyDescent="0.35"/>
    <row r="784" s="46" customFormat="1" x14ac:dyDescent="0.35"/>
    <row r="785" s="46" customFormat="1" x14ac:dyDescent="0.35"/>
    <row r="786" s="46" customFormat="1" x14ac:dyDescent="0.35"/>
    <row r="787" s="46" customFormat="1" x14ac:dyDescent="0.35"/>
    <row r="788" s="46" customFormat="1" x14ac:dyDescent="0.35"/>
    <row r="789" s="46" customFormat="1" x14ac:dyDescent="0.35"/>
    <row r="790" s="46" customFormat="1" x14ac:dyDescent="0.35"/>
    <row r="791" s="46" customFormat="1" x14ac:dyDescent="0.35"/>
    <row r="792" s="46" customFormat="1" x14ac:dyDescent="0.35"/>
    <row r="793" s="46" customFormat="1" x14ac:dyDescent="0.35"/>
    <row r="794" s="46" customFormat="1" x14ac:dyDescent="0.35"/>
    <row r="795" s="46" customFormat="1" x14ac:dyDescent="0.35"/>
    <row r="796" s="46" customFormat="1" x14ac:dyDescent="0.35"/>
    <row r="797" s="46" customFormat="1" x14ac:dyDescent="0.35"/>
    <row r="798" s="46" customFormat="1" x14ac:dyDescent="0.35"/>
    <row r="799" s="46" customFormat="1" x14ac:dyDescent="0.35"/>
    <row r="800" s="46" customFormat="1" x14ac:dyDescent="0.35"/>
    <row r="801" s="46" customFormat="1" x14ac:dyDescent="0.35"/>
    <row r="802" s="46" customFormat="1" x14ac:dyDescent="0.35"/>
    <row r="803" s="46" customFormat="1" x14ac:dyDescent="0.35"/>
    <row r="804" s="46" customFormat="1" x14ac:dyDescent="0.35"/>
    <row r="805" s="46" customFormat="1" x14ac:dyDescent="0.35"/>
    <row r="806" s="46" customFormat="1" x14ac:dyDescent="0.35"/>
    <row r="807" s="46" customFormat="1" x14ac:dyDescent="0.35"/>
    <row r="808" s="46" customFormat="1" x14ac:dyDescent="0.35"/>
    <row r="809" s="46" customFormat="1" x14ac:dyDescent="0.35"/>
    <row r="810" s="46" customFormat="1" x14ac:dyDescent="0.35"/>
    <row r="811" s="46" customFormat="1" x14ac:dyDescent="0.35"/>
    <row r="812" s="46" customFormat="1" x14ac:dyDescent="0.35"/>
    <row r="813" s="46" customFormat="1" x14ac:dyDescent="0.35"/>
    <row r="814" s="46" customFormat="1" x14ac:dyDescent="0.35"/>
    <row r="815" s="46" customFormat="1" x14ac:dyDescent="0.35"/>
    <row r="816" s="46" customFormat="1" x14ac:dyDescent="0.35"/>
    <row r="817" s="46" customFormat="1" x14ac:dyDescent="0.35"/>
    <row r="818" s="46" customFormat="1" x14ac:dyDescent="0.35"/>
    <row r="819" s="46" customFormat="1" x14ac:dyDescent="0.35"/>
    <row r="820" s="46" customFormat="1" x14ac:dyDescent="0.35"/>
    <row r="821" s="46" customFormat="1" x14ac:dyDescent="0.35"/>
    <row r="822" s="46" customFormat="1" x14ac:dyDescent="0.35"/>
    <row r="823" s="46" customFormat="1" x14ac:dyDescent="0.35"/>
    <row r="824" s="46" customFormat="1" x14ac:dyDescent="0.35"/>
    <row r="825" s="46" customFormat="1" x14ac:dyDescent="0.35"/>
    <row r="826" s="46" customFormat="1" x14ac:dyDescent="0.35"/>
    <row r="827" s="46" customFormat="1" x14ac:dyDescent="0.35"/>
    <row r="828" s="46" customFormat="1" x14ac:dyDescent="0.35"/>
    <row r="829" s="46" customFormat="1" x14ac:dyDescent="0.35"/>
    <row r="830" s="46" customFormat="1" x14ac:dyDescent="0.35"/>
    <row r="831" s="46" customFormat="1" x14ac:dyDescent="0.35"/>
    <row r="832" s="46" customFormat="1" x14ac:dyDescent="0.35"/>
    <row r="833" s="46" customFormat="1" x14ac:dyDescent="0.35"/>
    <row r="834" s="46" customFormat="1" x14ac:dyDescent="0.35"/>
    <row r="835" s="46" customFormat="1" x14ac:dyDescent="0.35"/>
    <row r="836" s="46" customFormat="1" x14ac:dyDescent="0.35"/>
    <row r="837" s="46" customFormat="1" x14ac:dyDescent="0.35"/>
    <row r="838" s="46" customFormat="1" x14ac:dyDescent="0.35"/>
    <row r="839" s="46" customFormat="1" x14ac:dyDescent="0.35"/>
    <row r="840" s="46" customFormat="1" x14ac:dyDescent="0.35"/>
    <row r="841" s="46" customFormat="1" x14ac:dyDescent="0.35"/>
    <row r="842" s="46" customFormat="1" x14ac:dyDescent="0.35"/>
    <row r="843" s="46" customFormat="1" x14ac:dyDescent="0.35"/>
    <row r="844" s="46" customFormat="1" x14ac:dyDescent="0.35"/>
    <row r="845" s="46" customFormat="1" x14ac:dyDescent="0.35"/>
    <row r="846" s="46" customFormat="1" x14ac:dyDescent="0.35"/>
    <row r="847" s="46" customFormat="1" x14ac:dyDescent="0.35"/>
    <row r="848" s="46" customFormat="1" x14ac:dyDescent="0.35"/>
    <row r="849" s="46" customFormat="1" x14ac:dyDescent="0.35"/>
    <row r="850" s="46" customFormat="1" x14ac:dyDescent="0.35"/>
    <row r="851" s="46" customFormat="1" x14ac:dyDescent="0.35"/>
    <row r="852" s="46" customFormat="1" x14ac:dyDescent="0.35"/>
    <row r="853" s="46" customFormat="1" x14ac:dyDescent="0.35"/>
    <row r="854" s="46" customFormat="1" x14ac:dyDescent="0.35"/>
    <row r="855" s="46" customFormat="1" x14ac:dyDescent="0.35"/>
    <row r="856" s="46" customFormat="1" x14ac:dyDescent="0.35"/>
    <row r="857" s="46" customFormat="1" x14ac:dyDescent="0.35"/>
    <row r="858" s="46" customFormat="1" x14ac:dyDescent="0.35"/>
    <row r="859" s="46" customFormat="1" x14ac:dyDescent="0.35"/>
    <row r="860" s="46" customFormat="1" x14ac:dyDescent="0.35"/>
    <row r="861" s="46" customFormat="1" x14ac:dyDescent="0.35"/>
    <row r="862" s="46" customFormat="1" x14ac:dyDescent="0.35"/>
    <row r="863" s="46" customFormat="1" x14ac:dyDescent="0.35"/>
    <row r="864" s="46" customFormat="1" x14ac:dyDescent="0.35"/>
    <row r="865" s="46" customFormat="1" x14ac:dyDescent="0.35"/>
    <row r="866" s="46" customFormat="1" x14ac:dyDescent="0.35"/>
    <row r="867" s="46" customFormat="1" x14ac:dyDescent="0.35"/>
    <row r="868" s="46" customFormat="1" x14ac:dyDescent="0.35"/>
    <row r="869" s="46" customFormat="1" x14ac:dyDescent="0.35"/>
    <row r="870" s="46" customFormat="1" x14ac:dyDescent="0.35"/>
    <row r="871" s="46" customFormat="1" x14ac:dyDescent="0.35"/>
    <row r="872" s="46" customFormat="1" x14ac:dyDescent="0.35"/>
    <row r="873" s="46" customFormat="1" x14ac:dyDescent="0.35"/>
    <row r="874" s="46" customFormat="1" x14ac:dyDescent="0.35"/>
    <row r="875" s="46" customFormat="1" x14ac:dyDescent="0.35"/>
    <row r="876" s="46" customFormat="1" x14ac:dyDescent="0.35"/>
    <row r="877" s="46" customFormat="1" x14ac:dyDescent="0.35"/>
    <row r="878" s="46" customFormat="1" x14ac:dyDescent="0.35"/>
    <row r="879" s="46" customFormat="1" x14ac:dyDescent="0.35"/>
    <row r="880" s="46" customFormat="1" x14ac:dyDescent="0.35"/>
    <row r="881" s="46" customFormat="1" x14ac:dyDescent="0.35"/>
    <row r="882" s="46" customFormat="1" x14ac:dyDescent="0.35"/>
    <row r="883" s="46" customFormat="1" x14ac:dyDescent="0.35"/>
    <row r="884" s="46" customFormat="1" x14ac:dyDescent="0.35"/>
    <row r="885" s="46" customFormat="1" x14ac:dyDescent="0.35"/>
    <row r="886" s="46" customFormat="1" x14ac:dyDescent="0.35"/>
    <row r="887" s="46" customFormat="1" x14ac:dyDescent="0.35"/>
    <row r="888" s="46" customFormat="1" x14ac:dyDescent="0.35"/>
    <row r="889" s="46" customFormat="1" x14ac:dyDescent="0.35"/>
    <row r="890" s="46" customFormat="1" x14ac:dyDescent="0.35"/>
    <row r="891" s="46" customFormat="1" x14ac:dyDescent="0.35"/>
    <row r="892" s="46" customFormat="1" x14ac:dyDescent="0.35"/>
    <row r="893" s="46" customFormat="1" x14ac:dyDescent="0.35"/>
    <row r="894" s="46" customFormat="1" x14ac:dyDescent="0.35"/>
    <row r="895" s="46" customFormat="1" x14ac:dyDescent="0.35"/>
    <row r="896" s="46" customFormat="1" x14ac:dyDescent="0.35"/>
    <row r="897" s="46" customFormat="1" x14ac:dyDescent="0.35"/>
    <row r="898" s="46" customFormat="1" x14ac:dyDescent="0.35"/>
    <row r="899" s="46" customFormat="1" x14ac:dyDescent="0.35"/>
    <row r="900" s="46" customFormat="1" x14ac:dyDescent="0.35"/>
    <row r="901" s="46" customFormat="1" x14ac:dyDescent="0.35"/>
    <row r="902" s="46" customFormat="1" x14ac:dyDescent="0.35"/>
    <row r="903" s="46" customFormat="1" x14ac:dyDescent="0.35"/>
    <row r="904" s="46" customFormat="1" x14ac:dyDescent="0.35"/>
    <row r="905" s="46" customFormat="1" x14ac:dyDescent="0.35"/>
    <row r="906" s="46" customFormat="1" x14ac:dyDescent="0.35"/>
    <row r="907" s="46" customFormat="1" x14ac:dyDescent="0.35"/>
    <row r="908" s="46" customFormat="1" x14ac:dyDescent="0.35"/>
    <row r="909" s="46" customFormat="1" x14ac:dyDescent="0.35"/>
    <row r="910" s="46" customFormat="1" x14ac:dyDescent="0.35"/>
    <row r="911" s="46" customFormat="1" x14ac:dyDescent="0.35"/>
    <row r="912" s="46" customFormat="1" x14ac:dyDescent="0.35"/>
    <row r="913" s="46" customFormat="1" x14ac:dyDescent="0.35"/>
    <row r="914" s="46" customFormat="1" x14ac:dyDescent="0.35"/>
    <row r="915" s="46" customFormat="1" x14ac:dyDescent="0.35"/>
    <row r="916" s="46" customFormat="1" x14ac:dyDescent="0.35"/>
    <row r="917" s="46" customFormat="1" x14ac:dyDescent="0.35"/>
    <row r="918" s="46" customFormat="1" x14ac:dyDescent="0.35"/>
    <row r="919" s="46" customFormat="1" x14ac:dyDescent="0.35"/>
    <row r="920" s="46" customFormat="1" x14ac:dyDescent="0.35"/>
    <row r="921" s="46" customFormat="1" x14ac:dyDescent="0.35"/>
    <row r="922" s="46" customFormat="1" x14ac:dyDescent="0.35"/>
    <row r="923" s="46" customFormat="1" x14ac:dyDescent="0.35"/>
    <row r="924" s="46" customFormat="1" x14ac:dyDescent="0.35"/>
    <row r="925" s="46" customFormat="1" x14ac:dyDescent="0.35"/>
    <row r="926" s="46" customFormat="1" x14ac:dyDescent="0.35"/>
    <row r="927" s="46" customFormat="1" x14ac:dyDescent="0.35"/>
    <row r="928" s="46" customFormat="1" x14ac:dyDescent="0.35"/>
    <row r="929" s="46" customFormat="1" x14ac:dyDescent="0.35"/>
    <row r="930" s="46" customFormat="1" x14ac:dyDescent="0.35"/>
    <row r="931" s="46" customFormat="1" x14ac:dyDescent="0.35"/>
    <row r="932" s="46" customFormat="1" x14ac:dyDescent="0.35"/>
    <row r="933" s="46" customFormat="1" x14ac:dyDescent="0.35"/>
    <row r="934" s="46" customFormat="1" x14ac:dyDescent="0.35"/>
    <row r="935" s="46" customFormat="1" x14ac:dyDescent="0.35"/>
    <row r="936" s="46" customFormat="1" x14ac:dyDescent="0.35"/>
    <row r="937" s="46" customFormat="1" x14ac:dyDescent="0.35"/>
    <row r="938" s="46" customFormat="1" x14ac:dyDescent="0.35"/>
    <row r="939" s="46" customFormat="1" x14ac:dyDescent="0.35"/>
    <row r="940" s="46" customFormat="1" x14ac:dyDescent="0.35"/>
    <row r="941" s="46" customFormat="1" x14ac:dyDescent="0.35"/>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M348"/>
  <sheetViews>
    <sheetView zoomScale="90" zoomScaleNormal="90" workbookViewId="0">
      <selection activeCell="B18" sqref="B18:D18"/>
    </sheetView>
  </sheetViews>
  <sheetFormatPr defaultColWidth="9.1796875" defaultRowHeight="14.5" x14ac:dyDescent="0.35"/>
  <cols>
    <col min="1" max="1" width="9.1796875" style="17"/>
    <col min="2" max="2" width="13.1796875" style="17" customWidth="1"/>
    <col min="3" max="3" width="84.453125" style="26" customWidth="1"/>
    <col min="4" max="4" width="28.26953125" style="17" customWidth="1"/>
    <col min="5" max="65" width="9.1796875" style="46"/>
    <col min="66" max="16384" width="9.1796875" style="17"/>
  </cols>
  <sheetData>
    <row r="1" spans="1:65" x14ac:dyDescent="0.35">
      <c r="A1" s="235" t="s">
        <v>3350</v>
      </c>
      <c r="B1" s="236"/>
      <c r="C1" s="247"/>
      <c r="D1" s="236"/>
    </row>
    <row r="2" spans="1:65" s="18" customFormat="1" ht="12.75" customHeight="1" x14ac:dyDescent="0.35">
      <c r="A2" s="248" t="s">
        <v>3351</v>
      </c>
      <c r="B2" s="248" t="s">
        <v>3352</v>
      </c>
      <c r="C2" s="249" t="s">
        <v>3353</v>
      </c>
      <c r="D2" s="248" t="s">
        <v>3354</v>
      </c>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row>
    <row r="3" spans="1:65" ht="13.5" customHeight="1" x14ac:dyDescent="0.35">
      <c r="A3" s="250">
        <v>1</v>
      </c>
      <c r="B3" s="251">
        <v>41976</v>
      </c>
      <c r="C3" s="252" t="s">
        <v>3355</v>
      </c>
      <c r="D3" s="253" t="s">
        <v>3356</v>
      </c>
    </row>
    <row r="4" spans="1:65" ht="27" customHeight="1" x14ac:dyDescent="0.35">
      <c r="A4" s="250">
        <v>1.1000000000000001</v>
      </c>
      <c r="B4" s="251">
        <v>42041</v>
      </c>
      <c r="C4" s="252" t="s">
        <v>3357</v>
      </c>
      <c r="D4" s="253" t="s">
        <v>3356</v>
      </c>
    </row>
    <row r="5" spans="1:65" x14ac:dyDescent="0.35">
      <c r="A5" s="250">
        <v>1.2</v>
      </c>
      <c r="B5" s="251">
        <v>42454</v>
      </c>
      <c r="C5" s="252" t="s">
        <v>3358</v>
      </c>
      <c r="D5" s="253" t="s">
        <v>3356</v>
      </c>
    </row>
    <row r="6" spans="1:65" s="46" customFormat="1" x14ac:dyDescent="0.35">
      <c r="A6" s="250">
        <v>1.3</v>
      </c>
      <c r="B6" s="251" t="s">
        <v>3359</v>
      </c>
      <c r="C6" s="252" t="s">
        <v>3360</v>
      </c>
      <c r="D6" s="253" t="s">
        <v>3356</v>
      </c>
    </row>
    <row r="7" spans="1:65" s="46" customFormat="1" ht="25" x14ac:dyDescent="0.35">
      <c r="A7" s="250">
        <v>1.4</v>
      </c>
      <c r="B7" s="251">
        <v>43008</v>
      </c>
      <c r="C7" s="252" t="s">
        <v>3361</v>
      </c>
      <c r="D7" s="253" t="s">
        <v>3356</v>
      </c>
    </row>
    <row r="8" spans="1:65" s="46" customFormat="1" x14ac:dyDescent="0.35">
      <c r="A8" s="250">
        <v>1.4</v>
      </c>
      <c r="B8" s="251">
        <v>43131</v>
      </c>
      <c r="C8" s="252" t="s">
        <v>3362</v>
      </c>
      <c r="D8" s="253" t="s">
        <v>3356</v>
      </c>
    </row>
    <row r="9" spans="1:65" s="46" customFormat="1" x14ac:dyDescent="0.35">
      <c r="A9" s="250">
        <v>1.4</v>
      </c>
      <c r="B9" s="251">
        <v>43373</v>
      </c>
      <c r="C9" s="252" t="s">
        <v>3363</v>
      </c>
      <c r="D9" s="253" t="s">
        <v>3356</v>
      </c>
    </row>
    <row r="10" spans="1:65" s="46" customFormat="1" x14ac:dyDescent="0.35">
      <c r="A10" s="250">
        <v>1.4</v>
      </c>
      <c r="B10" s="251">
        <v>43555</v>
      </c>
      <c r="C10" s="252" t="s">
        <v>3364</v>
      </c>
      <c r="D10" s="253" t="s">
        <v>3356</v>
      </c>
    </row>
    <row r="11" spans="1:65" s="46" customFormat="1" x14ac:dyDescent="0.35">
      <c r="A11" s="250">
        <v>1.4</v>
      </c>
      <c r="B11" s="251">
        <v>43738</v>
      </c>
      <c r="C11" s="252" t="s">
        <v>3363</v>
      </c>
      <c r="D11" s="253" t="s">
        <v>3356</v>
      </c>
    </row>
    <row r="12" spans="1:65" s="46" customFormat="1" x14ac:dyDescent="0.35">
      <c r="A12" s="250">
        <v>1.5</v>
      </c>
      <c r="B12" s="251">
        <v>44104</v>
      </c>
      <c r="C12" s="252" t="s">
        <v>3365</v>
      </c>
      <c r="D12" s="253" t="s">
        <v>3356</v>
      </c>
    </row>
    <row r="13" spans="1:65" s="46" customFormat="1" ht="25" x14ac:dyDescent="0.35">
      <c r="A13" s="250">
        <v>1.6</v>
      </c>
      <c r="B13" s="251">
        <v>44469</v>
      </c>
      <c r="C13" s="252" t="s">
        <v>3366</v>
      </c>
      <c r="D13" s="253" t="s">
        <v>3356</v>
      </c>
    </row>
    <row r="14" spans="1:65" s="46" customFormat="1" x14ac:dyDescent="0.35">
      <c r="A14" s="250">
        <v>1.7</v>
      </c>
      <c r="B14" s="251">
        <v>44469</v>
      </c>
      <c r="C14" s="252" t="s">
        <v>3363</v>
      </c>
      <c r="D14" s="253" t="s">
        <v>3356</v>
      </c>
    </row>
    <row r="15" spans="1:65" s="46" customFormat="1" x14ac:dyDescent="0.35">
      <c r="A15" s="250">
        <v>1.8</v>
      </c>
      <c r="B15" s="251">
        <v>44834</v>
      </c>
      <c r="C15" s="252" t="s">
        <v>3367</v>
      </c>
      <c r="D15" s="253" t="s">
        <v>3356</v>
      </c>
    </row>
    <row r="16" spans="1:65" s="46" customFormat="1" x14ac:dyDescent="0.35">
      <c r="A16" s="250">
        <v>2</v>
      </c>
      <c r="B16" s="251">
        <v>45016</v>
      </c>
      <c r="C16" s="252" t="s">
        <v>3368</v>
      </c>
      <c r="D16" s="253" t="s">
        <v>3356</v>
      </c>
    </row>
    <row r="17" spans="1:4" s="46" customFormat="1" x14ac:dyDescent="0.35">
      <c r="A17" s="250">
        <v>2.1</v>
      </c>
      <c r="B17" s="251">
        <v>45174</v>
      </c>
      <c r="C17" s="252" t="s">
        <v>3363</v>
      </c>
      <c r="D17" s="253" t="s">
        <v>3356</v>
      </c>
    </row>
    <row r="18" spans="1:4" s="46" customFormat="1" x14ac:dyDescent="0.35">
      <c r="A18" s="250">
        <v>2.2000000000000002</v>
      </c>
      <c r="B18" s="251">
        <v>45199</v>
      </c>
      <c r="C18" s="252" t="s">
        <v>3369</v>
      </c>
      <c r="D18" s="253" t="s">
        <v>3356</v>
      </c>
    </row>
    <row r="19" spans="1:4" s="46" customFormat="1" x14ac:dyDescent="0.35">
      <c r="A19" s="250"/>
      <c r="B19" s="251"/>
      <c r="C19" s="252"/>
      <c r="D19" s="253"/>
    </row>
    <row r="20" spans="1:4" s="46" customFormat="1" x14ac:dyDescent="0.35">
      <c r="A20" s="250"/>
      <c r="B20" s="251"/>
      <c r="C20" s="252"/>
      <c r="D20" s="253"/>
    </row>
    <row r="21" spans="1:4" s="46" customFormat="1" x14ac:dyDescent="0.35">
      <c r="C21" s="102"/>
    </row>
    <row r="22" spans="1:4" s="46" customFormat="1" x14ac:dyDescent="0.35">
      <c r="C22" s="102"/>
    </row>
    <row r="23" spans="1:4" s="46" customFormat="1" x14ac:dyDescent="0.35">
      <c r="C23" s="102"/>
    </row>
    <row r="24" spans="1:4" s="46" customFormat="1" x14ac:dyDescent="0.35">
      <c r="C24" s="102"/>
    </row>
    <row r="25" spans="1:4" s="46" customFormat="1" x14ac:dyDescent="0.35">
      <c r="C25" s="102"/>
    </row>
    <row r="26" spans="1:4" s="46" customFormat="1" x14ac:dyDescent="0.35">
      <c r="C26" s="102"/>
    </row>
    <row r="27" spans="1:4" s="46" customFormat="1" x14ac:dyDescent="0.35">
      <c r="C27" s="102"/>
    </row>
    <row r="28" spans="1:4" s="46" customFormat="1" x14ac:dyDescent="0.35">
      <c r="C28" s="102"/>
    </row>
    <row r="29" spans="1:4" s="46" customFormat="1" x14ac:dyDescent="0.35">
      <c r="C29" s="102"/>
    </row>
    <row r="30" spans="1:4" s="46" customFormat="1" x14ac:dyDescent="0.35">
      <c r="C30" s="102"/>
    </row>
    <row r="31" spans="1:4" s="46" customFormat="1" x14ac:dyDescent="0.35">
      <c r="C31" s="102"/>
    </row>
    <row r="32" spans="1:4" s="46" customFormat="1" x14ac:dyDescent="0.35">
      <c r="C32" s="102"/>
    </row>
    <row r="33" spans="3:3" s="46" customFormat="1" x14ac:dyDescent="0.35">
      <c r="C33" s="102"/>
    </row>
    <row r="34" spans="3:3" s="46" customFormat="1" x14ac:dyDescent="0.35">
      <c r="C34" s="102"/>
    </row>
    <row r="35" spans="3:3" s="46" customFormat="1" x14ac:dyDescent="0.35">
      <c r="C35" s="102"/>
    </row>
    <row r="36" spans="3:3" s="46" customFormat="1" x14ac:dyDescent="0.35">
      <c r="C36" s="102"/>
    </row>
    <row r="37" spans="3:3" s="46" customFormat="1" x14ac:dyDescent="0.35">
      <c r="C37" s="102"/>
    </row>
    <row r="38" spans="3:3" s="46" customFormat="1" x14ac:dyDescent="0.35">
      <c r="C38" s="102"/>
    </row>
    <row r="39" spans="3:3" s="46" customFormat="1" x14ac:dyDescent="0.35">
      <c r="C39" s="102"/>
    </row>
    <row r="40" spans="3:3" s="46" customFormat="1" x14ac:dyDescent="0.35">
      <c r="C40" s="102"/>
    </row>
    <row r="41" spans="3:3" s="46" customFormat="1" x14ac:dyDescent="0.35">
      <c r="C41" s="102"/>
    </row>
    <row r="42" spans="3:3" s="46" customFormat="1" x14ac:dyDescent="0.35">
      <c r="C42" s="102"/>
    </row>
    <row r="43" spans="3:3" s="46" customFormat="1" x14ac:dyDescent="0.35">
      <c r="C43" s="102"/>
    </row>
    <row r="44" spans="3:3" s="46" customFormat="1" x14ac:dyDescent="0.35">
      <c r="C44" s="102"/>
    </row>
    <row r="45" spans="3:3" s="46" customFormat="1" x14ac:dyDescent="0.35">
      <c r="C45" s="102"/>
    </row>
    <row r="46" spans="3:3" s="46" customFormat="1" x14ac:dyDescent="0.35">
      <c r="C46" s="102"/>
    </row>
    <row r="47" spans="3:3" s="46" customFormat="1" x14ac:dyDescent="0.35">
      <c r="C47" s="102"/>
    </row>
    <row r="48" spans="3:3" s="46" customFormat="1" x14ac:dyDescent="0.35">
      <c r="C48" s="102"/>
    </row>
    <row r="49" spans="3:3" s="46" customFormat="1" x14ac:dyDescent="0.35">
      <c r="C49" s="102"/>
    </row>
    <row r="50" spans="3:3" s="46" customFormat="1" x14ac:dyDescent="0.35">
      <c r="C50" s="102"/>
    </row>
    <row r="51" spans="3:3" s="46" customFormat="1" x14ac:dyDescent="0.35">
      <c r="C51" s="102"/>
    </row>
    <row r="52" spans="3:3" s="46" customFormat="1" x14ac:dyDescent="0.35">
      <c r="C52" s="102"/>
    </row>
    <row r="53" spans="3:3" s="46" customFormat="1" x14ac:dyDescent="0.35">
      <c r="C53" s="102"/>
    </row>
    <row r="54" spans="3:3" s="46" customFormat="1" x14ac:dyDescent="0.35">
      <c r="C54" s="102"/>
    </row>
    <row r="55" spans="3:3" s="46" customFormat="1" x14ac:dyDescent="0.35">
      <c r="C55" s="102"/>
    </row>
    <row r="56" spans="3:3" s="46" customFormat="1" x14ac:dyDescent="0.35">
      <c r="C56" s="102"/>
    </row>
    <row r="57" spans="3:3" s="46" customFormat="1" x14ac:dyDescent="0.35">
      <c r="C57" s="102"/>
    </row>
    <row r="58" spans="3:3" s="46" customFormat="1" x14ac:dyDescent="0.35">
      <c r="C58" s="102"/>
    </row>
    <row r="59" spans="3:3" s="46" customFormat="1" x14ac:dyDescent="0.35">
      <c r="C59" s="102"/>
    </row>
    <row r="60" spans="3:3" s="46" customFormat="1" x14ac:dyDescent="0.35">
      <c r="C60" s="102"/>
    </row>
    <row r="61" spans="3:3" s="46" customFormat="1" x14ac:dyDescent="0.35">
      <c r="C61" s="102"/>
    </row>
    <row r="62" spans="3:3" s="46" customFormat="1" x14ac:dyDescent="0.35">
      <c r="C62" s="102"/>
    </row>
    <row r="63" spans="3:3" s="46" customFormat="1" x14ac:dyDescent="0.35">
      <c r="C63" s="102"/>
    </row>
    <row r="64" spans="3:3" s="46" customFormat="1" x14ac:dyDescent="0.35">
      <c r="C64" s="102"/>
    </row>
    <row r="65" spans="3:3" s="46" customFormat="1" x14ac:dyDescent="0.35">
      <c r="C65" s="102"/>
    </row>
    <row r="66" spans="3:3" s="46" customFormat="1" x14ac:dyDescent="0.35">
      <c r="C66" s="102"/>
    </row>
    <row r="67" spans="3:3" s="46" customFormat="1" x14ac:dyDescent="0.35">
      <c r="C67" s="102"/>
    </row>
    <row r="68" spans="3:3" s="46" customFormat="1" x14ac:dyDescent="0.35">
      <c r="C68" s="102"/>
    </row>
    <row r="69" spans="3:3" s="46" customFormat="1" x14ac:dyDescent="0.35">
      <c r="C69" s="102"/>
    </row>
    <row r="70" spans="3:3" s="46" customFormat="1" x14ac:dyDescent="0.35">
      <c r="C70" s="102"/>
    </row>
    <row r="71" spans="3:3" s="46" customFormat="1" x14ac:dyDescent="0.35">
      <c r="C71" s="102"/>
    </row>
    <row r="72" spans="3:3" s="46" customFormat="1" x14ac:dyDescent="0.35">
      <c r="C72" s="102"/>
    </row>
    <row r="73" spans="3:3" s="46" customFormat="1" x14ac:dyDescent="0.35">
      <c r="C73" s="102"/>
    </row>
    <row r="74" spans="3:3" s="46" customFormat="1" x14ac:dyDescent="0.35">
      <c r="C74" s="102"/>
    </row>
    <row r="75" spans="3:3" s="46" customFormat="1" x14ac:dyDescent="0.35">
      <c r="C75" s="102"/>
    </row>
    <row r="76" spans="3:3" s="46" customFormat="1" x14ac:dyDescent="0.35">
      <c r="C76" s="102"/>
    </row>
    <row r="77" spans="3:3" s="46" customFormat="1" x14ac:dyDescent="0.35">
      <c r="C77" s="102"/>
    </row>
    <row r="78" spans="3:3" s="46" customFormat="1" x14ac:dyDescent="0.35">
      <c r="C78" s="102"/>
    </row>
    <row r="79" spans="3:3" s="46" customFormat="1" x14ac:dyDescent="0.35">
      <c r="C79" s="102"/>
    </row>
    <row r="80" spans="3:3" s="46" customFormat="1" x14ac:dyDescent="0.35">
      <c r="C80" s="102"/>
    </row>
    <row r="81" spans="3:3" s="46" customFormat="1" x14ac:dyDescent="0.35">
      <c r="C81" s="102"/>
    </row>
    <row r="82" spans="3:3" s="46" customFormat="1" x14ac:dyDescent="0.35">
      <c r="C82" s="102"/>
    </row>
    <row r="83" spans="3:3" s="46" customFormat="1" x14ac:dyDescent="0.35">
      <c r="C83" s="102"/>
    </row>
    <row r="84" spans="3:3" s="46" customFormat="1" x14ac:dyDescent="0.35">
      <c r="C84" s="102"/>
    </row>
    <row r="85" spans="3:3" s="46" customFormat="1" x14ac:dyDescent="0.35">
      <c r="C85" s="102"/>
    </row>
    <row r="86" spans="3:3" s="46" customFormat="1" x14ac:dyDescent="0.35">
      <c r="C86" s="102"/>
    </row>
    <row r="87" spans="3:3" s="46" customFormat="1" x14ac:dyDescent="0.35">
      <c r="C87" s="102"/>
    </row>
    <row r="88" spans="3:3" s="46" customFormat="1" x14ac:dyDescent="0.35">
      <c r="C88" s="102"/>
    </row>
    <row r="89" spans="3:3" s="46" customFormat="1" x14ac:dyDescent="0.35">
      <c r="C89" s="102"/>
    </row>
    <row r="90" spans="3:3" s="46" customFormat="1" x14ac:dyDescent="0.35">
      <c r="C90" s="102"/>
    </row>
    <row r="91" spans="3:3" s="46" customFormat="1" x14ac:dyDescent="0.35">
      <c r="C91" s="102"/>
    </row>
    <row r="92" spans="3:3" s="46" customFormat="1" x14ac:dyDescent="0.35">
      <c r="C92" s="102"/>
    </row>
    <row r="93" spans="3:3" s="46" customFormat="1" x14ac:dyDescent="0.35">
      <c r="C93" s="102"/>
    </row>
    <row r="94" spans="3:3" s="46" customFormat="1" x14ac:dyDescent="0.35">
      <c r="C94" s="102"/>
    </row>
    <row r="95" spans="3:3" s="46" customFormat="1" x14ac:dyDescent="0.35">
      <c r="C95" s="102"/>
    </row>
    <row r="96" spans="3:3" s="46" customFormat="1" x14ac:dyDescent="0.35">
      <c r="C96" s="102"/>
    </row>
    <row r="97" spans="3:3" s="46" customFormat="1" x14ac:dyDescent="0.35">
      <c r="C97" s="102"/>
    </row>
    <row r="98" spans="3:3" s="46" customFormat="1" x14ac:dyDescent="0.35">
      <c r="C98" s="102"/>
    </row>
    <row r="99" spans="3:3" s="46" customFormat="1" x14ac:dyDescent="0.35">
      <c r="C99" s="102"/>
    </row>
    <row r="100" spans="3:3" s="46" customFormat="1" x14ac:dyDescent="0.35">
      <c r="C100" s="102"/>
    </row>
    <row r="101" spans="3:3" s="46" customFormat="1" x14ac:dyDescent="0.35">
      <c r="C101" s="102"/>
    </row>
    <row r="102" spans="3:3" s="46" customFormat="1" x14ac:dyDescent="0.35">
      <c r="C102" s="102"/>
    </row>
    <row r="103" spans="3:3" s="46" customFormat="1" x14ac:dyDescent="0.35">
      <c r="C103" s="102"/>
    </row>
    <row r="104" spans="3:3" s="46" customFormat="1" x14ac:dyDescent="0.35">
      <c r="C104" s="102"/>
    </row>
    <row r="105" spans="3:3" s="46" customFormat="1" x14ac:dyDescent="0.35">
      <c r="C105" s="102"/>
    </row>
    <row r="106" spans="3:3" s="46" customFormat="1" x14ac:dyDescent="0.35">
      <c r="C106" s="102"/>
    </row>
    <row r="107" spans="3:3" s="46" customFormat="1" x14ac:dyDescent="0.35">
      <c r="C107" s="102"/>
    </row>
    <row r="108" spans="3:3" s="46" customFormat="1" x14ac:dyDescent="0.35">
      <c r="C108" s="102"/>
    </row>
    <row r="109" spans="3:3" s="46" customFormat="1" x14ac:dyDescent="0.35">
      <c r="C109" s="102"/>
    </row>
    <row r="110" spans="3:3" s="46" customFormat="1" x14ac:dyDescent="0.35">
      <c r="C110" s="102"/>
    </row>
    <row r="111" spans="3:3" s="46" customFormat="1" x14ac:dyDescent="0.35">
      <c r="C111" s="102"/>
    </row>
    <row r="112" spans="3:3" s="46" customFormat="1" x14ac:dyDescent="0.35">
      <c r="C112" s="102"/>
    </row>
    <row r="113" spans="3:3" s="46" customFormat="1" x14ac:dyDescent="0.35">
      <c r="C113" s="102"/>
    </row>
    <row r="114" spans="3:3" s="46" customFormat="1" x14ac:dyDescent="0.35">
      <c r="C114" s="102"/>
    </row>
    <row r="115" spans="3:3" s="46" customFormat="1" x14ac:dyDescent="0.35">
      <c r="C115" s="102"/>
    </row>
    <row r="116" spans="3:3" s="46" customFormat="1" x14ac:dyDescent="0.35">
      <c r="C116" s="102"/>
    </row>
    <row r="117" spans="3:3" s="46" customFormat="1" x14ac:dyDescent="0.35">
      <c r="C117" s="102"/>
    </row>
    <row r="118" spans="3:3" s="46" customFormat="1" x14ac:dyDescent="0.35">
      <c r="C118" s="102"/>
    </row>
    <row r="119" spans="3:3" s="46" customFormat="1" x14ac:dyDescent="0.35">
      <c r="C119" s="102"/>
    </row>
    <row r="120" spans="3:3" s="46" customFormat="1" x14ac:dyDescent="0.35">
      <c r="C120" s="102"/>
    </row>
    <row r="121" spans="3:3" s="46" customFormat="1" x14ac:dyDescent="0.35">
      <c r="C121" s="102"/>
    </row>
    <row r="122" spans="3:3" s="46" customFormat="1" x14ac:dyDescent="0.35">
      <c r="C122" s="102"/>
    </row>
    <row r="123" spans="3:3" s="46" customFormat="1" x14ac:dyDescent="0.35">
      <c r="C123" s="102"/>
    </row>
    <row r="124" spans="3:3" s="46" customFormat="1" x14ac:dyDescent="0.35">
      <c r="C124" s="102"/>
    </row>
    <row r="125" spans="3:3" s="46" customFormat="1" x14ac:dyDescent="0.35">
      <c r="C125" s="102"/>
    </row>
    <row r="126" spans="3:3" s="46" customFormat="1" x14ac:dyDescent="0.35">
      <c r="C126" s="102"/>
    </row>
    <row r="127" spans="3:3" s="46" customFormat="1" x14ac:dyDescent="0.35">
      <c r="C127" s="102"/>
    </row>
    <row r="128" spans="3:3" s="46" customFormat="1" x14ac:dyDescent="0.35">
      <c r="C128" s="102"/>
    </row>
    <row r="129" spans="3:3" s="46" customFormat="1" x14ac:dyDescent="0.35">
      <c r="C129" s="102"/>
    </row>
    <row r="130" spans="3:3" s="46" customFormat="1" x14ac:dyDescent="0.35">
      <c r="C130" s="102"/>
    </row>
    <row r="131" spans="3:3" s="46" customFormat="1" x14ac:dyDescent="0.35">
      <c r="C131" s="102"/>
    </row>
    <row r="132" spans="3:3" s="46" customFormat="1" x14ac:dyDescent="0.35">
      <c r="C132" s="102"/>
    </row>
    <row r="133" spans="3:3" s="46" customFormat="1" x14ac:dyDescent="0.35">
      <c r="C133" s="102"/>
    </row>
    <row r="134" spans="3:3" s="46" customFormat="1" x14ac:dyDescent="0.35">
      <c r="C134" s="102"/>
    </row>
    <row r="135" spans="3:3" s="46" customFormat="1" x14ac:dyDescent="0.35">
      <c r="C135" s="102"/>
    </row>
    <row r="136" spans="3:3" s="46" customFormat="1" x14ac:dyDescent="0.35">
      <c r="C136" s="102"/>
    </row>
    <row r="137" spans="3:3" s="46" customFormat="1" x14ac:dyDescent="0.35">
      <c r="C137" s="102"/>
    </row>
    <row r="138" spans="3:3" s="46" customFormat="1" x14ac:dyDescent="0.35">
      <c r="C138" s="102"/>
    </row>
    <row r="139" spans="3:3" s="46" customFormat="1" x14ac:dyDescent="0.35">
      <c r="C139" s="102"/>
    </row>
    <row r="140" spans="3:3" s="46" customFormat="1" x14ac:dyDescent="0.35">
      <c r="C140" s="102"/>
    </row>
    <row r="141" spans="3:3" s="46" customFormat="1" x14ac:dyDescent="0.35">
      <c r="C141" s="102"/>
    </row>
    <row r="142" spans="3:3" s="46" customFormat="1" x14ac:dyDescent="0.35">
      <c r="C142" s="102"/>
    </row>
    <row r="143" spans="3:3" s="46" customFormat="1" x14ac:dyDescent="0.35">
      <c r="C143" s="102"/>
    </row>
    <row r="144" spans="3:3" s="46" customFormat="1" x14ac:dyDescent="0.35">
      <c r="C144" s="102"/>
    </row>
    <row r="145" spans="3:3" s="46" customFormat="1" x14ac:dyDescent="0.35">
      <c r="C145" s="102"/>
    </row>
    <row r="146" spans="3:3" s="46" customFormat="1" x14ac:dyDescent="0.35">
      <c r="C146" s="102"/>
    </row>
    <row r="147" spans="3:3" s="46" customFormat="1" x14ac:dyDescent="0.35">
      <c r="C147" s="102"/>
    </row>
    <row r="148" spans="3:3" s="46" customFormat="1" x14ac:dyDescent="0.35">
      <c r="C148" s="102"/>
    </row>
    <row r="149" spans="3:3" s="46" customFormat="1" x14ac:dyDescent="0.35">
      <c r="C149" s="102"/>
    </row>
    <row r="150" spans="3:3" s="46" customFormat="1" x14ac:dyDescent="0.35">
      <c r="C150" s="102"/>
    </row>
    <row r="151" spans="3:3" s="46" customFormat="1" x14ac:dyDescent="0.35">
      <c r="C151" s="102"/>
    </row>
    <row r="152" spans="3:3" s="46" customFormat="1" x14ac:dyDescent="0.35">
      <c r="C152" s="102"/>
    </row>
    <row r="153" spans="3:3" s="46" customFormat="1" x14ac:dyDescent="0.35">
      <c r="C153" s="102"/>
    </row>
    <row r="154" spans="3:3" s="46" customFormat="1" x14ac:dyDescent="0.35">
      <c r="C154" s="102"/>
    </row>
    <row r="155" spans="3:3" s="46" customFormat="1" x14ac:dyDescent="0.35">
      <c r="C155" s="102"/>
    </row>
    <row r="156" spans="3:3" s="46" customFormat="1" x14ac:dyDescent="0.35">
      <c r="C156" s="102"/>
    </row>
    <row r="157" spans="3:3" s="46" customFormat="1" x14ac:dyDescent="0.35">
      <c r="C157" s="102"/>
    </row>
    <row r="158" spans="3:3" s="46" customFormat="1" x14ac:dyDescent="0.35">
      <c r="C158" s="102"/>
    </row>
    <row r="159" spans="3:3" s="46" customFormat="1" x14ac:dyDescent="0.35">
      <c r="C159" s="102"/>
    </row>
    <row r="160" spans="3:3" s="46" customFormat="1" x14ac:dyDescent="0.35">
      <c r="C160" s="102"/>
    </row>
    <row r="161" spans="3:3" s="46" customFormat="1" x14ac:dyDescent="0.35">
      <c r="C161" s="102"/>
    </row>
    <row r="162" spans="3:3" s="46" customFormat="1" x14ac:dyDescent="0.35">
      <c r="C162" s="102"/>
    </row>
    <row r="163" spans="3:3" s="46" customFormat="1" x14ac:dyDescent="0.35">
      <c r="C163" s="102"/>
    </row>
    <row r="164" spans="3:3" s="46" customFormat="1" x14ac:dyDescent="0.35">
      <c r="C164" s="102"/>
    </row>
    <row r="165" spans="3:3" s="46" customFormat="1" x14ac:dyDescent="0.35">
      <c r="C165" s="102"/>
    </row>
    <row r="166" spans="3:3" s="46" customFormat="1" x14ac:dyDescent="0.35">
      <c r="C166" s="102"/>
    </row>
    <row r="167" spans="3:3" s="46" customFormat="1" x14ac:dyDescent="0.35">
      <c r="C167" s="102"/>
    </row>
    <row r="168" spans="3:3" s="46" customFormat="1" x14ac:dyDescent="0.35">
      <c r="C168" s="102"/>
    </row>
    <row r="169" spans="3:3" s="46" customFormat="1" x14ac:dyDescent="0.35">
      <c r="C169" s="102"/>
    </row>
    <row r="170" spans="3:3" s="46" customFormat="1" x14ac:dyDescent="0.35">
      <c r="C170" s="102"/>
    </row>
    <row r="171" spans="3:3" s="46" customFormat="1" x14ac:dyDescent="0.35">
      <c r="C171" s="102"/>
    </row>
    <row r="172" spans="3:3" s="46" customFormat="1" x14ac:dyDescent="0.35">
      <c r="C172" s="102"/>
    </row>
    <row r="173" spans="3:3" s="46" customFormat="1" x14ac:dyDescent="0.35">
      <c r="C173" s="102"/>
    </row>
    <row r="174" spans="3:3" s="46" customFormat="1" x14ac:dyDescent="0.35">
      <c r="C174" s="102"/>
    </row>
    <row r="175" spans="3:3" s="46" customFormat="1" x14ac:dyDescent="0.35">
      <c r="C175" s="102"/>
    </row>
    <row r="176" spans="3:3" s="46" customFormat="1" x14ac:dyDescent="0.35">
      <c r="C176" s="102"/>
    </row>
    <row r="177" spans="3:3" s="46" customFormat="1" x14ac:dyDescent="0.35">
      <c r="C177" s="102"/>
    </row>
    <row r="178" spans="3:3" s="46" customFormat="1" x14ac:dyDescent="0.35">
      <c r="C178" s="102"/>
    </row>
    <row r="179" spans="3:3" s="46" customFormat="1" x14ac:dyDescent="0.35">
      <c r="C179" s="102"/>
    </row>
    <row r="180" spans="3:3" s="46" customFormat="1" x14ac:dyDescent="0.35">
      <c r="C180" s="102"/>
    </row>
    <row r="181" spans="3:3" s="46" customFormat="1" x14ac:dyDescent="0.35">
      <c r="C181" s="102"/>
    </row>
    <row r="182" spans="3:3" s="46" customFormat="1" x14ac:dyDescent="0.35">
      <c r="C182" s="102"/>
    </row>
    <row r="183" spans="3:3" s="46" customFormat="1" x14ac:dyDescent="0.35">
      <c r="C183" s="102"/>
    </row>
    <row r="184" spans="3:3" s="46" customFormat="1" x14ac:dyDescent="0.35">
      <c r="C184" s="102"/>
    </row>
    <row r="185" spans="3:3" s="46" customFormat="1" x14ac:dyDescent="0.35">
      <c r="C185" s="102"/>
    </row>
    <row r="186" spans="3:3" s="46" customFormat="1" x14ac:dyDescent="0.35">
      <c r="C186" s="102"/>
    </row>
    <row r="187" spans="3:3" s="46" customFormat="1" x14ac:dyDescent="0.35">
      <c r="C187" s="102"/>
    </row>
    <row r="188" spans="3:3" s="46" customFormat="1" x14ac:dyDescent="0.35">
      <c r="C188" s="102"/>
    </row>
    <row r="189" spans="3:3" s="46" customFormat="1" x14ac:dyDescent="0.35">
      <c r="C189" s="102"/>
    </row>
    <row r="190" spans="3:3" s="46" customFormat="1" x14ac:dyDescent="0.35">
      <c r="C190" s="102"/>
    </row>
    <row r="191" spans="3:3" s="46" customFormat="1" x14ac:dyDescent="0.35">
      <c r="C191" s="102"/>
    </row>
    <row r="192" spans="3:3" s="46" customFormat="1" x14ac:dyDescent="0.35">
      <c r="C192" s="102"/>
    </row>
    <row r="193" spans="3:3" s="46" customFormat="1" x14ac:dyDescent="0.35">
      <c r="C193" s="102"/>
    </row>
    <row r="194" spans="3:3" s="46" customFormat="1" x14ac:dyDescent="0.35">
      <c r="C194" s="102"/>
    </row>
    <row r="195" spans="3:3" s="46" customFormat="1" x14ac:dyDescent="0.35">
      <c r="C195" s="102"/>
    </row>
    <row r="196" spans="3:3" s="46" customFormat="1" x14ac:dyDescent="0.35">
      <c r="C196" s="102"/>
    </row>
    <row r="197" spans="3:3" s="46" customFormat="1" x14ac:dyDescent="0.35">
      <c r="C197" s="102"/>
    </row>
    <row r="198" spans="3:3" s="46" customFormat="1" x14ac:dyDescent="0.35">
      <c r="C198" s="102"/>
    </row>
    <row r="199" spans="3:3" s="46" customFormat="1" x14ac:dyDescent="0.35">
      <c r="C199" s="102"/>
    </row>
    <row r="200" spans="3:3" s="46" customFormat="1" x14ac:dyDescent="0.35">
      <c r="C200" s="102"/>
    </row>
    <row r="201" spans="3:3" s="46" customFormat="1" x14ac:dyDescent="0.35">
      <c r="C201" s="102"/>
    </row>
    <row r="202" spans="3:3" s="46" customFormat="1" x14ac:dyDescent="0.35">
      <c r="C202" s="102"/>
    </row>
    <row r="203" spans="3:3" s="46" customFormat="1" x14ac:dyDescent="0.35">
      <c r="C203" s="102"/>
    </row>
    <row r="204" spans="3:3" s="46" customFormat="1" x14ac:dyDescent="0.35">
      <c r="C204" s="102"/>
    </row>
    <row r="205" spans="3:3" s="46" customFormat="1" x14ac:dyDescent="0.35">
      <c r="C205" s="102"/>
    </row>
    <row r="206" spans="3:3" s="46" customFormat="1" x14ac:dyDescent="0.35">
      <c r="C206" s="102"/>
    </row>
    <row r="207" spans="3:3" s="46" customFormat="1" x14ac:dyDescent="0.35">
      <c r="C207" s="102"/>
    </row>
    <row r="208" spans="3:3" s="46" customFormat="1" x14ac:dyDescent="0.35">
      <c r="C208" s="102"/>
    </row>
    <row r="209" spans="3:3" s="46" customFormat="1" x14ac:dyDescent="0.35">
      <c r="C209" s="102"/>
    </row>
    <row r="210" spans="3:3" s="46" customFormat="1" x14ac:dyDescent="0.35">
      <c r="C210" s="102"/>
    </row>
    <row r="211" spans="3:3" s="46" customFormat="1" x14ac:dyDescent="0.35">
      <c r="C211" s="102"/>
    </row>
    <row r="212" spans="3:3" s="46" customFormat="1" x14ac:dyDescent="0.35">
      <c r="C212" s="102"/>
    </row>
    <row r="213" spans="3:3" s="46" customFormat="1" x14ac:dyDescent="0.35">
      <c r="C213" s="102"/>
    </row>
    <row r="214" spans="3:3" s="46" customFormat="1" x14ac:dyDescent="0.35">
      <c r="C214" s="102"/>
    </row>
    <row r="215" spans="3:3" s="46" customFormat="1" x14ac:dyDescent="0.35">
      <c r="C215" s="102"/>
    </row>
    <row r="216" spans="3:3" s="46" customFormat="1" x14ac:dyDescent="0.35">
      <c r="C216" s="102"/>
    </row>
    <row r="217" spans="3:3" s="46" customFormat="1" x14ac:dyDescent="0.35">
      <c r="C217" s="102"/>
    </row>
    <row r="218" spans="3:3" s="46" customFormat="1" x14ac:dyDescent="0.35">
      <c r="C218" s="102"/>
    </row>
    <row r="219" spans="3:3" s="46" customFormat="1" x14ac:dyDescent="0.35">
      <c r="C219" s="102"/>
    </row>
    <row r="220" spans="3:3" s="46" customFormat="1" x14ac:dyDescent="0.35">
      <c r="C220" s="102"/>
    </row>
    <row r="221" spans="3:3" s="46" customFormat="1" x14ac:dyDescent="0.35">
      <c r="C221" s="102"/>
    </row>
    <row r="222" spans="3:3" s="46" customFormat="1" x14ac:dyDescent="0.35">
      <c r="C222" s="102"/>
    </row>
    <row r="223" spans="3:3" s="46" customFormat="1" x14ac:dyDescent="0.35">
      <c r="C223" s="102"/>
    </row>
    <row r="224" spans="3:3" s="46" customFormat="1" x14ac:dyDescent="0.35">
      <c r="C224" s="102"/>
    </row>
    <row r="225" spans="3:3" s="46" customFormat="1" x14ac:dyDescent="0.35">
      <c r="C225" s="102"/>
    </row>
    <row r="226" spans="3:3" s="46" customFormat="1" x14ac:dyDescent="0.35">
      <c r="C226" s="102"/>
    </row>
    <row r="227" spans="3:3" s="46" customFormat="1" x14ac:dyDescent="0.35">
      <c r="C227" s="102"/>
    </row>
    <row r="228" spans="3:3" s="46" customFormat="1" x14ac:dyDescent="0.35">
      <c r="C228" s="102"/>
    </row>
    <row r="229" spans="3:3" s="46" customFormat="1" x14ac:dyDescent="0.35">
      <c r="C229" s="102"/>
    </row>
    <row r="230" spans="3:3" s="46" customFormat="1" x14ac:dyDescent="0.35">
      <c r="C230" s="102"/>
    </row>
    <row r="231" spans="3:3" s="46" customFormat="1" x14ac:dyDescent="0.35">
      <c r="C231" s="102"/>
    </row>
    <row r="232" spans="3:3" s="46" customFormat="1" x14ac:dyDescent="0.35">
      <c r="C232" s="102"/>
    </row>
    <row r="233" spans="3:3" s="46" customFormat="1" x14ac:dyDescent="0.35">
      <c r="C233" s="102"/>
    </row>
    <row r="234" spans="3:3" s="46" customFormat="1" x14ac:dyDescent="0.35">
      <c r="C234" s="102"/>
    </row>
    <row r="235" spans="3:3" s="46" customFormat="1" x14ac:dyDescent="0.35">
      <c r="C235" s="102"/>
    </row>
    <row r="236" spans="3:3" s="46" customFormat="1" x14ac:dyDescent="0.35">
      <c r="C236" s="102"/>
    </row>
    <row r="237" spans="3:3" s="46" customFormat="1" x14ac:dyDescent="0.35">
      <c r="C237" s="102"/>
    </row>
    <row r="238" spans="3:3" s="46" customFormat="1" x14ac:dyDescent="0.35">
      <c r="C238" s="102"/>
    </row>
    <row r="239" spans="3:3" s="46" customFormat="1" x14ac:dyDescent="0.35">
      <c r="C239" s="102"/>
    </row>
    <row r="240" spans="3:3" s="46" customFormat="1" x14ac:dyDescent="0.35">
      <c r="C240" s="102"/>
    </row>
    <row r="241" spans="3:3" s="46" customFormat="1" x14ac:dyDescent="0.35">
      <c r="C241" s="102"/>
    </row>
    <row r="242" spans="3:3" s="46" customFormat="1" x14ac:dyDescent="0.35">
      <c r="C242" s="102"/>
    </row>
    <row r="243" spans="3:3" s="46" customFormat="1" x14ac:dyDescent="0.35">
      <c r="C243" s="102"/>
    </row>
    <row r="244" spans="3:3" s="46" customFormat="1" x14ac:dyDescent="0.35">
      <c r="C244" s="102"/>
    </row>
    <row r="245" spans="3:3" s="46" customFormat="1" x14ac:dyDescent="0.35">
      <c r="C245" s="102"/>
    </row>
    <row r="246" spans="3:3" s="46" customFormat="1" x14ac:dyDescent="0.35">
      <c r="C246" s="102"/>
    </row>
    <row r="247" spans="3:3" s="46" customFormat="1" x14ac:dyDescent="0.35">
      <c r="C247" s="102"/>
    </row>
    <row r="248" spans="3:3" s="46" customFormat="1" x14ac:dyDescent="0.35">
      <c r="C248" s="102"/>
    </row>
    <row r="249" spans="3:3" s="46" customFormat="1" x14ac:dyDescent="0.35">
      <c r="C249" s="102"/>
    </row>
    <row r="250" spans="3:3" s="46" customFormat="1" x14ac:dyDescent="0.35">
      <c r="C250" s="102"/>
    </row>
    <row r="251" spans="3:3" s="46" customFormat="1" x14ac:dyDescent="0.35">
      <c r="C251" s="102"/>
    </row>
    <row r="252" spans="3:3" s="46" customFormat="1" x14ac:dyDescent="0.35">
      <c r="C252" s="102"/>
    </row>
    <row r="253" spans="3:3" s="46" customFormat="1" x14ac:dyDescent="0.35">
      <c r="C253" s="102"/>
    </row>
    <row r="254" spans="3:3" s="46" customFormat="1" x14ac:dyDescent="0.35">
      <c r="C254" s="102"/>
    </row>
    <row r="255" spans="3:3" s="46" customFormat="1" x14ac:dyDescent="0.35">
      <c r="C255" s="102"/>
    </row>
    <row r="256" spans="3:3" s="46" customFormat="1" x14ac:dyDescent="0.35">
      <c r="C256" s="102"/>
    </row>
    <row r="257" spans="3:3" s="46" customFormat="1" x14ac:dyDescent="0.35">
      <c r="C257" s="102"/>
    </row>
    <row r="258" spans="3:3" s="46" customFormat="1" x14ac:dyDescent="0.35">
      <c r="C258" s="102"/>
    </row>
    <row r="259" spans="3:3" s="46" customFormat="1" x14ac:dyDescent="0.35">
      <c r="C259" s="102"/>
    </row>
    <row r="260" spans="3:3" s="46" customFormat="1" x14ac:dyDescent="0.35">
      <c r="C260" s="102"/>
    </row>
    <row r="261" spans="3:3" s="46" customFormat="1" x14ac:dyDescent="0.35">
      <c r="C261" s="102"/>
    </row>
    <row r="262" spans="3:3" s="46" customFormat="1" x14ac:dyDescent="0.35">
      <c r="C262" s="102"/>
    </row>
    <row r="263" spans="3:3" s="46" customFormat="1" x14ac:dyDescent="0.35">
      <c r="C263" s="102"/>
    </row>
    <row r="264" spans="3:3" s="46" customFormat="1" x14ac:dyDescent="0.35">
      <c r="C264" s="102"/>
    </row>
    <row r="265" spans="3:3" s="46" customFormat="1" x14ac:dyDescent="0.35">
      <c r="C265" s="102"/>
    </row>
    <row r="266" spans="3:3" s="46" customFormat="1" x14ac:dyDescent="0.35">
      <c r="C266" s="102"/>
    </row>
    <row r="267" spans="3:3" s="46" customFormat="1" x14ac:dyDescent="0.35">
      <c r="C267" s="102"/>
    </row>
    <row r="268" spans="3:3" s="46" customFormat="1" x14ac:dyDescent="0.35">
      <c r="C268" s="102"/>
    </row>
    <row r="269" spans="3:3" s="46" customFormat="1" x14ac:dyDescent="0.35">
      <c r="C269" s="102"/>
    </row>
    <row r="270" spans="3:3" s="46" customFormat="1" x14ac:dyDescent="0.35">
      <c r="C270" s="102"/>
    </row>
    <row r="271" spans="3:3" s="46" customFormat="1" x14ac:dyDescent="0.35">
      <c r="C271" s="102"/>
    </row>
    <row r="272" spans="3:3" s="46" customFormat="1" x14ac:dyDescent="0.35">
      <c r="C272" s="102"/>
    </row>
    <row r="273" spans="3:3" s="46" customFormat="1" x14ac:dyDescent="0.35">
      <c r="C273" s="102"/>
    </row>
    <row r="274" spans="3:3" s="46" customFormat="1" x14ac:dyDescent="0.35">
      <c r="C274" s="102"/>
    </row>
    <row r="275" spans="3:3" s="46" customFormat="1" x14ac:dyDescent="0.35">
      <c r="C275" s="102"/>
    </row>
    <row r="276" spans="3:3" s="46" customFormat="1" x14ac:dyDescent="0.35">
      <c r="C276" s="102"/>
    </row>
    <row r="277" spans="3:3" s="46" customFormat="1" x14ac:dyDescent="0.35">
      <c r="C277" s="102"/>
    </row>
    <row r="278" spans="3:3" s="46" customFormat="1" x14ac:dyDescent="0.35">
      <c r="C278" s="102"/>
    </row>
    <row r="279" spans="3:3" s="46" customFormat="1" x14ac:dyDescent="0.35">
      <c r="C279" s="102"/>
    </row>
    <row r="280" spans="3:3" s="46" customFormat="1" x14ac:dyDescent="0.35">
      <c r="C280" s="102"/>
    </row>
    <row r="281" spans="3:3" s="46" customFormat="1" x14ac:dyDescent="0.35">
      <c r="C281" s="102"/>
    </row>
    <row r="282" spans="3:3" s="46" customFormat="1" x14ac:dyDescent="0.35">
      <c r="C282" s="102"/>
    </row>
    <row r="283" spans="3:3" s="46" customFormat="1" x14ac:dyDescent="0.35">
      <c r="C283" s="102"/>
    </row>
    <row r="284" spans="3:3" s="46" customFormat="1" x14ac:dyDescent="0.35">
      <c r="C284" s="102"/>
    </row>
    <row r="285" spans="3:3" s="46" customFormat="1" x14ac:dyDescent="0.35">
      <c r="C285" s="102"/>
    </row>
    <row r="286" spans="3:3" s="46" customFormat="1" x14ac:dyDescent="0.35">
      <c r="C286" s="102"/>
    </row>
    <row r="287" spans="3:3" s="46" customFormat="1" x14ac:dyDescent="0.35">
      <c r="C287" s="102"/>
    </row>
    <row r="288" spans="3:3" s="46" customFormat="1" x14ac:dyDescent="0.35">
      <c r="C288" s="102"/>
    </row>
    <row r="289" spans="3:3" s="46" customFormat="1" x14ac:dyDescent="0.35">
      <c r="C289" s="102"/>
    </row>
    <row r="290" spans="3:3" s="46" customFormat="1" x14ac:dyDescent="0.35">
      <c r="C290" s="102"/>
    </row>
    <row r="291" spans="3:3" s="46" customFormat="1" x14ac:dyDescent="0.35">
      <c r="C291" s="102"/>
    </row>
    <row r="292" spans="3:3" s="46" customFormat="1" x14ac:dyDescent="0.35">
      <c r="C292" s="102"/>
    </row>
    <row r="293" spans="3:3" s="46" customFormat="1" x14ac:dyDescent="0.35">
      <c r="C293" s="102"/>
    </row>
    <row r="294" spans="3:3" s="46" customFormat="1" x14ac:dyDescent="0.35">
      <c r="C294" s="102"/>
    </row>
    <row r="295" spans="3:3" s="46" customFormat="1" x14ac:dyDescent="0.35">
      <c r="C295" s="102"/>
    </row>
    <row r="296" spans="3:3" s="46" customFormat="1" x14ac:dyDescent="0.35">
      <c r="C296" s="102"/>
    </row>
    <row r="297" spans="3:3" s="46" customFormat="1" x14ac:dyDescent="0.35">
      <c r="C297" s="102"/>
    </row>
    <row r="298" spans="3:3" s="46" customFormat="1" x14ac:dyDescent="0.35">
      <c r="C298" s="102"/>
    </row>
    <row r="299" spans="3:3" s="46" customFormat="1" x14ac:dyDescent="0.35">
      <c r="C299" s="102"/>
    </row>
    <row r="300" spans="3:3" s="46" customFormat="1" x14ac:dyDescent="0.35">
      <c r="C300" s="102"/>
    </row>
    <row r="301" spans="3:3" s="46" customFormat="1" x14ac:dyDescent="0.35">
      <c r="C301" s="102"/>
    </row>
    <row r="302" spans="3:3" s="46" customFormat="1" x14ac:dyDescent="0.35">
      <c r="C302" s="102"/>
    </row>
    <row r="303" spans="3:3" s="46" customFormat="1" x14ac:dyDescent="0.35">
      <c r="C303" s="102"/>
    </row>
    <row r="304" spans="3:3" s="46" customFormat="1" x14ac:dyDescent="0.35">
      <c r="C304" s="102"/>
    </row>
    <row r="305" spans="3:3" s="46" customFormat="1" x14ac:dyDescent="0.35">
      <c r="C305" s="102"/>
    </row>
    <row r="306" spans="3:3" s="46" customFormat="1" x14ac:dyDescent="0.35">
      <c r="C306" s="102"/>
    </row>
    <row r="307" spans="3:3" s="46" customFormat="1" x14ac:dyDescent="0.35">
      <c r="C307" s="102"/>
    </row>
    <row r="308" spans="3:3" s="46" customFormat="1" x14ac:dyDescent="0.35">
      <c r="C308" s="102"/>
    </row>
    <row r="309" spans="3:3" s="46" customFormat="1" x14ac:dyDescent="0.35">
      <c r="C309" s="102"/>
    </row>
    <row r="310" spans="3:3" s="46" customFormat="1" x14ac:dyDescent="0.35">
      <c r="C310" s="102"/>
    </row>
    <row r="311" spans="3:3" s="46" customFormat="1" x14ac:dyDescent="0.35">
      <c r="C311" s="102"/>
    </row>
    <row r="312" spans="3:3" s="46" customFormat="1" x14ac:dyDescent="0.35">
      <c r="C312" s="102"/>
    </row>
    <row r="313" spans="3:3" s="46" customFormat="1" x14ac:dyDescent="0.35">
      <c r="C313" s="102"/>
    </row>
    <row r="314" spans="3:3" s="46" customFormat="1" x14ac:dyDescent="0.35">
      <c r="C314" s="102"/>
    </row>
    <row r="315" spans="3:3" s="46" customFormat="1" x14ac:dyDescent="0.35">
      <c r="C315" s="102"/>
    </row>
    <row r="316" spans="3:3" s="46" customFormat="1" x14ac:dyDescent="0.35">
      <c r="C316" s="102"/>
    </row>
    <row r="317" spans="3:3" s="46" customFormat="1" x14ac:dyDescent="0.35">
      <c r="C317" s="102"/>
    </row>
    <row r="318" spans="3:3" s="46" customFormat="1" x14ac:dyDescent="0.35">
      <c r="C318" s="102"/>
    </row>
    <row r="319" spans="3:3" s="46" customFormat="1" x14ac:dyDescent="0.35">
      <c r="C319" s="102"/>
    </row>
    <row r="320" spans="3:3" s="46" customFormat="1" x14ac:dyDescent="0.35">
      <c r="C320" s="102"/>
    </row>
    <row r="321" spans="3:3" s="46" customFormat="1" x14ac:dyDescent="0.35">
      <c r="C321" s="102"/>
    </row>
    <row r="322" spans="3:3" s="46" customFormat="1" x14ac:dyDescent="0.35">
      <c r="C322" s="102"/>
    </row>
    <row r="323" spans="3:3" s="46" customFormat="1" x14ac:dyDescent="0.35">
      <c r="C323" s="102"/>
    </row>
    <row r="324" spans="3:3" s="46" customFormat="1" x14ac:dyDescent="0.35">
      <c r="C324" s="102"/>
    </row>
    <row r="325" spans="3:3" s="46" customFormat="1" x14ac:dyDescent="0.35">
      <c r="C325" s="102"/>
    </row>
    <row r="326" spans="3:3" s="46" customFormat="1" x14ac:dyDescent="0.35">
      <c r="C326" s="102"/>
    </row>
    <row r="327" spans="3:3" s="46" customFormat="1" x14ac:dyDescent="0.35">
      <c r="C327" s="102"/>
    </row>
    <row r="328" spans="3:3" s="46" customFormat="1" x14ac:dyDescent="0.35">
      <c r="C328" s="102"/>
    </row>
    <row r="329" spans="3:3" s="46" customFormat="1" x14ac:dyDescent="0.35">
      <c r="C329" s="102"/>
    </row>
    <row r="330" spans="3:3" s="46" customFormat="1" x14ac:dyDescent="0.35">
      <c r="C330" s="102"/>
    </row>
    <row r="331" spans="3:3" s="46" customFormat="1" x14ac:dyDescent="0.35">
      <c r="C331" s="102"/>
    </row>
    <row r="332" spans="3:3" s="46" customFormat="1" x14ac:dyDescent="0.35">
      <c r="C332" s="102"/>
    </row>
    <row r="333" spans="3:3" s="46" customFormat="1" x14ac:dyDescent="0.35">
      <c r="C333" s="102"/>
    </row>
    <row r="334" spans="3:3" s="46" customFormat="1" x14ac:dyDescent="0.35">
      <c r="C334" s="102"/>
    </row>
    <row r="335" spans="3:3" s="46" customFormat="1" x14ac:dyDescent="0.35">
      <c r="C335" s="102"/>
    </row>
    <row r="336" spans="3:3" s="46" customFormat="1" x14ac:dyDescent="0.35">
      <c r="C336" s="102"/>
    </row>
    <row r="337" spans="3:3" s="46" customFormat="1" x14ac:dyDescent="0.35">
      <c r="C337" s="102"/>
    </row>
    <row r="338" spans="3:3" s="46" customFormat="1" x14ac:dyDescent="0.35">
      <c r="C338" s="102"/>
    </row>
    <row r="339" spans="3:3" s="46" customFormat="1" x14ac:dyDescent="0.35">
      <c r="C339" s="102"/>
    </row>
    <row r="340" spans="3:3" s="46" customFormat="1" x14ac:dyDescent="0.35">
      <c r="C340" s="102"/>
    </row>
    <row r="341" spans="3:3" s="46" customFormat="1" x14ac:dyDescent="0.35">
      <c r="C341" s="102"/>
    </row>
    <row r="342" spans="3:3" s="46" customFormat="1" x14ac:dyDescent="0.35">
      <c r="C342" s="102"/>
    </row>
    <row r="343" spans="3:3" s="46" customFormat="1" x14ac:dyDescent="0.35">
      <c r="C343" s="102"/>
    </row>
    <row r="344" spans="3:3" s="46" customFormat="1" x14ac:dyDescent="0.35">
      <c r="C344" s="102"/>
    </row>
    <row r="345" spans="3:3" s="46" customFormat="1" x14ac:dyDescent="0.35">
      <c r="C345" s="102"/>
    </row>
    <row r="346" spans="3:3" s="46" customFormat="1" x14ac:dyDescent="0.35">
      <c r="C346" s="102"/>
    </row>
    <row r="347" spans="3:3" s="46" customFormat="1" x14ac:dyDescent="0.35">
      <c r="C347" s="102"/>
    </row>
    <row r="348" spans="3:3" s="46" customFormat="1" x14ac:dyDescent="0.35">
      <c r="C348" s="10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E29FB-EE37-4CDD-9194-98462C5C70BE}">
  <sheetPr>
    <pageSetUpPr fitToPage="1"/>
  </sheetPr>
  <dimension ref="A1:D5"/>
  <sheetViews>
    <sheetView showGridLines="0" zoomScale="80" zoomScaleNormal="80" workbookViewId="0">
      <pane ySplit="1" topLeftCell="A2" activePane="bottomLeft" state="frozen"/>
      <selection pane="bottomLeft" activeCell="C4" sqref="C4"/>
    </sheetView>
  </sheetViews>
  <sheetFormatPr defaultColWidth="8.7265625" defaultRowHeight="12.5" x14ac:dyDescent="0.25"/>
  <cols>
    <col min="1" max="1" width="8.81640625" style="148" customWidth="1"/>
    <col min="2" max="2" width="18.54296875" style="148" customWidth="1"/>
    <col min="3" max="3" width="103.453125" style="148" customWidth="1"/>
    <col min="4" max="4" width="22.453125" style="148" customWidth="1"/>
    <col min="5" max="16384" width="8.7265625" style="148"/>
  </cols>
  <sheetData>
    <row r="1" spans="1:4" ht="13" x14ac:dyDescent="0.3">
      <c r="A1" s="254" t="s">
        <v>3350</v>
      </c>
      <c r="B1" s="255"/>
      <c r="C1" s="255"/>
      <c r="D1" s="255"/>
    </row>
    <row r="2" spans="1:4" ht="12.65" customHeight="1" x14ac:dyDescent="0.25">
      <c r="A2" s="256" t="s">
        <v>3351</v>
      </c>
      <c r="B2" s="256" t="s">
        <v>3370</v>
      </c>
      <c r="C2" s="256" t="s">
        <v>3353</v>
      </c>
      <c r="D2" s="256" t="s">
        <v>3371</v>
      </c>
    </row>
    <row r="3" spans="1:4" ht="54.65" customHeight="1" x14ac:dyDescent="0.25">
      <c r="A3" s="257">
        <v>1.8</v>
      </c>
      <c r="B3" s="258" t="s">
        <v>152</v>
      </c>
      <c r="C3" s="149" t="s">
        <v>3372</v>
      </c>
      <c r="D3" s="259">
        <v>44834</v>
      </c>
    </row>
    <row r="4" spans="1:4" ht="54.65" customHeight="1" x14ac:dyDescent="0.25">
      <c r="A4" s="257">
        <v>2</v>
      </c>
      <c r="B4" s="258" t="s">
        <v>3373</v>
      </c>
      <c r="C4" s="149" t="s">
        <v>3368</v>
      </c>
      <c r="D4" s="259">
        <v>45016</v>
      </c>
    </row>
    <row r="5" spans="1:4" x14ac:dyDescent="0.25">
      <c r="A5" s="257"/>
      <c r="B5" s="258"/>
      <c r="C5" s="149"/>
      <c r="D5" s="259"/>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Props1.xml><?xml version="1.0" encoding="utf-8"?>
<ds:datastoreItem xmlns:ds="http://schemas.openxmlformats.org/officeDocument/2006/customXml" ds:itemID="{606312DF-4520-4A78-811C-C97009FDD3EB}">
  <ds:schemaRefs>
    <ds:schemaRef ds:uri="http://schemas.microsoft.com/sharepoint/v3/contenttype/forms"/>
  </ds:schemaRefs>
</ds:datastoreItem>
</file>

<file path=customXml/itemProps2.xml><?xml version="1.0" encoding="utf-8"?>
<ds:datastoreItem xmlns:ds="http://schemas.openxmlformats.org/officeDocument/2006/customXml" ds:itemID="{51A71B8A-635C-491F-A3C8-30703AB1AA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CFAB86-CAB9-41B4-9824-2E4DE477E850}">
  <ds:schemaRefs>
    <ds:schemaRef ds:uri="http://purl.org/dc/terms/"/>
    <ds:schemaRef ds:uri="http://purl.org/dc/dcmitype/"/>
    <ds:schemaRef ds:uri="http://schemas.microsoft.com/office/2006/documentManagement/types"/>
    <ds:schemaRef ds:uri="2c75e67c-ed2d-4c91-baba-8aa4949e551e"/>
    <ds:schemaRef ds:uri="http://schemas.openxmlformats.org/package/2006/metadata/core-properties"/>
    <ds:schemaRef ds:uri="http://purl.org/dc/elements/1.1/"/>
    <ds:schemaRef ds:uri="http://www.w3.org/XML/1998/namespace"/>
    <ds:schemaRef ds:uri="http://schemas.microsoft.com/office/infopath/2007/PartnerControls"/>
    <ds:schemaRef ds:uri="33874043-1092-46f2-b7ed-3863b0441e79"/>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Dashboard</vt:lpstr>
      <vt:lpstr>Results</vt:lpstr>
      <vt:lpstr>Instructions</vt:lpstr>
      <vt:lpstr>Gen Test Cases</vt:lpstr>
      <vt:lpstr>AIX7 Test Cases</vt:lpstr>
      <vt:lpstr>AIX7.2 Test Cases</vt:lpstr>
      <vt:lpstr>Appendix</vt:lpstr>
      <vt:lpstr>Change Log</vt:lpstr>
      <vt:lpstr>New Release Changes</vt:lpstr>
      <vt:lpstr>Issue Code Table</vt:lpstr>
      <vt:lpstr>'New Release Changes'!Print_Area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McPhail</dc:creator>
  <cp:keywords/>
  <dc:description/>
  <cp:lastModifiedBy>McFadden Shanee</cp:lastModifiedBy>
  <cp:revision/>
  <dcterms:created xsi:type="dcterms:W3CDTF">2014-11-17T05:09:03Z</dcterms:created>
  <dcterms:modified xsi:type="dcterms:W3CDTF">2023-11-20T15:49:03Z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0x010100BB5B4DEE38E943499C2C7511919B72BA</vt:lpwstr>
  </property>
  <property fmtid="{D5CDD505-2E9C-101B-9397-08002B2CF9AE}" pid="3" name="MediaServiceImageTags">
    <vt:lpwstr/>
  </property>
</Properties>
</file>