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1215" windowWidth="15180" windowHeight="9330"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Cases'!$A$2:$N$117</definedName>
    <definedName name="_xlfn.COUNTIFS" hidden="1">#NAME?</definedName>
    <definedName name="_xlnm.Print_Area" localSheetId="4">'Appendix'!$A$1:$N$27</definedName>
    <definedName name="_xlnm.Print_Area" localSheetId="5">'Change Log'!$A$1:$D$14</definedName>
    <definedName name="_xlnm.Print_Area" localSheetId="0">'Dashboard'!$A$1:$D$41</definedName>
    <definedName name="_xlnm.Print_Area" localSheetId="2">'Instructions'!$A$1:$N$63</definedName>
    <definedName name="_xlnm.Print_Area" localSheetId="1">'Results'!$A$1:$N$16</definedName>
    <definedName name="_xlnm.Print_Area" localSheetId="3">'Test Cases'!$A$1:$L$116</definedName>
    <definedName name="_xlnm.Print_Titles" localSheetId="3">'Test Cases'!$2:$2</definedName>
  </definedNames>
  <calcPr fullCalcOnLoad="1"/>
</workbook>
</file>

<file path=xl/sharedStrings.xml><?xml version="1.0" encoding="utf-8"?>
<sst xmlns="http://schemas.openxmlformats.org/spreadsheetml/2006/main" count="1480" uniqueCount="587">
  <si>
    <t>NOTICE:</t>
  </si>
  <si>
    <t>General Testing Information</t>
  </si>
  <si>
    <t>Agency Name:</t>
  </si>
  <si>
    <t>Test Location:</t>
  </si>
  <si>
    <t>Test Date:</t>
  </si>
  <si>
    <t>Name of Tester:</t>
  </si>
  <si>
    <t>Status</t>
  </si>
  <si>
    <t>Pass</t>
  </si>
  <si>
    <t>Fail</t>
  </si>
  <si>
    <t>Name:</t>
  </si>
  <si>
    <t>Title:</t>
  </si>
  <si>
    <t>Test ID</t>
  </si>
  <si>
    <t>Test Method</t>
  </si>
  <si>
    <t>Test Category</t>
  </si>
  <si>
    <t>Expected Results</t>
  </si>
  <si>
    <t>Actual Results</t>
  </si>
  <si>
    <t>Ignore fields below</t>
  </si>
  <si>
    <t>INSTRUCTIONS:</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</si>
  <si>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</si>
  <si>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</si>
  <si>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</si>
  <si>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</si>
  <si>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</si>
  <si>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</si>
  <si>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</si>
  <si>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</si>
  <si>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</si>
  <si>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</si>
  <si>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</si>
  <si>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</si>
  <si>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</si>
  <si>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</si>
  <si>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</si>
  <si>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</si>
  <si>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</si>
  <si>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</si>
  <si>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</si>
  <si>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</si>
  <si>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</si>
  <si>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</si>
  <si>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</si>
  <si>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</si>
  <si>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</si>
  <si>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</si>
  <si>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</si>
  <si>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Category</t>
  </si>
  <si>
    <t>▪ Security Setting</t>
  </si>
  <si>
    <t>Reference to the authority which the test case was derived.</t>
  </si>
  <si>
    <t>▪ Status</t>
  </si>
  <si>
    <t>▪ Test ID</t>
  </si>
  <si>
    <t>▪ NIST ID</t>
  </si>
  <si>
    <t>Grouping of tests based on a similar topic.  The category field will vary depending on the SCSEM topic.</t>
  </si>
  <si>
    <t>▪ Policy Location:</t>
  </si>
  <si>
    <t>▪ Test Procedures</t>
  </si>
  <si>
    <t>Provides a description of the acceptable conditions allowed as a result of the test procedure execution.</t>
  </si>
  <si>
    <t>▪ Reference (Ref.)</t>
  </si>
  <si>
    <t>▪ Notes/Evidence</t>
  </si>
  <si>
    <t>With an account with administrative privileges, open the Microsoft Management Console by typing "mmc" on the Windows Start Menu.</t>
  </si>
  <si>
    <t>Type Ctrl+M or click on "File &gt; Add/Remove Snap-in..."</t>
  </si>
  <si>
    <t>From the left panel, select the "Resultant Set of Policy", click "Add" and then click "OK" to proceed.</t>
  </si>
  <si>
    <t>Ensure "Logging mode" is selected and click "Next" to continue.</t>
  </si>
  <si>
    <t>Ensure "This computer" is selected and click "Next to continue".</t>
  </si>
  <si>
    <t>Select an appropriate user account which has access to FTI.  If  the system is used for administrative purposes, select Administrator.</t>
  </si>
  <si>
    <t>Click "Next" on the following screen to generate RSoP data.</t>
  </si>
  <si>
    <t>To execute the tests in this SCSEM manually, please perform the following steps to begin:</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</si>
  <si>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</si>
  <si>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</si>
  <si>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</si>
  <si>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</si>
  <si>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</si>
  <si>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1.)</t>
  </si>
  <si>
    <t>2.)</t>
  </si>
  <si>
    <t>3.)</t>
  </si>
  <si>
    <t>4.)</t>
  </si>
  <si>
    <t>5.)</t>
  </si>
  <si>
    <t>6.)</t>
  </si>
  <si>
    <t>7.)</t>
  </si>
  <si>
    <t>8.)</t>
  </si>
  <si>
    <t>OS/App Version:</t>
  </si>
  <si>
    <t>Security Setting</t>
  </si>
  <si>
    <t>Reference</t>
  </si>
  <si>
    <t>Author</t>
  </si>
  <si>
    <t>Agency Representatives and Contact Information</t>
  </si>
  <si>
    <t>This SCSEM was designed to comply with Section 508 of the Rehabilitation Act</t>
  </si>
  <si>
    <t>Testing Results</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</si>
  <si>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</si>
  <si>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</si>
  <si>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</si>
  <si>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</si>
  <si>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</si>
  <si>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</si>
  <si>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</si>
  <si>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</si>
  <si>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Applicable to Microsoft Windows and Internet Explorer, this field will identify the location of the configuration setting</t>
  </si>
  <si>
    <t>in the Group or Local Policy Editor.</t>
  </si>
  <si>
    <t xml:space="preserve">A detailed description of the step-by-step instructions to be followed by the tester.  The test procedures should be </t>
  </si>
  <si>
    <t>executed using the applicable NIST 800-53A test method (Interview, Examine, Test).</t>
  </si>
  <si>
    <t xml:space="preserve">Applicable to Microsoft Windows and Internet Explorer, the security setting identifies the title of the setting which will </t>
  </si>
  <si>
    <t>be found at the policy location in the Group or Local Policy Editor.</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</si>
  <si>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</si>
  <si>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</si>
  <si>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</si>
  <si>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</si>
  <si>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</si>
  <si>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</si>
  <si>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</si>
  <si>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</si>
  <si>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</si>
  <si>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From the MMC, select "Resultant Set of Policy" and from right panel, select "More Actions &gt; Generate RSoP Data..." to begin RSoP Wizard.</t>
  </si>
  <si>
    <t>This SCSEM was created for the IRS Office of Safeguards based on the following resources.</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</si>
  <si>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</si>
  <si>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</si>
  <si>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</si>
  <si>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</si>
  <si>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 Expected Results</t>
  </si>
  <si>
    <t>▪ Actual Results</t>
  </si>
  <si>
    <t>Obtaining Group Policy Settings in Microsoft Windows:</t>
  </si>
  <si>
    <t>Office of Safeguards</t>
  </si>
  <si>
    <t>Internal Revenue Service</t>
  </si>
  <si>
    <t>Out of Scope Controls - Unselected NIST 800-53 Controls</t>
  </si>
  <si>
    <t>▪ NIST Control Name</t>
  </si>
  <si>
    <t>Full name which describes the NIST ID.</t>
  </si>
  <si>
    <t>NIST Control Name</t>
  </si>
  <si>
    <t>Automated</t>
  </si>
  <si>
    <t>Please submit SCSEM feedback and suggestions to SafeguardReports@IRS.gov.</t>
  </si>
  <si>
    <t>Obtain SCSEM updates online at http://www.irs.gov/uac/Safeguards-Program.</t>
  </si>
  <si>
    <t>Safeguard Computer Security Evaluation Matrix (SCSEM)</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</si>
  <si>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</si>
  <si>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</si>
  <si>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</si>
  <si>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</si>
  <si>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</si>
  <si>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Device Identifier:</t>
  </si>
  <si>
    <t>Organization:</t>
  </si>
  <si>
    <t>Office Phone:</t>
  </si>
  <si>
    <t>E-mail Address:</t>
  </si>
  <si>
    <t>The "Info Needed" status is provided for use by the tester during test execution to indicate more information is needed to complete the test.</t>
  </si>
  <si>
    <t>It is not an acceptable final test status, all test cases should be "Pass", "Fail" or "Not Applicable" at the conclusion of testing.</t>
  </si>
  <si>
    <t>Interview</t>
  </si>
  <si>
    <t>Examine</t>
  </si>
  <si>
    <t>Booz Allen Hamilton</t>
  </si>
  <si>
    <t>Minor update to correct worksheet locking capabilities.  Added back NIST control name to Test Cases Tab.  Simplified NIST mappings to only one control.</t>
  </si>
  <si>
    <t>Update test cases based on NIST 800-53 R4</t>
  </si>
  <si>
    <t>Updates based on Publication 1075.  See SCSEM notes column for specific updates.</t>
  </si>
  <si>
    <t>▪ IRS Publication 1075, Tax Information Security Guidelines for Federal, State and Local Agencies</t>
  </si>
  <si>
    <t>▪ NIST SP 800-53 Rev. 4, Recommended Security Controls for Federal Information Systems and Organizations (April 2013)</t>
  </si>
  <si>
    <t>▪ United States Configuration Baseline (USGCB) Version 1.2, Windows Settings (5/12/2012)</t>
  </si>
  <si>
    <t xml:space="preserve">AC-21, AU-13, AU-14, CP-3, CP-8, CP-9, CP-10, IA-8, PE-9, PE-10, PE-11, PE-12, PE-13, PE-14, PE-15, PM-1, PM-3, PM-5, PM-6, PM-7, PM-8, </t>
  </si>
  <si>
    <t>PM-9, PM-10, PM-11, SA-12, SA-13, SA-14, SC-16, SC-20, SC-22, SC-25, SC-26, SC-27, SC-28, SC-29, SC-30, SC-31, SC-33, SC-34, SI-8, SI-13</t>
  </si>
  <si>
    <t xml:space="preserve">AT-1, AT-2, CP-7, IR-1, IR-2, IR-4, IR-5, IR-6, MP-1, MP-2, MP-3, MP-4, MP-5, MP-6, MP-7, PE-1, PE-2, PE-3, PE-4, PE-5, PE-6, PE-7, PE-8, PE-16, </t>
  </si>
  <si>
    <t>PE-17, PE-18, PM-4, PS-1, PS-2, PS-3, PS-4, PS-5, PS-6, PS-7, PS-8, SA-9, SI-12</t>
  </si>
  <si>
    <t xml:space="preserve">This SCSEM is used by the IRS Office of Safeguards to evaluate compliance with IRS Publication 1075 for agencies that have implemented </t>
  </si>
  <si>
    <t xml:space="preserve">Microsoft Internet Explorer 7 or 8 for a web application that receives, stores, processes or transmits Federal Tax Information (FTI).  The tests in </t>
  </si>
  <si>
    <t>this SCSEM complement tests executed through the Security Content Automation Protocol (SCAP) or through manual evaluation.</t>
  </si>
  <si>
    <t>Agencies should use this SCSEM to prepare for an upcoming Safeguards review. It is also an effective tool for agency use as part of internal periodic</t>
  </si>
  <si>
    <t xml:space="preserve"> ▪ SCSEM Subject: Microsoft Internet Explorer 7 or 8</t>
  </si>
  <si>
    <t>Policy Location</t>
  </si>
  <si>
    <t>IE-001</t>
  </si>
  <si>
    <t>CM-5</t>
  </si>
  <si>
    <t>Access Restrictions for Change</t>
  </si>
  <si>
    <t>Core Policy</t>
  </si>
  <si>
    <t>Computer Configuration\Administrative Templates\Windows Components\Internet Explorer</t>
  </si>
  <si>
    <t>Disable changing Automatic Configuration settings</t>
  </si>
  <si>
    <t>Enabled</t>
  </si>
  <si>
    <t>IE-002</t>
  </si>
  <si>
    <t>CM-7</t>
  </si>
  <si>
    <t>Least Functionality</t>
  </si>
  <si>
    <t>Do not allow users to enable or disable add-ons</t>
  </si>
  <si>
    <t>IE-003</t>
  </si>
  <si>
    <t>AC-4</t>
  </si>
  <si>
    <t>Information Flow Enforcement</t>
  </si>
  <si>
    <t>Make proxy settings per-machine (rather than per-user)</t>
  </si>
  <si>
    <t>Disabled</t>
  </si>
  <si>
    <t>IE-004</t>
  </si>
  <si>
    <t>SC-7</t>
  </si>
  <si>
    <t>Boundary Protection</t>
  </si>
  <si>
    <t>Prevent participation in the Customer Experience Improvement Program</t>
  </si>
  <si>
    <t>IE-005</t>
  </si>
  <si>
    <t>CM-3</t>
  </si>
  <si>
    <t>Configuration Change Control</t>
  </si>
  <si>
    <t>Prevent performance of First Run Customize settings</t>
  </si>
  <si>
    <t>Enabled: Go directly to home page</t>
  </si>
  <si>
    <t>IE-006</t>
  </si>
  <si>
    <t>AC-6</t>
  </si>
  <si>
    <t>Least Privilege</t>
  </si>
  <si>
    <t>Security Zones: Do not allow users to add/delete sites</t>
  </si>
  <si>
    <t>IE-007</t>
  </si>
  <si>
    <t>Security Zones: Do not allow users to change policies</t>
  </si>
  <si>
    <t>IE-008</t>
  </si>
  <si>
    <t>CM-6</t>
  </si>
  <si>
    <t>Configuration Settings</t>
  </si>
  <si>
    <t xml:space="preserve">Security Zones: Use only machine settings </t>
  </si>
  <si>
    <t>IE-009</t>
  </si>
  <si>
    <t>CM-4</t>
  </si>
  <si>
    <t>Security Impact Analysis</t>
  </si>
  <si>
    <t>Turn off Crash Detection</t>
  </si>
  <si>
    <t>IE-010</t>
  </si>
  <si>
    <t>Turn off Managing SmartScreen Filter</t>
  </si>
  <si>
    <t>Enabled:Off</t>
  </si>
  <si>
    <t>IE-011</t>
  </si>
  <si>
    <t>Turn off the Security Settings Check feature</t>
  </si>
  <si>
    <t>IE-012</t>
  </si>
  <si>
    <t>Compatability View</t>
  </si>
  <si>
    <t>Computer Configuration\Administrative Templates\Windows Components\Internet Explorer\Compatibility View</t>
  </si>
  <si>
    <t>Include updated Web site lists from Microsoft</t>
  </si>
  <si>
    <t>IE-013</t>
  </si>
  <si>
    <t>AU-9</t>
  </si>
  <si>
    <t>Protection of Audit Information</t>
  </si>
  <si>
    <t>Browser History</t>
  </si>
  <si>
    <t>Computer Configuration\Administrative Templates\Windows Components\Internet Explorer\Delete Browsing History</t>
  </si>
  <si>
    <t>Configure Delete Browsing History on exit</t>
  </si>
  <si>
    <t>IE-014</t>
  </si>
  <si>
    <t>Disable "Configuring History"</t>
  </si>
  <si>
    <t>Enabled:40 days</t>
  </si>
  <si>
    <t>IE-015</t>
  </si>
  <si>
    <t>Prevent Deleting Web sites that the User has Visited</t>
  </si>
  <si>
    <t>IE-016</t>
  </si>
  <si>
    <t>InPrivate</t>
  </si>
  <si>
    <t>Computer Configuration\Administrative Templates\Windows Components\Internet Explorer\InPrivate</t>
  </si>
  <si>
    <t>Turn off InPrivate Browsing</t>
  </si>
  <si>
    <t>IE-017</t>
  </si>
  <si>
    <t>Advanced Settings</t>
  </si>
  <si>
    <t>Computer Configuration\Administrative Templates\Windows Components\Internet Explorer\Internet Control Panel\Advanced Page</t>
  </si>
  <si>
    <t>Allow active content from CDs to run on user machines</t>
  </si>
  <si>
    <t>IE-018</t>
  </si>
  <si>
    <t>Allow software to run or install even if the signature is invalid</t>
  </si>
  <si>
    <t>IE-019</t>
  </si>
  <si>
    <t>Allow third-party browser extensions</t>
  </si>
  <si>
    <t>IE-020</t>
  </si>
  <si>
    <t>SI-2</t>
  </si>
  <si>
    <t>Flaw Remediation</t>
  </si>
  <si>
    <t>Automatically check for Internet Explorer updates</t>
  </si>
  <si>
    <t>IE-021</t>
  </si>
  <si>
    <t>SC-17</t>
  </si>
  <si>
    <t>Public Key Infrastructure Certificates</t>
  </si>
  <si>
    <t>Check for server certificate revocation</t>
  </si>
  <si>
    <t>IE-022</t>
  </si>
  <si>
    <t>Check for signature on downloaded programs</t>
  </si>
  <si>
    <t>IE-023</t>
  </si>
  <si>
    <t>Computer Configuration\Administrative Templates\Windows Components\Internet Explorer\Internet Control Panel\Security Page</t>
  </si>
  <si>
    <t>Intranet Sites: Include all network paths (UNCs)</t>
  </si>
  <si>
    <t>IE-024</t>
  </si>
  <si>
    <t>Internet Zone</t>
  </si>
  <si>
    <t>Computer Configuration\Administrative Templates\Windows Components\Internet Explorer\Internet Control Panel\Security Page\Internet Zone</t>
  </si>
  <si>
    <t>Access data sources across domains</t>
  </si>
  <si>
    <t>Enabled:Disable</t>
  </si>
  <si>
    <t>IE-025</t>
  </si>
  <si>
    <t>SC-4</t>
  </si>
  <si>
    <t>Information in Shared Resources</t>
  </si>
  <si>
    <t>Allow cut, copy or paste operations from the clipboard via script</t>
  </si>
  <si>
    <t>IE-026</t>
  </si>
  <si>
    <t>Allow drag and drop or copy and paste files</t>
  </si>
  <si>
    <t>IE-027</t>
  </si>
  <si>
    <t>Allow font downloads</t>
  </si>
  <si>
    <t>IE-028</t>
  </si>
  <si>
    <t>SI-3</t>
  </si>
  <si>
    <t>Malicious Code Protection</t>
  </si>
  <si>
    <t>Allow installation of desktop items</t>
  </si>
  <si>
    <t>IE-029</t>
  </si>
  <si>
    <t>Allow scripting of Internet Explorer web browser control</t>
  </si>
  <si>
    <t>IE-030</t>
  </si>
  <si>
    <t>Allow script-initiated windows without size or position constraints</t>
  </si>
  <si>
    <t>IE-031</t>
  </si>
  <si>
    <t>Allow Scriptlets</t>
  </si>
  <si>
    <t>IE-032</t>
  </si>
  <si>
    <t>Allow status bar updates via script</t>
  </si>
  <si>
    <t>IE-033</t>
  </si>
  <si>
    <t>Automatic prompting for file downloads</t>
  </si>
  <si>
    <t>Enabled:Enable</t>
  </si>
  <si>
    <t>IE-034</t>
  </si>
  <si>
    <t>Download signed ActiveX controls</t>
  </si>
  <si>
    <t>IE-035</t>
  </si>
  <si>
    <t>Download unsigned ActiveX controls</t>
  </si>
  <si>
    <t>IE-036</t>
  </si>
  <si>
    <t>SC-28</t>
  </si>
  <si>
    <t>Protection of Information at Rest</t>
  </si>
  <si>
    <t>Include local directory path when uploading files to a server</t>
  </si>
  <si>
    <t>IE-037</t>
  </si>
  <si>
    <t>SC-18</t>
  </si>
  <si>
    <t>Mobile Code</t>
  </si>
  <si>
    <t>Initialize and script ActiveX controls not marked as safe</t>
  </si>
  <si>
    <t>IE-038</t>
  </si>
  <si>
    <t>Java permissions</t>
  </si>
  <si>
    <t>Enabled:Disable Java</t>
  </si>
  <si>
    <t>IE-039</t>
  </si>
  <si>
    <t>Launching applications and files in an IFRAME</t>
  </si>
  <si>
    <t>IE-040</t>
  </si>
  <si>
    <t>Launching programs and unsafe files</t>
  </si>
  <si>
    <t>Enabled:Prompt</t>
  </si>
  <si>
    <t>IE-041</t>
  </si>
  <si>
    <t>IA-2</t>
  </si>
  <si>
    <t>Identification and Authentication (Organizational Users)</t>
  </si>
  <si>
    <t>Logon options</t>
  </si>
  <si>
    <t>Enabled: Prompt for Username/Password</t>
  </si>
  <si>
    <t>IE-042</t>
  </si>
  <si>
    <t>Loose XAML files</t>
  </si>
  <si>
    <t>IE-043</t>
  </si>
  <si>
    <t>Navigate windows and frames across different domains</t>
  </si>
  <si>
    <t>IE-044</t>
  </si>
  <si>
    <t>Only allow approved domains to use ActiveX controls without prompt</t>
  </si>
  <si>
    <t>IE-045</t>
  </si>
  <si>
    <t>Open files based on content, not file extension</t>
  </si>
  <si>
    <t>IE-046</t>
  </si>
  <si>
    <t>Run .NET Framework-reliant components not signed with Authenticode</t>
  </si>
  <si>
    <t>IE-047</t>
  </si>
  <si>
    <t>Run .NET Framework-reliant components signed with Authenticode</t>
  </si>
  <si>
    <t>IE-048</t>
  </si>
  <si>
    <t>Software channel permissions</t>
  </si>
  <si>
    <t>Enabled:High Safety</t>
  </si>
  <si>
    <t>IE-049</t>
  </si>
  <si>
    <t>Turn Off First-Run Opt-In</t>
  </si>
  <si>
    <t>IE-050</t>
  </si>
  <si>
    <t>Turn on Cross-Site Scripting (XSS) Filter</t>
  </si>
  <si>
    <t>IE-051</t>
  </si>
  <si>
    <t>Turn on Protected Mode</t>
  </si>
  <si>
    <t>IE-052</t>
  </si>
  <si>
    <t>Use Pop-up Blocker</t>
  </si>
  <si>
    <t>IE-053</t>
  </si>
  <si>
    <t>Userdata persistence</t>
  </si>
  <si>
    <t>IE-054</t>
  </si>
  <si>
    <t>Web sites in less privileged Web content zones can navigate into this zone</t>
  </si>
  <si>
    <t>IE-055</t>
  </si>
  <si>
    <t>Computer Configuration\Administrative Templates\Windows Components\Internet Explorer\Internet Control Panel\Security Page\Intranet Zone</t>
  </si>
  <si>
    <t>IE-056</t>
  </si>
  <si>
    <t>Local Machine Zone</t>
  </si>
  <si>
    <t>Computer Configuration\Administrative Templates\Windows Components\Internet Explorer\Internet Control Panel\Security Page\Local Machine Zone</t>
  </si>
  <si>
    <t>IE-057</t>
  </si>
  <si>
    <t>Computer Configuration\Administrative Templates\Windows Components\Internet Explorer\Internet Control Panel\Security Page\Locked-Down Internet Zone</t>
  </si>
  <si>
    <t>IE-058</t>
  </si>
  <si>
    <t>Enabled: Disable Java</t>
  </si>
  <si>
    <t>IE-059</t>
  </si>
  <si>
    <t>Intranet Zone</t>
  </si>
  <si>
    <t>Computer Configuration\Administrative Templates\Windows Components\Internet Explorer\Internet Control Panel\Security Page\Locked-Down Intranet Zone</t>
  </si>
  <si>
    <t>IE-060</t>
  </si>
  <si>
    <t>Computer Configuration\Administrative Templates\Windows Components\Internet Explorer\Internet Control Panel\Security Page\Locked-Down Local Machine Zone</t>
  </si>
  <si>
    <t>IE-061</t>
  </si>
  <si>
    <t>Zoning</t>
  </si>
  <si>
    <t>Computer Configuration\Administrative Templates\Windows Components\Internet Explorer\Internet Control Panel\Security Page\Locked-Down Restricted Sites Zone</t>
  </si>
  <si>
    <t>IE-062</t>
  </si>
  <si>
    <t>Computer Configuration\Administrative Templates\Windows Components\Internet Explorer\Internet Control Panel\Security Page\Locked-Down Trusted Sites Zone</t>
  </si>
  <si>
    <t>IE-063</t>
  </si>
  <si>
    <t>Computer Configuration\Administrative Templates\Windows Components\Internet Explorer\Internet Control Panel\Security Page\Restricted Sites Zone</t>
  </si>
  <si>
    <t>IE-064</t>
  </si>
  <si>
    <t>Allow active scripting</t>
  </si>
  <si>
    <t>IE-065</t>
  </si>
  <si>
    <t>Allow binary and script behaviors</t>
  </si>
  <si>
    <t>IE-066</t>
  </si>
  <si>
    <t>IE-067</t>
  </si>
  <si>
    <t>IE-068</t>
  </si>
  <si>
    <t>Allow file downloads</t>
  </si>
  <si>
    <t>IE-069</t>
  </si>
  <si>
    <t>IE-070</t>
  </si>
  <si>
    <t>IE-071</t>
  </si>
  <si>
    <t>Allow META REFRESH</t>
  </si>
  <si>
    <t>IE-072</t>
  </si>
  <si>
    <t>IE-073</t>
  </si>
  <si>
    <t>IE-074</t>
  </si>
  <si>
    <t>IE-075</t>
  </si>
  <si>
    <t>Not Configured</t>
  </si>
  <si>
    <t>IE-076</t>
  </si>
  <si>
    <t>IE-077</t>
  </si>
  <si>
    <t>IE-078</t>
  </si>
  <si>
    <t>IE-079</t>
  </si>
  <si>
    <t>IE-080</t>
  </si>
  <si>
    <t>IE-081</t>
  </si>
  <si>
    <t>IE-082</t>
  </si>
  <si>
    <t>IE-083</t>
  </si>
  <si>
    <t>IE-084</t>
  </si>
  <si>
    <t>Enabled:Anonymous logon</t>
  </si>
  <si>
    <t>IE-085</t>
  </si>
  <si>
    <t>IE-086</t>
  </si>
  <si>
    <t>IE-087</t>
  </si>
  <si>
    <t>IE-088</t>
  </si>
  <si>
    <t>IE-089</t>
  </si>
  <si>
    <t>IE-090</t>
  </si>
  <si>
    <t>IE-091</t>
  </si>
  <si>
    <t>Run ActiveX controls and plugins</t>
  </si>
  <si>
    <t>IE-092</t>
  </si>
  <si>
    <t>Script ActiveX controls marked safe for scripting</t>
  </si>
  <si>
    <t>IE-093</t>
  </si>
  <si>
    <t>Scripting of Java applets</t>
  </si>
  <si>
    <t>IE-094</t>
  </si>
  <si>
    <t>IE-095</t>
  </si>
  <si>
    <t>IE-096</t>
  </si>
  <si>
    <t>IE-097</t>
  </si>
  <si>
    <t>IE-098</t>
  </si>
  <si>
    <t>IE-099</t>
  </si>
  <si>
    <t>IE-100</t>
  </si>
  <si>
    <t>Enabled:Disabled</t>
  </si>
  <si>
    <t>IE-101</t>
  </si>
  <si>
    <t>Computer Configuration\Administrative Templates\Windows Components\Internet Explorer\Internet Control Panel\Security Page\Trusted Sites Zone</t>
  </si>
  <si>
    <t>IE-102</t>
  </si>
  <si>
    <t>Browser Updates</t>
  </si>
  <si>
    <t>Computer Configuration\Administrative Templates\Windows Components\Internet Explorer\Internet Settings\Component Updates\Periodic check for updates to Internet Explorer and Internet Tools</t>
  </si>
  <si>
    <t>Turn off changing the URL to be displayed for checking updates to Internet Explorer and Internet Tools</t>
  </si>
  <si>
    <t>Enabled:blank</t>
  </si>
  <si>
    <t>IE-103</t>
  </si>
  <si>
    <t>Turn off configuring the update check interval (in days)</t>
  </si>
  <si>
    <t>Enabled:30</t>
  </si>
  <si>
    <t>IE-104</t>
  </si>
  <si>
    <t>Security Features Policy</t>
  </si>
  <si>
    <t>Computer Configuration\Administrative Templates\Windows Components\Internet Explorer\Security Features\Consistent Mime Handling</t>
  </si>
  <si>
    <t>Internet Explorer Processes</t>
  </si>
  <si>
    <t>IE-105</t>
  </si>
  <si>
    <t>Computer Configuration\Administrative Templates\Windows Components\Internet Explorer\Security Features\Mime Sniffing Safety Feature</t>
  </si>
  <si>
    <t>IE-106</t>
  </si>
  <si>
    <t>Computer Configuration\Administrative Templates\Windows Components\Internet Explorer\Security Features\MK Protocol Security Restriction</t>
  </si>
  <si>
    <t>IE-107</t>
  </si>
  <si>
    <t>Computer Configuration\Administrative Templates\Windows Components\Internet Explorer\Security Features\Protection From Zone Elevation</t>
  </si>
  <si>
    <t>IE-108</t>
  </si>
  <si>
    <t>Computer Configuration\Administrative Templates\Windows Components\Internet Explorer\Security Features\Restrict ActiveX Install</t>
  </si>
  <si>
    <t>IE-109</t>
  </si>
  <si>
    <t>Computer Configuration\Administrative Templates\Windows Components\Internet Explorer\Security Features\Restrict File Download</t>
  </si>
  <si>
    <t>IE-110</t>
  </si>
  <si>
    <t>Computer Configuration\Administrative Templates\Windows Components\Internet Explorer\Security Features\Scripted Window Security Restrictions</t>
  </si>
  <si>
    <t>IE-111</t>
  </si>
  <si>
    <t>User Configuration\Administrative Templates\Windows Components\Internet Explorer</t>
  </si>
  <si>
    <t>Disable AutoComplete for forms</t>
  </si>
  <si>
    <t>IE-112</t>
  </si>
  <si>
    <t>Disable external branding of Internet Explorer</t>
  </si>
  <si>
    <t>IE-113</t>
  </si>
  <si>
    <t>IA-5</t>
  </si>
  <si>
    <t>Authenticator Management</t>
  </si>
  <si>
    <t>Turn on the auto-complete feature for user names and passwords on forms</t>
  </si>
  <si>
    <t>IE-114</t>
  </si>
  <si>
    <t>User Configuration\Administrative Templates\Windows Components\Internet Explorer\Internet Settings\Advanced settings\Browsing</t>
  </si>
  <si>
    <t>Turn off page transitions</t>
  </si>
  <si>
    <t>CCE-10638-5</t>
  </si>
  <si>
    <t>CCE-10235-0</t>
  </si>
  <si>
    <t>CCE-9870-7</t>
  </si>
  <si>
    <t>CCE-10522-1</t>
  </si>
  <si>
    <t>CCE-10641-9</t>
  </si>
  <si>
    <t>CCE-10394-5</t>
  </si>
  <si>
    <t>CCE-10037-0</t>
  </si>
  <si>
    <t>CCE-10096-6</t>
  </si>
  <si>
    <t>CCE-10594-0</t>
  </si>
  <si>
    <t>CCE-9973-9</t>
  </si>
  <si>
    <t>CCE-10607-0</t>
  </si>
  <si>
    <t>Test is N/A for IE7.</t>
  </si>
  <si>
    <t>CCE-10603-9</t>
  </si>
  <si>
    <t>CCE-10590-8</t>
  </si>
  <si>
    <t>CCE-10387-9</t>
  </si>
  <si>
    <t>CCE-10110-5</t>
  </si>
  <si>
    <t>CCE-9885-5</t>
  </si>
  <si>
    <t>CCE-10293-9</t>
  </si>
  <si>
    <t>CCE-10052-9</t>
  </si>
  <si>
    <t>CCE-9905-1</t>
  </si>
  <si>
    <t>CCE-10581-7</t>
  </si>
  <si>
    <t>CCE-10074-3</t>
  </si>
  <si>
    <t>CCE-10055-2</t>
  </si>
  <si>
    <t>CCE-9660-2</t>
  </si>
  <si>
    <t>CCE-10380-4</t>
  </si>
  <si>
    <t>CCE-10002-4</t>
  </si>
  <si>
    <t>CCE-10033-9</t>
  </si>
  <si>
    <t>CCE-10403-4</t>
  </si>
  <si>
    <t>CCE-9790-7</t>
  </si>
  <si>
    <t>CCE-9779-0</t>
  </si>
  <si>
    <t>CCE-9882-2</t>
  </si>
  <si>
    <t>CCE-10685-6</t>
  </si>
  <si>
    <t>CCE-9750-1</t>
  </si>
  <si>
    <t>CCE-10389-5</t>
  </si>
  <si>
    <t>CCE-9917-6</t>
  </si>
  <si>
    <t>CCE-10433-1</t>
  </si>
  <si>
    <t>CCE-10646-8</t>
  </si>
  <si>
    <t>CCE-10561-9</t>
  </si>
  <si>
    <t>CCE-10182-4</t>
  </si>
  <si>
    <t>CCE-9821-0</t>
  </si>
  <si>
    <t>CCE-10650-0</t>
  </si>
  <si>
    <t>CCE-10472-9</t>
  </si>
  <si>
    <t>CCE-10672-4</t>
  </si>
  <si>
    <t>CCE-9865-7</t>
  </si>
  <si>
    <t>CCE-9599-2</t>
  </si>
  <si>
    <t>CCE-10107-1</t>
  </si>
  <si>
    <t>CCE-10515-5</t>
  </si>
  <si>
    <t>CCE-10625-2</t>
  </si>
  <si>
    <t>CCE-9869-9</t>
  </si>
  <si>
    <t>CCE-10434-9</t>
  </si>
  <si>
    <t>CCE-10276-4</t>
  </si>
  <si>
    <t>CCE-10676-5</t>
  </si>
  <si>
    <t>CCE-10486-9</t>
  </si>
  <si>
    <t>CCE-10200-4</t>
  </si>
  <si>
    <t>CCE-10622-9</t>
  </si>
  <si>
    <t>CCE-10566-8</t>
  </si>
  <si>
    <t>CCE-10319-2</t>
  </si>
  <si>
    <t>CCE-10095-8</t>
  </si>
  <si>
    <t>CCE-10597-3</t>
  </si>
  <si>
    <t>CCE-10342-4</t>
  </si>
  <si>
    <t>CCE-10535-3</t>
  </si>
  <si>
    <t>CCE-10275-6</t>
  </si>
  <si>
    <t>CCE-10654-2</t>
  </si>
  <si>
    <t>CCE-10525-4</t>
  </si>
  <si>
    <t>CCE-10393-7</t>
  </si>
  <si>
    <t>CCE-10547-8</t>
  </si>
  <si>
    <t>CCE-10539-5</t>
  </si>
  <si>
    <t>CCE-9667-7</t>
  </si>
  <si>
    <t>CCE-10466-1</t>
  </si>
  <si>
    <t>CCE-9982-0</t>
  </si>
  <si>
    <t>CCE-10475-2</t>
  </si>
  <si>
    <t>CCE-10664-1</t>
  </si>
  <si>
    <t>CCE-10725-0</t>
  </si>
  <si>
    <t>CCE-9814-5</t>
  </si>
  <si>
    <t>CCE-10630-2</t>
  </si>
  <si>
    <t>CCE-10431-5</t>
  </si>
  <si>
    <t>CCE-9959-8</t>
  </si>
  <si>
    <t>CCE-10470-3</t>
  </si>
  <si>
    <t>CCE-10461-2</t>
  </si>
  <si>
    <t>CCE-9781-6</t>
  </si>
  <si>
    <t>CCE-10347-3</t>
  </si>
  <si>
    <t>CCE-10620-3</t>
  </si>
  <si>
    <t>CCE-10360-6</t>
  </si>
  <si>
    <t>CCE-10744-1</t>
  </si>
  <si>
    <t>CCE-10651-8</t>
  </si>
  <si>
    <t>CCE-10178-2</t>
  </si>
  <si>
    <t>CCE-10642-7</t>
  </si>
  <si>
    <t>CCE-10004-0</t>
  </si>
  <si>
    <t>CCE-10277-2</t>
  </si>
  <si>
    <t>CCE-9898-8</t>
  </si>
  <si>
    <t>CCE-9673-5</t>
  </si>
  <si>
    <t>CCE-9792-3</t>
  </si>
  <si>
    <t>CCE-10554-4</t>
  </si>
  <si>
    <t>CCE-10083-4</t>
  </si>
  <si>
    <t>CCE-9669-3</t>
  </si>
  <si>
    <t>CCE-10420-8</t>
  </si>
  <si>
    <t>CCE-10105-5</t>
  </si>
  <si>
    <t>CCE-9945-7</t>
  </si>
  <si>
    <t>CCE-10094-1</t>
  </si>
  <si>
    <t>CCE-9760-0</t>
  </si>
  <si>
    <t>CCE-10609-6</t>
  </si>
  <si>
    <t>CCE-10696-3</t>
  </si>
  <si>
    <t>CCE-10595-7</t>
  </si>
  <si>
    <t>CCE-9776-6</t>
  </si>
  <si>
    <t>CCE-10138-6</t>
  </si>
  <si>
    <t>CCE-10635-1</t>
  </si>
  <si>
    <t>CCE-10265-7</t>
  </si>
  <si>
    <t>CCE-10574-2</t>
  </si>
  <si>
    <t>CCE-10405-9</t>
  </si>
  <si>
    <t>CCE-10578-3</t>
  </si>
  <si>
    <t>CCE-10604-7</t>
  </si>
  <si>
    <t>CCE-10388-7</t>
  </si>
  <si>
    <t>CCE-10829-0</t>
  </si>
  <si>
    <t>CCE-10291-3</t>
  </si>
  <si>
    <t>CCE-10701-1</t>
  </si>
  <si>
    <t>Agency Code:</t>
  </si>
  <si>
    <t>Closing Date:</t>
  </si>
  <si>
    <t>Shared Agencies:</t>
  </si>
  <si>
    <t xml:space="preserve"> ▪ SCSEM Version: 1.4</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</si>
  <si>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</si>
  <si>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</si>
  <si>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</si>
  <si>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</si>
  <si>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</si>
  <si>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</si>
  <si>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</si>
  <si>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</si>
  <si>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</si>
  <si>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</si>
  <si>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</si>
  <si>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</si>
  <si>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Totals</t>
  </si>
  <si>
    <t>Weighted Score</t>
  </si>
  <si>
    <t>Risk Rating</t>
  </si>
  <si>
    <t>Weight</t>
  </si>
  <si>
    <t>Possible</t>
  </si>
  <si>
    <t>Actual</t>
  </si>
  <si>
    <t>-</t>
  </si>
  <si>
    <t>Device Weighted Score:</t>
  </si>
  <si>
    <t>Sections below are automatically calculated.</t>
  </si>
  <si>
    <t>Criticality</t>
  </si>
  <si>
    <t>Issue Code Mapping</t>
  </si>
  <si>
    <t>Criticality Rating (Do Not Edit)</t>
  </si>
  <si>
    <t>Criticality Ratings</t>
  </si>
  <si>
    <t>Critical</t>
  </si>
  <si>
    <t>Significant</t>
  </si>
  <si>
    <t>Moderate</t>
  </si>
  <si>
    <t>Limited</t>
  </si>
  <si>
    <t>Added baseline Criticality Score and Issue Codes, weighted test cases based on criticality, and updated Results Tab</t>
  </si>
  <si>
    <t>HAC11</t>
  </si>
  <si>
    <t>HCM8</t>
  </si>
  <si>
    <t>HCM1</t>
  </si>
  <si>
    <t>HSC16</t>
  </si>
  <si>
    <t>HCM9</t>
  </si>
  <si>
    <t>HCM10</t>
  </si>
  <si>
    <t>HAU10</t>
  </si>
  <si>
    <t>HSC18</t>
  </si>
  <si>
    <t>HAC29</t>
  </si>
  <si>
    <t xml:space="preserve"> ▪ SCSEM Release Date: March 31, 2015</t>
  </si>
  <si>
    <t>Info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</si>
</sst>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s>
  <fonts count="55">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9"/>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sz val="11"/>
      <color indexed="52"/>
      <name val="Calibri"/>
      <family val="2"/>
    </font>
    <font>
      <sz val="11"/>
      <color indexed="60"/>
      <name val="Calibri"/>
      <family val="2"/>
    </font>
    <font>
      <sz val="11"/>
      <color indexed="10"/>
      <name val="Calibri"/>
      <family val="2"/>
    </font>
    <font>
      <u val="single"/>
      <sz val="10"/>
      <color indexed="12"/>
      <name val="Verdana"/>
      <family val="2"/>
    </font>
    <font>
      <sz val="1"/>
      <color indexed="8"/>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1"/>
      <color indexed="63"/>
      <name val="Calibri"/>
      <family val="2"/>
    </font>
    <font>
      <b/>
      <sz val="18"/>
      <color indexed="56"/>
      <name val="Cambria"/>
      <family val="2"/>
    </font>
    <font>
      <b/>
      <sz val="11"/>
      <color indexed="8"/>
      <name val="Calibri"/>
      <family val="2"/>
    </font>
    <font>
      <sz val="10"/>
      <color indexed="60"/>
      <name val="Arial"/>
      <family val="2"/>
    </font>
    <font>
      <sz val="10"/>
      <color indexed="10"/>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AC0000"/>
      <name val="Arial"/>
      <family val="2"/>
    </font>
    <font>
      <sz val="10"/>
      <color rgb="FFFF0000"/>
      <name val="Arial"/>
      <family val="2"/>
    </font>
    <font>
      <b/>
      <sz val="10"/>
      <color theme="1"/>
      <name val="Arial"/>
      <family val="2"/>
    </font>
  </fonts>
  <fills count="7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2"/>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22"/>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4"/>
      </top>
      <bottom style="double">
        <color indexed="54"/>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border>
    <border>
      <left/>
      <right style="thin">
        <color indexed="63"/>
      </right>
      <top style="thin">
        <color indexed="63"/>
      </top>
      <bottom/>
    </border>
    <border>
      <left/>
      <right style="thin">
        <color indexed="63"/>
      </right>
      <top/>
      <bottom/>
    </border>
    <border>
      <left/>
      <right/>
      <top/>
      <bottom style="thin">
        <color indexed="63"/>
      </bottom>
    </border>
    <border>
      <left/>
      <right style="thin">
        <color indexed="63"/>
      </right>
      <top/>
      <bottom style="thin">
        <color indexed="63"/>
      </bottom>
    </border>
    <border>
      <left/>
      <right style="thin"/>
      <top style="thin">
        <color indexed="63"/>
      </top>
      <bottom style="thin">
        <color indexed="63"/>
      </bottom>
    </border>
    <border>
      <left style="thin">
        <color indexed="63"/>
      </left>
      <right/>
      <top/>
      <bottom style="thin">
        <color indexed="63"/>
      </bottom>
    </border>
    <border>
      <left style="thin">
        <color indexed="63"/>
      </left>
      <right/>
      <top/>
      <bottom/>
    </border>
    <border>
      <left>
        <color indexed="63"/>
      </left>
      <right style="thin"/>
      <top>
        <color indexed="63"/>
      </top>
      <bottom>
        <color indexed="63"/>
      </bottom>
    </border>
    <border>
      <left/>
      <right style="thin"/>
      <top style="thin">
        <color indexed="63"/>
      </top>
      <bottom/>
    </border>
    <border>
      <left>
        <color indexed="63"/>
      </left>
      <right style="thin"/>
      <top>
        <color indexed="63"/>
      </top>
      <bottom style="thin">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top style="thin">
        <color indexed="63"/>
      </top>
      <bottom/>
    </border>
    <border>
      <left style="thin"/>
      <right/>
      <top/>
      <bottom style="thin">
        <color indexed="63"/>
      </bottom>
    </border>
    <border>
      <left style="thin"/>
      <right/>
      <top style="thin">
        <color indexed="63"/>
      </top>
      <bottom style="thin">
        <color indexed="63"/>
      </bottom>
    </border>
    <border>
      <left style="thin"/>
      <right/>
      <top style="thin">
        <color indexed="63"/>
      </top>
      <bottom style="thin"/>
    </border>
    <border>
      <left/>
      <right/>
      <top style="thin">
        <color indexed="63"/>
      </top>
      <bottom style="thin"/>
    </border>
    <border>
      <left/>
      <right style="thin">
        <color indexed="63"/>
      </right>
      <top style="thin">
        <color indexed="63"/>
      </top>
      <bottom style="thin"/>
    </border>
    <border>
      <left/>
      <right style="thin"/>
      <top style="thin">
        <color indexed="63"/>
      </top>
      <bottom style="thin"/>
    </border>
    <border>
      <left style="thin">
        <color indexed="63"/>
      </left>
      <right/>
      <top style="thin">
        <color indexed="63"/>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color indexed="63"/>
      </left>
      <right style="thin"/>
      <top style="thin">
        <color indexed="63"/>
      </top>
      <bottom style="thin">
        <color indexed="63"/>
      </bottom>
    </border>
    <border>
      <left style="thin"/>
      <right style="thin"/>
      <top style="thin"/>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color indexed="63"/>
      </top>
      <bottom style="thin"/>
    </border>
    <border>
      <left style="thin"/>
      <right style="thin"/>
      <top style="thin">
        <color indexed="63"/>
      </top>
      <bottom style="thin"/>
    </border>
  </borders>
  <cellStyleXfs count="9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3"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3"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33"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3"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3"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3"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3"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3"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3" fillId="2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3" fillId="2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3"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4"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4"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4"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4"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4"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4"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34"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4" fillId="43" borderId="0" applyNumberFormat="0" applyBorder="0" applyAlignment="0" applyProtection="0"/>
    <xf numFmtId="0" fontId="16" fillId="39" borderId="0" applyNumberFormat="0" applyBorder="0" applyAlignment="0" applyProtection="0"/>
    <xf numFmtId="0" fontId="16"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4" fillId="45" borderId="0" applyNumberFormat="0" applyBorder="0" applyAlignment="0" applyProtection="0"/>
    <xf numFmtId="0" fontId="16" fillId="35" borderId="0" applyNumberFormat="0" applyBorder="0" applyAlignment="0" applyProtection="0"/>
    <xf numFmtId="0" fontId="16"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4" fillId="46" borderId="0" applyNumberFormat="0" applyBorder="0" applyAlignment="0" applyProtection="0"/>
    <xf numFmtId="0" fontId="16" fillId="47" borderId="0" applyNumberFormat="0" applyBorder="0" applyAlignment="0" applyProtection="0"/>
    <xf numFmtId="0" fontId="1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4" fillId="49"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5"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0" borderId="0" applyNumberFormat="0" applyFill="0" applyBorder="0" applyAlignment="0" applyProtection="0"/>
    <xf numFmtId="0" fontId="36" fillId="54" borderId="1"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37" fillId="56" borderId="3"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6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0"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1"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2"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61" borderId="1" applyNumberFormat="0" applyAlignment="0" applyProtection="0"/>
    <xf numFmtId="0" fontId="12" fillId="50" borderId="2" applyNumberFormat="0" applyAlignment="0" applyProtection="0"/>
    <xf numFmtId="0" fontId="12" fillId="50" borderId="2" applyNumberFormat="0" applyAlignment="0" applyProtection="0"/>
    <xf numFmtId="0" fontId="12" fillId="50" borderId="2" applyNumberFormat="0" applyAlignment="0" applyProtection="0"/>
    <xf numFmtId="0" fontId="12" fillId="50" borderId="2" applyNumberFormat="0" applyAlignment="0" applyProtection="0"/>
    <xf numFmtId="0" fontId="12" fillId="50" borderId="2" applyNumberFormat="0" applyAlignment="0" applyProtection="0"/>
    <xf numFmtId="0" fontId="45" fillId="0" borderId="11"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0" fillId="0" borderId="0">
      <alignment wrapText="1"/>
      <protection/>
    </xf>
    <xf numFmtId="0" fontId="46" fillId="62"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18" fillId="0" borderId="0">
      <alignment/>
      <protection/>
    </xf>
    <xf numFmtId="0" fontId="47" fillId="0" borderId="0">
      <alignment/>
      <protection/>
    </xf>
    <xf numFmtId="0" fontId="47"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64" borderId="13" applyNumberFormat="0" applyFont="0" applyAlignment="0" applyProtection="0"/>
    <xf numFmtId="0" fontId="1"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1"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48" fillId="54" borderId="15" applyNumberFormat="0" applyAlignment="0" applyProtection="0"/>
    <xf numFmtId="0" fontId="18" fillId="55" borderId="16"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50" fillId="0" borderId="17" applyNumberFormat="0" applyFill="0" applyAlignment="0" applyProtection="0"/>
    <xf numFmtId="0" fontId="1" fillId="0" borderId="18" applyNumberFormat="0" applyFill="0" applyAlignment="0" applyProtection="0"/>
    <xf numFmtId="0" fontId="1" fillId="0" borderId="18"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43">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Fill="1" applyBorder="1" applyAlignment="1">
      <alignment vertical="top" wrapText="1"/>
    </xf>
    <xf numFmtId="166"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14" fontId="0" fillId="0" borderId="16" xfId="0" applyNumberFormat="1" applyBorder="1" applyAlignment="1">
      <alignment horizontal="left" vertical="top"/>
    </xf>
    <xf numFmtId="14" fontId="0" fillId="0" borderId="0" xfId="0" applyNumberFormat="1" applyAlignment="1">
      <alignment/>
    </xf>
    <xf numFmtId="0" fontId="0" fillId="0" borderId="16" xfId="0" applyFont="1" applyBorder="1" applyAlignment="1" applyProtection="1">
      <alignment horizontal="left" vertical="top" wrapText="1"/>
      <protection locked="0"/>
    </xf>
    <xf numFmtId="0" fontId="3" fillId="65" borderId="19" xfId="0" applyFont="1" applyFill="1" applyBorder="1" applyAlignment="1">
      <alignment/>
    </xf>
    <xf numFmtId="0" fontId="3" fillId="65" borderId="20" xfId="0" applyFont="1" applyFill="1" applyBorder="1" applyAlignment="1">
      <alignment/>
    </xf>
    <xf numFmtId="0" fontId="3" fillId="65" borderId="21" xfId="0" applyFont="1" applyFill="1" applyBorder="1" applyAlignment="1">
      <alignment/>
    </xf>
    <xf numFmtId="0" fontId="3" fillId="0" borderId="22" xfId="0" applyFont="1" applyFill="1" applyBorder="1" applyAlignment="1">
      <alignment vertical="center"/>
    </xf>
    <xf numFmtId="0" fontId="3" fillId="0" borderId="23" xfId="0" applyFont="1" applyFill="1" applyBorder="1" applyAlignment="1">
      <alignment vertical="center"/>
    </xf>
    <xf numFmtId="0" fontId="0" fillId="0" borderId="0"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26" xfId="0" applyFont="1" applyFill="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3" fillId="66" borderId="16" xfId="0" applyFont="1" applyFill="1" applyBorder="1" applyAlignment="1">
      <alignment horizontal="left" vertical="center" wrapText="1"/>
    </xf>
    <xf numFmtId="0" fontId="0" fillId="66" borderId="21" xfId="0" applyFill="1" applyBorder="1" applyAlignment="1">
      <alignment vertical="center"/>
    </xf>
    <xf numFmtId="0" fontId="0" fillId="0" borderId="16" xfId="0" applyFont="1" applyBorder="1" applyAlignment="1" applyProtection="1">
      <alignment vertical="top" wrapText="1"/>
      <protection locked="0"/>
    </xf>
    <xf numFmtId="0" fontId="0" fillId="0" borderId="0" xfId="0" applyAlignment="1" applyProtection="1">
      <alignment/>
      <protection/>
    </xf>
    <xf numFmtId="0" fontId="8" fillId="15" borderId="0" xfId="0" applyFont="1" applyFill="1" applyBorder="1" applyAlignment="1" applyProtection="1">
      <alignment/>
      <protection/>
    </xf>
    <xf numFmtId="0" fontId="0" fillId="15" borderId="0" xfId="0" applyFont="1" applyFill="1" applyBorder="1" applyAlignment="1" applyProtection="1">
      <alignment/>
      <protection/>
    </xf>
    <xf numFmtId="0" fontId="3" fillId="67" borderId="22" xfId="0" applyFont="1" applyFill="1" applyBorder="1" applyAlignment="1" applyProtection="1">
      <alignment vertical="center"/>
      <protection/>
    </xf>
    <xf numFmtId="0" fontId="0" fillId="67" borderId="0" xfId="0" applyFill="1" applyBorder="1" applyAlignment="1" applyProtection="1">
      <alignment vertical="top"/>
      <protection/>
    </xf>
    <xf numFmtId="0" fontId="0" fillId="67" borderId="25" xfId="0" applyFill="1" applyBorder="1" applyAlignment="1" applyProtection="1">
      <alignment vertical="top"/>
      <protection/>
    </xf>
    <xf numFmtId="0" fontId="3" fillId="65" borderId="20" xfId="0" applyFont="1" applyFill="1" applyBorder="1" applyAlignment="1" applyProtection="1">
      <alignment vertical="center"/>
      <protection/>
    </xf>
    <xf numFmtId="0" fontId="52" fillId="0" borderId="0" xfId="0" applyFont="1" applyAlignment="1" applyProtection="1">
      <alignment/>
      <protection/>
    </xf>
    <xf numFmtId="0" fontId="0" fillId="66" borderId="20" xfId="0" applyFill="1" applyBorder="1" applyAlignment="1" applyProtection="1">
      <alignment vertical="center"/>
      <protection/>
    </xf>
    <xf numFmtId="0" fontId="0" fillId="66" borderId="27" xfId="0" applyFill="1" applyBorder="1" applyAlignment="1" applyProtection="1">
      <alignment vertical="center"/>
      <protection/>
    </xf>
    <xf numFmtId="0" fontId="43" fillId="0" borderId="0" xfId="298" applyAlignment="1" applyProtection="1">
      <alignment/>
      <protection/>
    </xf>
    <xf numFmtId="0" fontId="3" fillId="65" borderId="20" xfId="0" applyFont="1" applyFill="1" applyBorder="1" applyAlignment="1" applyProtection="1">
      <alignment/>
      <protection/>
    </xf>
    <xf numFmtId="0" fontId="0" fillId="0" borderId="25"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0" xfId="0" applyAlignment="1" applyProtection="1">
      <alignment/>
      <protection/>
    </xf>
    <xf numFmtId="0" fontId="3" fillId="65" borderId="19" xfId="0" applyFont="1" applyFill="1" applyBorder="1" applyAlignment="1" applyProtection="1">
      <alignment/>
      <protection/>
    </xf>
    <xf numFmtId="0" fontId="0" fillId="0" borderId="0" xfId="0" applyFill="1" applyAlignment="1" applyProtection="1">
      <alignment/>
      <protection/>
    </xf>
    <xf numFmtId="0" fontId="52" fillId="0" borderId="0" xfId="0" applyFont="1" applyFill="1" applyAlignment="1" applyProtection="1">
      <alignment/>
      <protection/>
    </xf>
    <xf numFmtId="0" fontId="0" fillId="0" borderId="28" xfId="0" applyFont="1" applyFill="1" applyBorder="1" applyAlignment="1" applyProtection="1">
      <alignment vertical="top"/>
      <protection/>
    </xf>
    <xf numFmtId="0" fontId="52" fillId="0" borderId="0" xfId="0" applyFont="1" applyAlignment="1" applyProtection="1">
      <alignment/>
      <protection/>
    </xf>
    <xf numFmtId="0" fontId="0" fillId="0" borderId="29" xfId="0" applyFont="1" applyBorder="1" applyAlignment="1" applyProtection="1">
      <alignment horizontal="right" vertical="top"/>
      <protection/>
    </xf>
    <xf numFmtId="0" fontId="0" fillId="0" borderId="0" xfId="0" applyFont="1" applyBorder="1" applyAlignment="1" applyProtection="1">
      <alignment vertical="top"/>
      <protection/>
    </xf>
    <xf numFmtId="0" fontId="0" fillId="0" borderId="24" xfId="0" applyFont="1" applyBorder="1" applyAlignment="1" applyProtection="1">
      <alignment vertical="top"/>
      <protection/>
    </xf>
    <xf numFmtId="0" fontId="0" fillId="0" borderId="28" xfId="0" applyFont="1" applyBorder="1" applyAlignment="1" applyProtection="1">
      <alignment horizontal="right" vertical="top"/>
      <protection/>
    </xf>
    <xf numFmtId="0" fontId="0" fillId="0" borderId="25" xfId="0" applyFont="1" applyBorder="1" applyAlignment="1" applyProtection="1">
      <alignment vertical="top"/>
      <protection/>
    </xf>
    <xf numFmtId="0" fontId="0" fillId="0" borderId="26" xfId="0" applyFont="1" applyBorder="1" applyAlignment="1" applyProtection="1">
      <alignment vertical="top"/>
      <protection/>
    </xf>
    <xf numFmtId="0" fontId="3" fillId="66" borderId="16" xfId="0" applyFont="1" applyFill="1" applyBorder="1" applyAlignment="1" applyProtection="1">
      <alignment vertical="top" wrapText="1"/>
      <protection/>
    </xf>
    <xf numFmtId="0" fontId="6" fillId="67" borderId="0" xfId="0" applyFont="1" applyFill="1" applyAlignment="1" applyProtection="1">
      <alignment/>
      <protection/>
    </xf>
    <xf numFmtId="0" fontId="6" fillId="67" borderId="23" xfId="0" applyFont="1" applyFill="1" applyBorder="1" applyAlignment="1" applyProtection="1">
      <alignment vertical="center"/>
      <protection/>
    </xf>
    <xf numFmtId="0" fontId="0" fillId="0" borderId="0" xfId="0" applyFont="1" applyAlignment="1" applyProtection="1">
      <alignment/>
      <protection/>
    </xf>
    <xf numFmtId="0" fontId="6" fillId="67" borderId="0" xfId="0" applyFont="1" applyFill="1" applyBorder="1" applyAlignment="1" applyProtection="1">
      <alignment vertical="center"/>
      <protection/>
    </xf>
    <xf numFmtId="0" fontId="9" fillId="0" borderId="0" xfId="0" applyFont="1" applyAlignment="1" applyProtection="1">
      <alignment horizontal="left" indent="1"/>
      <protection/>
    </xf>
    <xf numFmtId="0" fontId="9" fillId="0" borderId="0" xfId="0" applyFont="1" applyFill="1" applyBorder="1" applyAlignment="1" applyProtection="1">
      <alignment horizontal="left" indent="1"/>
      <protection/>
    </xf>
    <xf numFmtId="0" fontId="47" fillId="0" borderId="20" xfId="0" applyFont="1" applyBorder="1" applyAlignment="1" applyProtection="1">
      <alignment vertical="top" wrapText="1"/>
      <protection/>
    </xf>
    <xf numFmtId="0" fontId="47" fillId="0" borderId="21" xfId="0" applyFont="1" applyBorder="1" applyAlignment="1" applyProtection="1">
      <alignment vertical="top" wrapText="1"/>
      <protection/>
    </xf>
    <xf numFmtId="165" fontId="47" fillId="0" borderId="20" xfId="0" applyNumberFormat="1" applyFont="1" applyBorder="1" applyAlignment="1" applyProtection="1">
      <alignment vertical="top" wrapText="1"/>
      <protection/>
    </xf>
    <xf numFmtId="165" fontId="47" fillId="0" borderId="21" xfId="0" applyNumberFormat="1" applyFont="1" applyBorder="1" applyAlignment="1" applyProtection="1">
      <alignment vertical="top" wrapText="1"/>
      <protection/>
    </xf>
    <xf numFmtId="0" fontId="47" fillId="0" borderId="20" xfId="0" applyFont="1" applyBorder="1" applyAlignment="1" applyProtection="1">
      <alignment horizontal="left" vertical="top" wrapText="1"/>
      <protection/>
    </xf>
    <xf numFmtId="0" fontId="47" fillId="0" borderId="21" xfId="0" applyFont="1" applyBorder="1" applyAlignment="1" applyProtection="1">
      <alignment horizontal="left" vertical="top" wrapText="1"/>
      <protection/>
    </xf>
    <xf numFmtId="165" fontId="47" fillId="0" borderId="20" xfId="0" applyNumberFormat="1" applyFont="1" applyBorder="1" applyAlignment="1" applyProtection="1">
      <alignment horizontal="left" vertical="top" wrapText="1"/>
      <protection/>
    </xf>
    <xf numFmtId="165" fontId="47" fillId="0" borderId="21" xfId="0" applyNumberFormat="1" applyFont="1" applyBorder="1" applyAlignment="1" applyProtection="1">
      <alignment horizontal="left" vertical="top" wrapText="1"/>
      <protection/>
    </xf>
    <xf numFmtId="0" fontId="3" fillId="0" borderId="20" xfId="0" applyFont="1" applyBorder="1" applyAlignment="1" applyProtection="1">
      <alignment horizontal="left" vertical="top"/>
      <protection/>
    </xf>
    <xf numFmtId="0" fontId="0" fillId="0" borderId="28" xfId="0" applyFont="1" applyFill="1" applyBorder="1" applyAlignment="1">
      <alignment horizontal="left" vertical="top" indent="1"/>
    </xf>
    <xf numFmtId="0" fontId="8" fillId="15" borderId="0" xfId="0" applyFont="1" applyFill="1" applyBorder="1" applyAlignment="1" applyProtection="1">
      <alignment vertical="top"/>
      <protection/>
    </xf>
    <xf numFmtId="0" fontId="0" fillId="15" borderId="30" xfId="0" applyFont="1" applyFill="1" applyBorder="1" applyAlignment="1" applyProtection="1">
      <alignment/>
      <protection/>
    </xf>
    <xf numFmtId="0" fontId="8" fillId="15" borderId="30" xfId="0" applyFont="1" applyFill="1" applyBorder="1" applyAlignment="1" applyProtection="1">
      <alignment/>
      <protection/>
    </xf>
    <xf numFmtId="0" fontId="8" fillId="15" borderId="30" xfId="0" applyFont="1" applyFill="1" applyBorder="1" applyAlignment="1" applyProtection="1">
      <alignment vertical="top"/>
      <protection/>
    </xf>
    <xf numFmtId="0" fontId="3" fillId="67" borderId="31" xfId="0" applyFont="1" applyFill="1" applyBorder="1" applyAlignment="1" applyProtection="1">
      <alignment vertical="center"/>
      <protection/>
    </xf>
    <xf numFmtId="0" fontId="0" fillId="67" borderId="30" xfId="0" applyFill="1" applyBorder="1" applyAlignment="1" applyProtection="1">
      <alignment vertical="top"/>
      <protection/>
    </xf>
    <xf numFmtId="0" fontId="0" fillId="67" borderId="32" xfId="0" applyFill="1" applyBorder="1" applyAlignment="1" applyProtection="1">
      <alignment vertical="top"/>
      <protection/>
    </xf>
    <xf numFmtId="0" fontId="0" fillId="0" borderId="30" xfId="0" applyBorder="1" applyAlignment="1" applyProtection="1">
      <alignment/>
      <protection/>
    </xf>
    <xf numFmtId="0" fontId="3" fillId="65" borderId="27" xfId="0" applyFont="1" applyFill="1" applyBorder="1" applyAlignment="1" applyProtection="1">
      <alignment vertical="center"/>
      <protection/>
    </xf>
    <xf numFmtId="0" fontId="0" fillId="0" borderId="27" xfId="0" applyFont="1" applyBorder="1" applyAlignment="1" applyProtection="1">
      <alignment horizontal="left" vertical="top"/>
      <protection locked="0"/>
    </xf>
    <xf numFmtId="164" fontId="0" fillId="0" borderId="27" xfId="0" applyNumberFormat="1" applyFont="1" applyBorder="1" applyAlignment="1" applyProtection="1">
      <alignment horizontal="left" vertical="top"/>
      <protection locked="0"/>
    </xf>
    <xf numFmtId="165" fontId="0" fillId="0" borderId="27" xfId="0" applyNumberFormat="1" applyFont="1" applyBorder="1" applyAlignment="1" applyProtection="1">
      <alignment horizontal="left" vertical="top"/>
      <protection locked="0"/>
    </xf>
    <xf numFmtId="0" fontId="0" fillId="0" borderId="27" xfId="0" applyFont="1" applyBorder="1" applyAlignment="1" applyProtection="1">
      <alignment vertical="top"/>
      <protection locked="0"/>
    </xf>
    <xf numFmtId="165" fontId="0" fillId="0" borderId="27" xfId="0" applyNumberFormat="1" applyFont="1" applyBorder="1" applyAlignment="1" applyProtection="1">
      <alignment vertical="top"/>
      <protection locked="0"/>
    </xf>
    <xf numFmtId="0" fontId="4" fillId="15" borderId="33" xfId="0" applyFont="1" applyFill="1" applyBorder="1" applyAlignment="1" applyProtection="1">
      <alignment horizontal="left" indent="1"/>
      <protection/>
    </xf>
    <xf numFmtId="0" fontId="0" fillId="15" borderId="34" xfId="0" applyFont="1" applyFill="1" applyBorder="1" applyAlignment="1" applyProtection="1">
      <alignment/>
      <protection/>
    </xf>
    <xf numFmtId="0" fontId="0" fillId="15" borderId="35" xfId="0" applyFont="1" applyFill="1" applyBorder="1" applyAlignment="1" applyProtection="1">
      <alignment/>
      <protection/>
    </xf>
    <xf numFmtId="0" fontId="4" fillId="15" borderId="36" xfId="0" applyFont="1" applyFill="1" applyBorder="1" applyAlignment="1" applyProtection="1">
      <alignment horizontal="left" indent="1"/>
      <protection/>
    </xf>
    <xf numFmtId="0" fontId="4" fillId="15" borderId="36" xfId="0" applyFont="1" applyFill="1" applyBorder="1" applyAlignment="1" applyProtection="1">
      <alignment horizontal="left" vertical="top" indent="1"/>
      <protection/>
    </xf>
    <xf numFmtId="0" fontId="3" fillId="67" borderId="37" xfId="0" applyFont="1" applyFill="1" applyBorder="1" applyAlignment="1" applyProtection="1">
      <alignment horizontal="left" indent="1"/>
      <protection/>
    </xf>
    <xf numFmtId="0" fontId="0" fillId="67" borderId="36" xfId="0" applyFont="1" applyFill="1" applyBorder="1" applyAlignment="1" applyProtection="1">
      <alignment horizontal="left" vertical="top" indent="1"/>
      <protection/>
    </xf>
    <xf numFmtId="0" fontId="0" fillId="67" borderId="38" xfId="0" applyFont="1" applyFill="1" applyBorder="1" applyAlignment="1" applyProtection="1">
      <alignment horizontal="left" vertical="top" indent="1"/>
      <protection/>
    </xf>
    <xf numFmtId="0" fontId="0" fillId="0" borderId="36" xfId="0" applyBorder="1" applyAlignment="1" applyProtection="1">
      <alignment/>
      <protection/>
    </xf>
    <xf numFmtId="0" fontId="0" fillId="0" borderId="0" xfId="0" applyBorder="1" applyAlignment="1" applyProtection="1">
      <alignment/>
      <protection/>
    </xf>
    <xf numFmtId="0" fontId="3" fillId="65" borderId="39" xfId="0" applyFont="1" applyFill="1" applyBorder="1" applyAlignment="1" applyProtection="1">
      <alignment horizontal="left" vertical="center" indent="1"/>
      <protection/>
    </xf>
    <xf numFmtId="0" fontId="3" fillId="0" borderId="39" xfId="0" applyFont="1" applyBorder="1" applyAlignment="1" applyProtection="1">
      <alignment horizontal="left" vertical="top" indent="1"/>
      <protection/>
    </xf>
    <xf numFmtId="0" fontId="0" fillId="66" borderId="39" xfId="0" applyFill="1" applyBorder="1" applyAlignment="1" applyProtection="1">
      <alignment vertical="center"/>
      <protection/>
    </xf>
    <xf numFmtId="0" fontId="3" fillId="0" borderId="40" xfId="0" applyFont="1" applyBorder="1" applyAlignment="1" applyProtection="1">
      <alignment horizontal="left" vertical="top" indent="1"/>
      <protection/>
    </xf>
    <xf numFmtId="0" fontId="47" fillId="0" borderId="41" xfId="0" applyFont="1" applyBorder="1" applyAlignment="1" applyProtection="1">
      <alignment vertical="top" wrapText="1"/>
      <protection/>
    </xf>
    <xf numFmtId="0" fontId="47" fillId="0" borderId="42" xfId="0" applyFont="1" applyBorder="1" applyAlignment="1" applyProtection="1">
      <alignment vertical="top" wrapText="1"/>
      <protection/>
    </xf>
    <xf numFmtId="0" fontId="0" fillId="0" borderId="43" xfId="0" applyFont="1" applyBorder="1" applyAlignment="1" applyProtection="1">
      <alignment vertical="top"/>
      <protection locked="0"/>
    </xf>
    <xf numFmtId="0" fontId="0" fillId="15" borderId="36" xfId="0" applyFont="1" applyFill="1" applyBorder="1" applyAlignment="1" applyProtection="1">
      <alignment horizontal="left" vertical="top" indent="1"/>
      <protection/>
    </xf>
    <xf numFmtId="0" fontId="0" fillId="0" borderId="21" xfId="0" applyFont="1" applyBorder="1" applyAlignment="1" applyProtection="1">
      <alignment horizontal="left" vertical="top"/>
      <protection/>
    </xf>
    <xf numFmtId="164" fontId="0" fillId="0" borderId="21" xfId="0" applyNumberFormat="1" applyFont="1" applyBorder="1" applyAlignment="1" applyProtection="1">
      <alignment horizontal="left" vertical="top"/>
      <protection/>
    </xf>
    <xf numFmtId="0" fontId="0" fillId="0" borderId="16" xfId="0" applyFont="1" applyBorder="1" applyAlignment="1">
      <alignment horizontal="left" vertical="top"/>
    </xf>
    <xf numFmtId="0" fontId="0" fillId="0" borderId="16" xfId="0" applyFont="1" applyBorder="1" applyAlignment="1">
      <alignment horizontal="left" vertical="top" wrapText="1"/>
    </xf>
    <xf numFmtId="0" fontId="0" fillId="0" borderId="29" xfId="0" applyFont="1" applyFill="1" applyBorder="1" applyAlignment="1">
      <alignment vertical="top"/>
    </xf>
    <xf numFmtId="0" fontId="0" fillId="0" borderId="44" xfId="0" applyFont="1" applyFill="1" applyBorder="1" applyAlignment="1">
      <alignment vertical="top"/>
    </xf>
    <xf numFmtId="0" fontId="0" fillId="0" borderId="22" xfId="0" applyFont="1" applyFill="1" applyBorder="1" applyAlignment="1">
      <alignment vertical="top"/>
    </xf>
    <xf numFmtId="0" fontId="0" fillId="0" borderId="23" xfId="0" applyFont="1" applyFill="1" applyBorder="1" applyAlignment="1">
      <alignment vertical="top"/>
    </xf>
    <xf numFmtId="0" fontId="0" fillId="0" borderId="28" xfId="0" applyFont="1" applyFill="1" applyBorder="1" applyAlignment="1">
      <alignment vertical="top"/>
    </xf>
    <xf numFmtId="0" fontId="3" fillId="66" borderId="19" xfId="0" applyFont="1" applyFill="1" applyBorder="1" applyAlignment="1">
      <alignment vertical="center"/>
    </xf>
    <xf numFmtId="0" fontId="3" fillId="66" borderId="20" xfId="0" applyFont="1" applyFill="1" applyBorder="1" applyAlignment="1">
      <alignment vertical="center"/>
    </xf>
    <xf numFmtId="0" fontId="3" fillId="66" borderId="21" xfId="0" applyFont="1" applyFill="1" applyBorder="1" applyAlignment="1">
      <alignment vertical="center"/>
    </xf>
    <xf numFmtId="0" fontId="3" fillId="66" borderId="44" xfId="0" applyFont="1" applyFill="1" applyBorder="1" applyAlignment="1">
      <alignment vertical="center"/>
    </xf>
    <xf numFmtId="0" fontId="3" fillId="66" borderId="22" xfId="0" applyFont="1" applyFill="1" applyBorder="1" applyAlignment="1">
      <alignment vertical="center"/>
    </xf>
    <xf numFmtId="0" fontId="3" fillId="66" borderId="23" xfId="0" applyFont="1" applyFill="1" applyBorder="1" applyAlignment="1">
      <alignment vertical="center"/>
    </xf>
    <xf numFmtId="0" fontId="0" fillId="66" borderId="28" xfId="0" applyFont="1" applyFill="1" applyBorder="1" applyAlignment="1">
      <alignment vertical="center"/>
    </xf>
    <xf numFmtId="0" fontId="0" fillId="66" borderId="25" xfId="0" applyFont="1" applyFill="1" applyBorder="1" applyAlignment="1">
      <alignment vertical="center"/>
    </xf>
    <xf numFmtId="0" fontId="0" fillId="66" borderId="26" xfId="0" applyFont="1" applyFill="1" applyBorder="1" applyAlignment="1">
      <alignment vertical="center"/>
    </xf>
    <xf numFmtId="0" fontId="3" fillId="65" borderId="21" xfId="0" applyFont="1" applyFill="1" applyBorder="1" applyAlignment="1" applyProtection="1">
      <alignment/>
      <protection/>
    </xf>
    <xf numFmtId="0" fontId="0" fillId="0" borderId="29"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3" fillId="66" borderId="19" xfId="0" applyFont="1" applyFill="1" applyBorder="1" applyAlignment="1" applyProtection="1">
      <alignment vertical="center"/>
      <protection/>
    </xf>
    <xf numFmtId="0" fontId="3" fillId="66" borderId="20" xfId="0" applyFont="1" applyFill="1" applyBorder="1" applyAlignment="1" applyProtection="1">
      <alignment vertical="center"/>
      <protection/>
    </xf>
    <xf numFmtId="0" fontId="3" fillId="66" borderId="21" xfId="0" applyFont="1" applyFill="1" applyBorder="1" applyAlignment="1" applyProtection="1">
      <alignment vertical="center"/>
      <protection/>
    </xf>
    <xf numFmtId="0" fontId="52" fillId="0" borderId="22" xfId="0" applyFont="1" applyFill="1" applyBorder="1" applyAlignment="1" applyProtection="1">
      <alignment vertical="top"/>
      <protection/>
    </xf>
    <xf numFmtId="0" fontId="52" fillId="0" borderId="23" xfId="0" applyFont="1" applyFill="1" applyBorder="1" applyAlignment="1" applyProtection="1">
      <alignment vertical="top"/>
      <protection/>
    </xf>
    <xf numFmtId="0" fontId="52" fillId="0" borderId="0" xfId="0" applyFont="1" applyFill="1" applyBorder="1" applyAlignment="1" applyProtection="1">
      <alignment vertical="top"/>
      <protection/>
    </xf>
    <xf numFmtId="0" fontId="52" fillId="0" borderId="24" xfId="0" applyFont="1" applyFill="1" applyBorder="1" applyAlignment="1" applyProtection="1">
      <alignment vertical="top"/>
      <protection/>
    </xf>
    <xf numFmtId="0" fontId="53" fillId="0" borderId="25" xfId="0" applyFont="1" applyFill="1" applyBorder="1" applyAlignment="1" applyProtection="1">
      <alignment vertical="top"/>
      <protection/>
    </xf>
    <xf numFmtId="0" fontId="53" fillId="0" borderId="26" xfId="0" applyFont="1" applyFill="1" applyBorder="1" applyAlignment="1" applyProtection="1">
      <alignment vertical="top"/>
      <protection/>
    </xf>
    <xf numFmtId="0" fontId="3" fillId="68" borderId="44" xfId="0" applyFont="1" applyFill="1" applyBorder="1" applyAlignment="1" applyProtection="1">
      <alignment vertical="top"/>
      <protection/>
    </xf>
    <xf numFmtId="0" fontId="3" fillId="68" borderId="22" xfId="0" applyFont="1" applyFill="1" applyBorder="1" applyAlignment="1" applyProtection="1">
      <alignment vertical="top"/>
      <protection/>
    </xf>
    <xf numFmtId="0" fontId="3" fillId="68" borderId="23" xfId="0" applyFont="1" applyFill="1" applyBorder="1" applyAlignment="1" applyProtection="1">
      <alignment vertical="top"/>
      <protection/>
    </xf>
    <xf numFmtId="0" fontId="0" fillId="0" borderId="44"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3" fillId="68" borderId="28" xfId="0" applyFont="1" applyFill="1" applyBorder="1" applyAlignment="1" applyProtection="1">
      <alignment vertical="top"/>
      <protection/>
    </xf>
    <xf numFmtId="0" fontId="3" fillId="68" borderId="25" xfId="0" applyFont="1" applyFill="1" applyBorder="1" applyAlignment="1" applyProtection="1">
      <alignment vertical="top"/>
      <protection/>
    </xf>
    <xf numFmtId="0" fontId="3" fillId="68" borderId="26" xfId="0" applyFont="1" applyFill="1" applyBorder="1" applyAlignment="1" applyProtection="1">
      <alignment vertical="top"/>
      <protection/>
    </xf>
    <xf numFmtId="0" fontId="3" fillId="68" borderId="19" xfId="0" applyFont="1" applyFill="1" applyBorder="1" applyAlignment="1" applyProtection="1">
      <alignment vertical="top"/>
      <protection/>
    </xf>
    <xf numFmtId="0" fontId="3" fillId="68" borderId="20" xfId="0" applyFont="1" applyFill="1" applyBorder="1" applyAlignment="1" applyProtection="1">
      <alignment vertical="top"/>
      <protection/>
    </xf>
    <xf numFmtId="0" fontId="3" fillId="68"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68" borderId="29" xfId="0" applyFont="1" applyFill="1" applyBorder="1" applyAlignment="1" applyProtection="1">
      <alignment vertical="top"/>
      <protection/>
    </xf>
    <xf numFmtId="0" fontId="3" fillId="68" borderId="0" xfId="0" applyFont="1" applyFill="1" applyBorder="1" applyAlignment="1" applyProtection="1">
      <alignment vertical="top"/>
      <protection/>
    </xf>
    <xf numFmtId="0" fontId="3" fillId="68" borderId="24" xfId="0" applyFont="1" applyFill="1" applyBorder="1" applyAlignment="1" applyProtection="1">
      <alignment vertical="top"/>
      <protection/>
    </xf>
    <xf numFmtId="0" fontId="3" fillId="0" borderId="44" xfId="0" applyFont="1" applyBorder="1" applyAlignment="1" applyProtection="1">
      <alignment vertical="top"/>
      <protection/>
    </xf>
    <xf numFmtId="0" fontId="3" fillId="0" borderId="22" xfId="0" applyFont="1" applyBorder="1" applyAlignment="1" applyProtection="1">
      <alignment vertical="top"/>
      <protection/>
    </xf>
    <xf numFmtId="0" fontId="3" fillId="0" borderId="23" xfId="0" applyFont="1" applyBorder="1" applyAlignment="1" applyProtection="1">
      <alignment vertical="top"/>
      <protection/>
    </xf>
    <xf numFmtId="0" fontId="3" fillId="0" borderId="29" xfId="0" applyFont="1" applyBorder="1" applyAlignment="1" applyProtection="1">
      <alignment horizontal="left" vertical="top"/>
      <protection/>
    </xf>
    <xf numFmtId="0" fontId="0" fillId="0" borderId="29" xfId="0" applyFont="1" applyBorder="1" applyAlignment="1" applyProtection="1">
      <alignment vertical="top"/>
      <protection/>
    </xf>
    <xf numFmtId="0" fontId="5" fillId="0" borderId="0" xfId="0" applyFont="1" applyBorder="1" applyAlignment="1" applyProtection="1">
      <alignment vertical="top"/>
      <protection/>
    </xf>
    <xf numFmtId="0" fontId="5" fillId="0" borderId="24" xfId="0" applyFont="1" applyBorder="1" applyAlignment="1" applyProtection="1">
      <alignment vertical="top"/>
      <protection/>
    </xf>
    <xf numFmtId="0" fontId="3" fillId="0" borderId="29" xfId="0" applyFont="1" applyBorder="1" applyAlignment="1" applyProtection="1">
      <alignment vertical="top"/>
      <protection/>
    </xf>
    <xf numFmtId="0" fontId="3" fillId="0" borderId="0" xfId="0" applyFont="1" applyBorder="1" applyAlignment="1" applyProtection="1">
      <alignment vertical="top"/>
      <protection/>
    </xf>
    <xf numFmtId="0" fontId="3" fillId="0" borderId="24" xfId="0" applyFont="1" applyBorder="1" applyAlignment="1" applyProtection="1">
      <alignment vertical="top"/>
      <protection/>
    </xf>
    <xf numFmtId="0" fontId="3" fillId="66" borderId="16" xfId="0" applyFont="1" applyFill="1" applyBorder="1" applyAlignment="1" applyProtection="1">
      <alignment vertical="top" wrapText="1"/>
      <protection/>
    </xf>
    <xf numFmtId="0" fontId="47" fillId="15" borderId="29" xfId="0" applyFont="1" applyFill="1" applyBorder="1" applyAlignment="1" applyProtection="1">
      <alignment/>
      <protection/>
    </xf>
    <xf numFmtId="0" fontId="0" fillId="0" borderId="16" xfId="562" applyFont="1" applyBorder="1" applyAlignment="1" applyProtection="1">
      <alignment horizontal="left" vertical="top" wrapText="1"/>
      <protection locked="0"/>
    </xf>
    <xf numFmtId="0" fontId="0" fillId="0" borderId="16" xfId="562" applyBorder="1" applyAlignment="1" applyProtection="1">
      <alignment vertical="top" wrapText="1"/>
      <protection locked="0"/>
    </xf>
    <xf numFmtId="0" fontId="0" fillId="0" borderId="16" xfId="562" applyFont="1" applyBorder="1" applyAlignment="1" applyProtection="1">
      <alignment vertical="top" wrapText="1"/>
      <protection locked="0"/>
    </xf>
    <xf numFmtId="0" fontId="54" fillId="68" borderId="33" xfId="0" applyFont="1" applyFill="1" applyBorder="1" applyAlignment="1" applyProtection="1">
      <alignment vertical="top"/>
      <protection/>
    </xf>
    <xf numFmtId="0" fontId="3" fillId="68" borderId="34" xfId="0" applyFont="1" applyFill="1" applyBorder="1" applyAlignment="1" applyProtection="1">
      <alignment vertical="top"/>
      <protection/>
    </xf>
    <xf numFmtId="0" fontId="3" fillId="68" borderId="35" xfId="0" applyFont="1" applyFill="1" applyBorder="1" applyAlignment="1" applyProtection="1">
      <alignment vertical="top"/>
      <protection/>
    </xf>
    <xf numFmtId="0" fontId="3" fillId="68" borderId="36" xfId="0" applyFont="1" applyFill="1" applyBorder="1" applyAlignment="1" applyProtection="1">
      <alignment vertical="top"/>
      <protection/>
    </xf>
    <xf numFmtId="0" fontId="3" fillId="68" borderId="30" xfId="0" applyFont="1" applyFill="1" applyBorder="1" applyAlignment="1" applyProtection="1">
      <alignment vertical="top"/>
      <protection/>
    </xf>
    <xf numFmtId="0" fontId="3" fillId="68" borderId="45" xfId="0" applyFont="1" applyFill="1" applyBorder="1" applyAlignment="1" applyProtection="1">
      <alignment vertical="top"/>
      <protection/>
    </xf>
    <xf numFmtId="0" fontId="3" fillId="68" borderId="46" xfId="0" applyFont="1" applyFill="1" applyBorder="1" applyAlignment="1" applyProtection="1">
      <alignment vertical="top"/>
      <protection/>
    </xf>
    <xf numFmtId="0" fontId="3" fillId="68" borderId="47" xfId="0" applyFont="1" applyFill="1" applyBorder="1" applyAlignment="1" applyProtection="1">
      <alignment vertical="top"/>
      <protection/>
    </xf>
    <xf numFmtId="0" fontId="3" fillId="69" borderId="28" xfId="0" applyFont="1" applyFill="1" applyBorder="1" applyAlignment="1" applyProtection="1">
      <alignment vertical="top"/>
      <protection/>
    </xf>
    <xf numFmtId="0" fontId="3" fillId="69" borderId="25" xfId="0" applyFont="1" applyFill="1" applyBorder="1" applyAlignment="1" applyProtection="1">
      <alignment vertical="top"/>
      <protection/>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3" fillId="69" borderId="36" xfId="0" applyFont="1" applyFill="1" applyBorder="1" applyAlignment="1">
      <alignment/>
    </xf>
    <xf numFmtId="0" fontId="3" fillId="66" borderId="33" xfId="0" applyFont="1" applyFill="1" applyBorder="1" applyAlignment="1">
      <alignment/>
    </xf>
    <xf numFmtId="0" fontId="3" fillId="66" borderId="34" xfId="0" applyFont="1" applyFill="1" applyBorder="1" applyAlignment="1">
      <alignment/>
    </xf>
    <xf numFmtId="0" fontId="3" fillId="66" borderId="35" xfId="0" applyFont="1" applyFill="1" applyBorder="1" applyAlignment="1">
      <alignment/>
    </xf>
    <xf numFmtId="0" fontId="0" fillId="0" borderId="30" xfId="0" applyFill="1" applyBorder="1" applyAlignment="1">
      <alignment/>
    </xf>
    <xf numFmtId="0" fontId="5" fillId="69" borderId="36" xfId="0" applyFont="1" applyFill="1" applyBorder="1" applyAlignment="1">
      <alignment/>
    </xf>
    <xf numFmtId="0" fontId="3" fillId="67" borderId="48" xfId="0" applyFont="1" applyFill="1" applyBorder="1" applyAlignment="1">
      <alignment/>
    </xf>
    <xf numFmtId="0" fontId="0" fillId="70" borderId="49" xfId="0" applyFill="1" applyBorder="1" applyAlignment="1">
      <alignment/>
    </xf>
    <xf numFmtId="0" fontId="3" fillId="67" borderId="49" xfId="0" applyFont="1" applyFill="1" applyBorder="1" applyAlignment="1">
      <alignment/>
    </xf>
    <xf numFmtId="0" fontId="0" fillId="70" borderId="50" xfId="0" applyFill="1" applyBorder="1" applyAlignment="1">
      <alignment/>
    </xf>
    <xf numFmtId="0" fontId="3" fillId="67" borderId="51" xfId="0" applyFont="1" applyFill="1" applyBorder="1" applyAlignment="1">
      <alignment/>
    </xf>
    <xf numFmtId="0" fontId="3" fillId="67" borderId="52" xfId="0" applyFont="1" applyFill="1" applyBorder="1" applyAlignment="1">
      <alignment/>
    </xf>
    <xf numFmtId="0" fontId="3" fillId="67" borderId="53" xfId="0" applyFont="1" applyFill="1" applyBorder="1" applyAlignment="1">
      <alignment/>
    </xf>
    <xf numFmtId="0" fontId="0" fillId="69" borderId="36" xfId="0" applyFill="1" applyBorder="1" applyAlignment="1">
      <alignment/>
    </xf>
    <xf numFmtId="0" fontId="7" fillId="66" borderId="54" xfId="0" applyFont="1" applyFill="1" applyBorder="1" applyAlignment="1">
      <alignment horizontal="center" vertical="center" wrapText="1"/>
    </xf>
    <xf numFmtId="0" fontId="7" fillId="66" borderId="55" xfId="0" applyFont="1" applyFill="1" applyBorder="1" applyAlignment="1">
      <alignment horizontal="center" vertical="center" wrapText="1"/>
    </xf>
    <xf numFmtId="0" fontId="7" fillId="66" borderId="56" xfId="0" applyFont="1" applyFill="1" applyBorder="1" applyAlignment="1">
      <alignment horizontal="center" vertical="center" wrapText="1"/>
    </xf>
    <xf numFmtId="0" fontId="0" fillId="66" borderId="39" xfId="0" applyFont="1" applyFill="1" applyBorder="1" applyAlignment="1">
      <alignment vertical="center"/>
    </xf>
    <xf numFmtId="0" fontId="7" fillId="66" borderId="16" xfId="0" applyFont="1" applyFill="1" applyBorder="1" applyAlignment="1">
      <alignment horizontal="center" vertical="center"/>
    </xf>
    <xf numFmtId="0" fontId="7" fillId="66" borderId="57" xfId="0" applyFont="1" applyFill="1" applyBorder="1" applyAlignment="1">
      <alignment horizontal="center" vertical="center"/>
    </xf>
    <xf numFmtId="0" fontId="0" fillId="0" borderId="30" xfId="0" applyBorder="1" applyAlignment="1">
      <alignment/>
    </xf>
    <xf numFmtId="0" fontId="5" fillId="69" borderId="36" xfId="0" applyFont="1" applyFill="1" applyBorder="1" applyAlignment="1">
      <alignment vertical="top"/>
    </xf>
    <xf numFmtId="0" fontId="5" fillId="0" borderId="58" xfId="0" applyFont="1" applyBorder="1" applyAlignment="1">
      <alignment horizontal="center" vertical="center"/>
    </xf>
    <xf numFmtId="0" fontId="5" fillId="0" borderId="58" xfId="0" applyFont="1" applyBorder="1" applyAlignment="1">
      <alignment horizontal="center" vertical="center" wrapText="1"/>
    </xf>
    <xf numFmtId="1" fontId="3" fillId="0" borderId="58" xfId="0" applyNumberFormat="1" applyFont="1" applyFill="1" applyBorder="1" applyAlignment="1">
      <alignment horizontal="center" vertical="center"/>
    </xf>
    <xf numFmtId="0" fontId="3" fillId="0" borderId="40" xfId="0" applyFont="1" applyBorder="1" applyAlignment="1">
      <alignment vertical="center"/>
    </xf>
    <xf numFmtId="0" fontId="3" fillId="0" borderId="42" xfId="0" applyFont="1" applyBorder="1" applyAlignment="1">
      <alignment vertical="center"/>
    </xf>
    <xf numFmtId="0" fontId="0" fillId="0" borderId="59"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30" xfId="0" applyBorder="1" applyAlignment="1">
      <alignment/>
    </xf>
    <xf numFmtId="0" fontId="3" fillId="0" borderId="0" xfId="0" applyFont="1" applyBorder="1" applyAlignment="1">
      <alignment/>
    </xf>
    <xf numFmtId="0" fontId="3" fillId="67" borderId="50" xfId="0" applyFont="1" applyFill="1" applyBorder="1" applyAlignment="1">
      <alignment/>
    </xf>
    <xf numFmtId="0" fontId="0" fillId="0" borderId="36" xfId="0" applyBorder="1" applyAlignment="1">
      <alignment/>
    </xf>
    <xf numFmtId="0" fontId="7" fillId="66" borderId="61" xfId="0" applyFont="1" applyFill="1" applyBorder="1" applyAlignment="1">
      <alignment horizontal="center" vertical="center"/>
    </xf>
    <xf numFmtId="0" fontId="7" fillId="69" borderId="0" xfId="0" applyFont="1" applyFill="1" applyBorder="1" applyAlignment="1">
      <alignment horizontal="center" vertical="center"/>
    </xf>
    <xf numFmtId="0" fontId="0" fillId="0" borderId="58" xfId="0" applyFont="1" applyBorder="1" applyAlignment="1">
      <alignment horizontal="center" vertical="center"/>
    </xf>
    <xf numFmtId="0" fontId="5" fillId="0" borderId="58" xfId="0" applyFont="1" applyFill="1" applyBorder="1" applyAlignment="1">
      <alignment horizontal="center" vertical="top" wrapText="1"/>
    </xf>
    <xf numFmtId="0" fontId="0" fillId="0" borderId="58" xfId="0" applyNumberFormat="1" applyFont="1" applyFill="1" applyBorder="1" applyAlignment="1">
      <alignment horizontal="center" vertical="top" wrapText="1"/>
    </xf>
    <xf numFmtId="0" fontId="0" fillId="69" borderId="48" xfId="0" applyFont="1" applyFill="1" applyBorder="1" applyAlignment="1">
      <alignment/>
    </xf>
    <xf numFmtId="0" fontId="0" fillId="0" borderId="49" xfId="0" applyFont="1" applyBorder="1" applyAlignment="1">
      <alignment/>
    </xf>
    <xf numFmtId="2" fontId="3" fillId="0" borderId="50" xfId="0" applyNumberFormat="1" applyFont="1" applyBorder="1" applyAlignment="1">
      <alignment horizontal="center"/>
    </xf>
    <xf numFmtId="0" fontId="0" fillId="0" borderId="45" xfId="0" applyBorder="1" applyAlignment="1">
      <alignment/>
    </xf>
    <xf numFmtId="0" fontId="0" fillId="0" borderId="46" xfId="0" applyBorder="1" applyAlignment="1">
      <alignment/>
    </xf>
    <xf numFmtId="0" fontId="5" fillId="0" borderId="46" xfId="0" applyFont="1" applyFill="1" applyBorder="1" applyAlignment="1">
      <alignment vertical="top" wrapText="1"/>
    </xf>
    <xf numFmtId="0" fontId="0" fillId="0" borderId="47" xfId="0" applyBorder="1" applyAlignment="1">
      <alignment/>
    </xf>
    <xf numFmtId="0" fontId="3" fillId="0" borderId="44" xfId="0" applyFont="1" applyFill="1" applyBorder="1" applyAlignment="1">
      <alignment horizontal="left" vertical="center"/>
    </xf>
    <xf numFmtId="0" fontId="0" fillId="0" borderId="29" xfId="0" applyFont="1" applyFill="1" applyBorder="1" applyAlignment="1">
      <alignment horizontal="left" vertical="top"/>
    </xf>
    <xf numFmtId="0" fontId="3" fillId="65" borderId="50" xfId="0" applyFont="1" applyFill="1" applyBorder="1" applyAlignment="1" applyProtection="1">
      <alignment/>
      <protection locked="0"/>
    </xf>
    <xf numFmtId="0" fontId="3" fillId="65" borderId="20" xfId="0" applyFont="1" applyFill="1" applyBorder="1" applyAlignment="1" applyProtection="1">
      <alignment/>
      <protection locked="0"/>
    </xf>
    <xf numFmtId="0" fontId="3" fillId="66" borderId="50" xfId="0" applyFont="1" applyFill="1" applyBorder="1" applyAlignment="1" applyProtection="1">
      <alignment vertical="top" wrapText="1"/>
      <protection locked="0"/>
    </xf>
    <xf numFmtId="0" fontId="3" fillId="66" borderId="58" xfId="0" applyFont="1" applyFill="1" applyBorder="1" applyAlignment="1" applyProtection="1">
      <alignment vertical="top" wrapText="1"/>
      <protection locked="0"/>
    </xf>
    <xf numFmtId="0" fontId="0" fillId="0" borderId="62" xfId="0" applyFont="1" applyBorder="1" applyAlignment="1" applyProtection="1">
      <alignment horizontal="left" vertical="top" wrapText="1"/>
      <protection locked="0"/>
    </xf>
    <xf numFmtId="0" fontId="0" fillId="0" borderId="0" xfId="0" applyAlignment="1" applyProtection="1">
      <alignment/>
      <protection locked="0"/>
    </xf>
    <xf numFmtId="0" fontId="0" fillId="0" borderId="58" xfId="562" applyNumberFormat="1" applyBorder="1" applyAlignment="1" applyProtection="1">
      <alignment horizontal="center" vertical="top"/>
      <protection/>
    </xf>
    <xf numFmtId="0" fontId="0" fillId="0" borderId="0" xfId="0" applyFont="1" applyAlignment="1" applyProtection="1">
      <alignment/>
      <protection locked="0"/>
    </xf>
    <xf numFmtId="0" fontId="0" fillId="0" borderId="0" xfId="0" applyFont="1" applyAlignment="1" applyProtection="1">
      <alignment/>
      <protection/>
    </xf>
    <xf numFmtId="0" fontId="0" fillId="0" borderId="33" xfId="0" applyFont="1" applyFill="1" applyBorder="1" applyAlignment="1" applyProtection="1">
      <alignment horizontal="left" vertical="top" wrapText="1"/>
      <protection/>
    </xf>
    <xf numFmtId="0" fontId="0" fillId="0" borderId="34"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0" borderId="45" xfId="0" applyFont="1" applyFill="1" applyBorder="1" applyAlignment="1" applyProtection="1">
      <alignment horizontal="left" vertical="top" wrapText="1"/>
      <protection/>
    </xf>
    <xf numFmtId="0" fontId="0" fillId="0" borderId="46" xfId="0" applyFont="1"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cellXfs>
  <cellStyles count="895">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5 6" xfId="44"/>
    <cellStyle name="20% - Accent6" xfId="45"/>
    <cellStyle name="20% - Accent6 2" xfId="46"/>
    <cellStyle name="20% - Accent6 3" xfId="47"/>
    <cellStyle name="20% - Accent6 4" xfId="48"/>
    <cellStyle name="20% - Accent6 5" xfId="49"/>
    <cellStyle name="20% - Accent6 6" xfId="50"/>
    <cellStyle name="40% - Accent1" xfId="51"/>
    <cellStyle name="40% - Accent1 2" xfId="52"/>
    <cellStyle name="40% - Accent1 3" xfId="53"/>
    <cellStyle name="40% - Accent1 4" xfId="54"/>
    <cellStyle name="40% - Accent1 5" xfId="55"/>
    <cellStyle name="40% - Accent1 6" xfId="56"/>
    <cellStyle name="40% - Accent2" xfId="57"/>
    <cellStyle name="40% - Accent2 2" xfId="58"/>
    <cellStyle name="40% - Accent2 3" xfId="59"/>
    <cellStyle name="40% - Accent2 4" xfId="60"/>
    <cellStyle name="40% - Accent2 5" xfId="61"/>
    <cellStyle name="40% - Accent2 6" xfId="62"/>
    <cellStyle name="40% - Accent3" xfId="63"/>
    <cellStyle name="40% - Accent3 2" xfId="64"/>
    <cellStyle name="40% - Accent3 3" xfId="65"/>
    <cellStyle name="40% - Accent3 4" xfId="66"/>
    <cellStyle name="40% - Accent3 5" xfId="67"/>
    <cellStyle name="40% - Accent3 6" xfId="68"/>
    <cellStyle name="40% - Accent4" xfId="69"/>
    <cellStyle name="40% - Accent4 2" xfId="70"/>
    <cellStyle name="40% - Accent4 3" xfId="71"/>
    <cellStyle name="40% - Accent4 4" xfId="72"/>
    <cellStyle name="40% - Accent4 5" xfId="73"/>
    <cellStyle name="40% - Accent4 6" xfId="74"/>
    <cellStyle name="40% - Accent5" xfId="75"/>
    <cellStyle name="40% - Accent5 2" xfId="76"/>
    <cellStyle name="40% - Accent5 3" xfId="77"/>
    <cellStyle name="40% - Accent5 4" xfId="78"/>
    <cellStyle name="40% - Accent5 5" xfId="79"/>
    <cellStyle name="40% - Accent5 6" xfId="80"/>
    <cellStyle name="40% - Accent6" xfId="81"/>
    <cellStyle name="40% - Accent6 2" xfId="82"/>
    <cellStyle name="40% - Accent6 3" xfId="83"/>
    <cellStyle name="40% - Accent6 4" xfId="84"/>
    <cellStyle name="40% - Accent6 5" xfId="85"/>
    <cellStyle name="40% - Accent6 6" xfId="86"/>
    <cellStyle name="60% - Accent1" xfId="87"/>
    <cellStyle name="60% - Accent1 2" xfId="88"/>
    <cellStyle name="60% - Accent1 3" xfId="89"/>
    <cellStyle name="60% - Accent1 4" xfId="90"/>
    <cellStyle name="60% - Accent1 5" xfId="91"/>
    <cellStyle name="60% - Accent1 6" xfId="92"/>
    <cellStyle name="60% - Accent2" xfId="93"/>
    <cellStyle name="60% - Accent2 2" xfId="94"/>
    <cellStyle name="60% - Accent2 3" xfId="95"/>
    <cellStyle name="60% - Accent2 4" xfId="96"/>
    <cellStyle name="60% - Accent2 5" xfId="97"/>
    <cellStyle name="60% - Accent2 6" xfId="98"/>
    <cellStyle name="60% - Accent3" xfId="99"/>
    <cellStyle name="60% - Accent3 2" xfId="100"/>
    <cellStyle name="60% - Accent3 3" xfId="101"/>
    <cellStyle name="60% - Accent3 4" xfId="102"/>
    <cellStyle name="60% - Accent3 5" xfId="103"/>
    <cellStyle name="60% - Accent3 6" xfId="104"/>
    <cellStyle name="60% - Accent4" xfId="105"/>
    <cellStyle name="60% - Accent4 2" xfId="106"/>
    <cellStyle name="60% - Accent4 3" xfId="107"/>
    <cellStyle name="60% - Accent4 4" xfId="108"/>
    <cellStyle name="60% - Accent4 5" xfId="109"/>
    <cellStyle name="60% - Accent4 6" xfId="110"/>
    <cellStyle name="60% - Accent5" xfId="111"/>
    <cellStyle name="60% - Accent5 2" xfId="112"/>
    <cellStyle name="60% - Accent5 3" xfId="113"/>
    <cellStyle name="60% - Accent5 4" xfId="114"/>
    <cellStyle name="60% - Accent5 5" xfId="115"/>
    <cellStyle name="60% - Accent5 6" xfId="116"/>
    <cellStyle name="60% - Accent6" xfId="117"/>
    <cellStyle name="60% - Accent6 2" xfId="118"/>
    <cellStyle name="60% - Accent6 3" xfId="119"/>
    <cellStyle name="60% - Accent6 4" xfId="120"/>
    <cellStyle name="60% - Accent6 5" xfId="121"/>
    <cellStyle name="60% - Accent6 6" xfId="122"/>
    <cellStyle name="Accent1" xfId="123"/>
    <cellStyle name="Accent1 - 20%" xfId="124"/>
    <cellStyle name="Accent1 - 40%" xfId="125"/>
    <cellStyle name="Accent1 - 60%" xfId="126"/>
    <cellStyle name="Accent1 - 60% 2" xfId="127"/>
    <cellStyle name="Accent1 2" xfId="128"/>
    <cellStyle name="Accent1 2 2" xfId="129"/>
    <cellStyle name="Accent1 3" xfId="130"/>
    <cellStyle name="Accent1 3 2" xfId="131"/>
    <cellStyle name="Accent1 4" xfId="132"/>
    <cellStyle name="Accent1 4 2" xfId="133"/>
    <cellStyle name="Accent1 5" xfId="134"/>
    <cellStyle name="Accent1 5 2" xfId="135"/>
    <cellStyle name="Accent1 6" xfId="136"/>
    <cellStyle name="Accent1 6 2" xfId="137"/>
    <cellStyle name="Accent2" xfId="138"/>
    <cellStyle name="Accent2 - 20%" xfId="139"/>
    <cellStyle name="Accent2 - 40%" xfId="140"/>
    <cellStyle name="Accent2 - 60%" xfId="141"/>
    <cellStyle name="Accent2 - 60% 2" xfId="142"/>
    <cellStyle name="Accent2 2" xfId="143"/>
    <cellStyle name="Accent2 2 2" xfId="144"/>
    <cellStyle name="Accent2 3" xfId="145"/>
    <cellStyle name="Accent2 3 2" xfId="146"/>
    <cellStyle name="Accent2 4" xfId="147"/>
    <cellStyle name="Accent2 4 2" xfId="148"/>
    <cellStyle name="Accent2 5" xfId="149"/>
    <cellStyle name="Accent2 5 2" xfId="150"/>
    <cellStyle name="Accent2 6" xfId="151"/>
    <cellStyle name="Accent2 6 2" xfId="152"/>
    <cellStyle name="Accent3" xfId="153"/>
    <cellStyle name="Accent3 - 20%" xfId="154"/>
    <cellStyle name="Accent3 - 40%" xfId="155"/>
    <cellStyle name="Accent3 - 60%" xfId="156"/>
    <cellStyle name="Accent3 - 60% 2" xfId="157"/>
    <cellStyle name="Accent3 2" xfId="158"/>
    <cellStyle name="Accent3 2 2" xfId="159"/>
    <cellStyle name="Accent3 3" xfId="160"/>
    <cellStyle name="Accent3 3 2" xfId="161"/>
    <cellStyle name="Accent3 4" xfId="162"/>
    <cellStyle name="Accent3 4 2" xfId="163"/>
    <cellStyle name="Accent3 5" xfId="164"/>
    <cellStyle name="Accent3 5 2" xfId="165"/>
    <cellStyle name="Accent3 6" xfId="166"/>
    <cellStyle name="Accent3 6 2" xfId="167"/>
    <cellStyle name="Accent4" xfId="168"/>
    <cellStyle name="Accent4 - 20%" xfId="169"/>
    <cellStyle name="Accent4 - 40%" xfId="170"/>
    <cellStyle name="Accent4 - 60%" xfId="171"/>
    <cellStyle name="Accent4 - 60% 2" xfId="172"/>
    <cellStyle name="Accent4 2" xfId="173"/>
    <cellStyle name="Accent4 2 2" xfId="174"/>
    <cellStyle name="Accent4 3" xfId="175"/>
    <cellStyle name="Accent4 3 2" xfId="176"/>
    <cellStyle name="Accent4 4" xfId="177"/>
    <cellStyle name="Accent4 4 2" xfId="178"/>
    <cellStyle name="Accent4 5" xfId="179"/>
    <cellStyle name="Accent4 5 2" xfId="180"/>
    <cellStyle name="Accent4 6" xfId="181"/>
    <cellStyle name="Accent4 6 2" xfId="182"/>
    <cellStyle name="Accent5" xfId="183"/>
    <cellStyle name="Accent5 - 20%" xfId="184"/>
    <cellStyle name="Accent5 - 40%" xfId="185"/>
    <cellStyle name="Accent5 - 60%" xfId="186"/>
    <cellStyle name="Accent5 - 60% 2" xfId="187"/>
    <cellStyle name="Accent5 2" xfId="188"/>
    <cellStyle name="Accent5 2 2" xfId="189"/>
    <cellStyle name="Accent5 3" xfId="190"/>
    <cellStyle name="Accent5 3 2" xfId="191"/>
    <cellStyle name="Accent5 4" xfId="192"/>
    <cellStyle name="Accent5 4 2" xfId="193"/>
    <cellStyle name="Accent5 5" xfId="194"/>
    <cellStyle name="Accent5 5 2" xfId="195"/>
    <cellStyle name="Accent5 6" xfId="196"/>
    <cellStyle name="Accent5 6 2" xfId="197"/>
    <cellStyle name="Accent6" xfId="198"/>
    <cellStyle name="Accent6 - 20%" xfId="199"/>
    <cellStyle name="Accent6 - 40%" xfId="200"/>
    <cellStyle name="Accent6 - 60%" xfId="201"/>
    <cellStyle name="Accent6 - 60% 2" xfId="202"/>
    <cellStyle name="Accent6 2" xfId="203"/>
    <cellStyle name="Accent6 2 2" xfId="204"/>
    <cellStyle name="Accent6 3" xfId="205"/>
    <cellStyle name="Accent6 3 2" xfId="206"/>
    <cellStyle name="Accent6 4" xfId="207"/>
    <cellStyle name="Accent6 4 2" xfId="208"/>
    <cellStyle name="Accent6 5" xfId="209"/>
    <cellStyle name="Accent6 5 2" xfId="210"/>
    <cellStyle name="Accent6 6" xfId="211"/>
    <cellStyle name="Accent6 6 2" xfId="212"/>
    <cellStyle name="Bad" xfId="213"/>
    <cellStyle name="Bad 2" xfId="214"/>
    <cellStyle name="Bad 2 2" xfId="215"/>
    <cellStyle name="Bad 3" xfId="216"/>
    <cellStyle name="Bad 3 2" xfId="217"/>
    <cellStyle name="Bad 4" xfId="218"/>
    <cellStyle name="Bad 4 2" xfId="219"/>
    <cellStyle name="Bad 5" xfId="220"/>
    <cellStyle name="Bad 5 2" xfId="221"/>
    <cellStyle name="Bad 6" xfId="222"/>
    <cellStyle name="Bad 6 2" xfId="223"/>
    <cellStyle name="Bold" xfId="224"/>
    <cellStyle name="Calculation" xfId="225"/>
    <cellStyle name="Calculation 2" xfId="226"/>
    <cellStyle name="Calculation 2 2" xfId="227"/>
    <cellStyle name="Calculation 3" xfId="228"/>
    <cellStyle name="Calculation 3 2" xfId="229"/>
    <cellStyle name="Calculation 4" xfId="230"/>
    <cellStyle name="Calculation 4 2" xfId="231"/>
    <cellStyle name="Calculation 5" xfId="232"/>
    <cellStyle name="Calculation 5 2" xfId="233"/>
    <cellStyle name="Calculation 6" xfId="234"/>
    <cellStyle name="Calculation 6 2" xfId="235"/>
    <cellStyle name="Check Cell" xfId="236"/>
    <cellStyle name="Check Cell 2" xfId="237"/>
    <cellStyle name="Check Cell 2 2" xfId="238"/>
    <cellStyle name="Check Cell 3" xfId="239"/>
    <cellStyle name="Check Cell 3 2" xfId="240"/>
    <cellStyle name="Check Cell 4" xfId="241"/>
    <cellStyle name="Check Cell 4 2" xfId="242"/>
    <cellStyle name="Check Cell 5" xfId="243"/>
    <cellStyle name="Check Cell 5 2" xfId="244"/>
    <cellStyle name="Check Cell 6" xfId="245"/>
    <cellStyle name="Check Cell 6 2" xfId="246"/>
    <cellStyle name="Comma" xfId="247"/>
    <cellStyle name="Comma [0]" xfId="248"/>
    <cellStyle name="Currency" xfId="249"/>
    <cellStyle name="Currency [0]" xfId="250"/>
    <cellStyle name="Emphasis 1" xfId="251"/>
    <cellStyle name="Emphasis 1 2" xfId="252"/>
    <cellStyle name="Emphasis 2" xfId="253"/>
    <cellStyle name="Emphasis 2 2" xfId="254"/>
    <cellStyle name="Emphasis 3" xfId="255"/>
    <cellStyle name="Emphasis 3 2" xfId="256"/>
    <cellStyle name="Explanatory Text" xfId="257"/>
    <cellStyle name="Explanatory Text 2" xfId="258"/>
    <cellStyle name="Explanatory Text 3" xfId="259"/>
    <cellStyle name="Explanatory Text 4" xfId="260"/>
    <cellStyle name="Explanatory Text 5" xfId="261"/>
    <cellStyle name="Explanatory Text 6" xfId="262"/>
    <cellStyle name="Good" xfId="263"/>
    <cellStyle name="Good 2" xfId="264"/>
    <cellStyle name="Good 2 2" xfId="265"/>
    <cellStyle name="Good 3" xfId="266"/>
    <cellStyle name="Good 3 2" xfId="267"/>
    <cellStyle name="Good 4" xfId="268"/>
    <cellStyle name="Good 4 2" xfId="269"/>
    <cellStyle name="Good 5" xfId="270"/>
    <cellStyle name="Good 5 2" xfId="271"/>
    <cellStyle name="Good 6" xfId="272"/>
    <cellStyle name="Good 6 2" xfId="273"/>
    <cellStyle name="Heading 1" xfId="274"/>
    <cellStyle name="Heading 1 2" xfId="275"/>
    <cellStyle name="Heading 1 3" xfId="276"/>
    <cellStyle name="Heading 1 4" xfId="277"/>
    <cellStyle name="Heading 1 5" xfId="278"/>
    <cellStyle name="Heading 1 6" xfId="279"/>
    <cellStyle name="Heading 2" xfId="280"/>
    <cellStyle name="Heading 2 2" xfId="281"/>
    <cellStyle name="Heading 2 3" xfId="282"/>
    <cellStyle name="Heading 2 4" xfId="283"/>
    <cellStyle name="Heading 2 5" xfId="284"/>
    <cellStyle name="Heading 2 6" xfId="285"/>
    <cellStyle name="Heading 3" xfId="286"/>
    <cellStyle name="Heading 3 2" xfId="287"/>
    <cellStyle name="Heading 3 3" xfId="288"/>
    <cellStyle name="Heading 3 4" xfId="289"/>
    <cellStyle name="Heading 3 5" xfId="290"/>
    <cellStyle name="Heading 3 6" xfId="291"/>
    <cellStyle name="Heading 4" xfId="292"/>
    <cellStyle name="Heading 4 2" xfId="293"/>
    <cellStyle name="Heading 4 3" xfId="294"/>
    <cellStyle name="Heading 4 4" xfId="295"/>
    <cellStyle name="Heading 4 5" xfId="296"/>
    <cellStyle name="Heading 4 6" xfId="297"/>
    <cellStyle name="Hyperlink" xfId="298"/>
    <cellStyle name="Hyperlink 2" xfId="299"/>
    <cellStyle name="Input" xfId="300"/>
    <cellStyle name="Input 2" xfId="301"/>
    <cellStyle name="Input 3" xfId="302"/>
    <cellStyle name="Input 4" xfId="303"/>
    <cellStyle name="Input 5" xfId="304"/>
    <cellStyle name="Input 6" xfId="305"/>
    <cellStyle name="Linked Cell" xfId="306"/>
    <cellStyle name="Linked Cell 2" xfId="307"/>
    <cellStyle name="Linked Cell 2 2" xfId="308"/>
    <cellStyle name="Linked Cell 3" xfId="309"/>
    <cellStyle name="Linked Cell 3 2" xfId="310"/>
    <cellStyle name="Linked Cell 4" xfId="311"/>
    <cellStyle name="Linked Cell 4 2" xfId="312"/>
    <cellStyle name="Linked Cell 5" xfId="313"/>
    <cellStyle name="Linked Cell 5 2" xfId="314"/>
    <cellStyle name="Linked Cell 6" xfId="315"/>
    <cellStyle name="Linked Cell 6 2" xfId="316"/>
    <cellStyle name="My Normal" xfId="317"/>
    <cellStyle name="Neutral" xfId="318"/>
    <cellStyle name="Neutral 2" xfId="319"/>
    <cellStyle name="Neutral 3" xfId="320"/>
    <cellStyle name="Neutral 4" xfId="321"/>
    <cellStyle name="Neutral 5" xfId="322"/>
    <cellStyle name="Neutral 6" xfId="323"/>
    <cellStyle name="Normal 10" xfId="324"/>
    <cellStyle name="Normal 10 2" xfId="325"/>
    <cellStyle name="Normal 10 3" xfId="326"/>
    <cellStyle name="Normal 10 4" xfId="327"/>
    <cellStyle name="Normal 10 5" xfId="328"/>
    <cellStyle name="Normal 100" xfId="329"/>
    <cellStyle name="Normal 100 2" xfId="330"/>
    <cellStyle name="Normal 101" xfId="331"/>
    <cellStyle name="Normal 101 2" xfId="332"/>
    <cellStyle name="Normal 102" xfId="333"/>
    <cellStyle name="Normal 102 2" xfId="334"/>
    <cellStyle name="Normal 103" xfId="335"/>
    <cellStyle name="Normal 103 2" xfId="336"/>
    <cellStyle name="Normal 104" xfId="337"/>
    <cellStyle name="Normal 104 2" xfId="338"/>
    <cellStyle name="Normal 105" xfId="339"/>
    <cellStyle name="Normal 105 2" xfId="340"/>
    <cellStyle name="Normal 106" xfId="341"/>
    <cellStyle name="Normal 106 2" xfId="342"/>
    <cellStyle name="Normal 107" xfId="343"/>
    <cellStyle name="Normal 107 2" xfId="344"/>
    <cellStyle name="Normal 108" xfId="345"/>
    <cellStyle name="Normal 108 2" xfId="346"/>
    <cellStyle name="Normal 109" xfId="347"/>
    <cellStyle name="Normal 109 2" xfId="348"/>
    <cellStyle name="Normal 11" xfId="349"/>
    <cellStyle name="Normal 11 2" xfId="350"/>
    <cellStyle name="Normal 110" xfId="351"/>
    <cellStyle name="Normal 110 2" xfId="352"/>
    <cellStyle name="Normal 111" xfId="353"/>
    <cellStyle name="Normal 111 2" xfId="354"/>
    <cellStyle name="Normal 112" xfId="355"/>
    <cellStyle name="Normal 112 2" xfId="356"/>
    <cellStyle name="Normal 113" xfId="357"/>
    <cellStyle name="Normal 113 2" xfId="358"/>
    <cellStyle name="Normal 114" xfId="359"/>
    <cellStyle name="Normal 114 2" xfId="360"/>
    <cellStyle name="Normal 115" xfId="361"/>
    <cellStyle name="Normal 115 2" xfId="362"/>
    <cellStyle name="Normal 116" xfId="363"/>
    <cellStyle name="Normal 116 2" xfId="364"/>
    <cellStyle name="Normal 117" xfId="365"/>
    <cellStyle name="Normal 117 2" xfId="366"/>
    <cellStyle name="Normal 118" xfId="367"/>
    <cellStyle name="Normal 118 2" xfId="368"/>
    <cellStyle name="Normal 119" xfId="369"/>
    <cellStyle name="Normal 119 2" xfId="370"/>
    <cellStyle name="Normal 12" xfId="371"/>
    <cellStyle name="Normal 12 2" xfId="372"/>
    <cellStyle name="Normal 12 3" xfId="373"/>
    <cellStyle name="Normal 12 4" xfId="374"/>
    <cellStyle name="Normal 12 5" xfId="375"/>
    <cellStyle name="Normal 120" xfId="376"/>
    <cellStyle name="Normal 120 2" xfId="377"/>
    <cellStyle name="Normal 121" xfId="378"/>
    <cellStyle name="Normal 121 2" xfId="379"/>
    <cellStyle name="Normal 122" xfId="380"/>
    <cellStyle name="Normal 122 2" xfId="381"/>
    <cellStyle name="Normal 123" xfId="382"/>
    <cellStyle name="Normal 123 2" xfId="383"/>
    <cellStyle name="Normal 124" xfId="384"/>
    <cellStyle name="Normal 124 2" xfId="385"/>
    <cellStyle name="Normal 125" xfId="386"/>
    <cellStyle name="Normal 125 2" xfId="387"/>
    <cellStyle name="Normal 126" xfId="388"/>
    <cellStyle name="Normal 126 2" xfId="389"/>
    <cellStyle name="Normal 127" xfId="390"/>
    <cellStyle name="Normal 127 2" xfId="391"/>
    <cellStyle name="Normal 128" xfId="392"/>
    <cellStyle name="Normal 128 2" xfId="393"/>
    <cellStyle name="Normal 129" xfId="394"/>
    <cellStyle name="Normal 129 2" xfId="395"/>
    <cellStyle name="Normal 13" xfId="396"/>
    <cellStyle name="Normal 13 2" xfId="397"/>
    <cellStyle name="Normal 13 3" xfId="398"/>
    <cellStyle name="Normal 13 4" xfId="399"/>
    <cellStyle name="Normal 13 5" xfId="400"/>
    <cellStyle name="Normal 130" xfId="401"/>
    <cellStyle name="Normal 130 2" xfId="402"/>
    <cellStyle name="Normal 131" xfId="403"/>
    <cellStyle name="Normal 131 2" xfId="404"/>
    <cellStyle name="Normal 132" xfId="405"/>
    <cellStyle name="Normal 132 2" xfId="406"/>
    <cellStyle name="Normal 133" xfId="407"/>
    <cellStyle name="Normal 133 2" xfId="408"/>
    <cellStyle name="Normal 134" xfId="409"/>
    <cellStyle name="Normal 134 2" xfId="410"/>
    <cellStyle name="Normal 135" xfId="411"/>
    <cellStyle name="Normal 135 2" xfId="412"/>
    <cellStyle name="Normal 136" xfId="413"/>
    <cellStyle name="Normal 136 2" xfId="414"/>
    <cellStyle name="Normal 137" xfId="415"/>
    <cellStyle name="Normal 137 2" xfId="416"/>
    <cellStyle name="Normal 138" xfId="417"/>
    <cellStyle name="Normal 138 2" xfId="418"/>
    <cellStyle name="Normal 139" xfId="419"/>
    <cellStyle name="Normal 139 2" xfId="420"/>
    <cellStyle name="Normal 14" xfId="421"/>
    <cellStyle name="Normal 14 2" xfId="422"/>
    <cellStyle name="Normal 14 3" xfId="423"/>
    <cellStyle name="Normal 14 4" xfId="424"/>
    <cellStyle name="Normal 14 5" xfId="425"/>
    <cellStyle name="Normal 140" xfId="426"/>
    <cellStyle name="Normal 140 2" xfId="427"/>
    <cellStyle name="Normal 141" xfId="428"/>
    <cellStyle name="Normal 141 2" xfId="429"/>
    <cellStyle name="Normal 142" xfId="430"/>
    <cellStyle name="Normal 142 2" xfId="431"/>
    <cellStyle name="Normal 143" xfId="432"/>
    <cellStyle name="Normal 143 2" xfId="433"/>
    <cellStyle name="Normal 144" xfId="434"/>
    <cellStyle name="Normal 144 2" xfId="435"/>
    <cellStyle name="Normal 145" xfId="436"/>
    <cellStyle name="Normal 145 2" xfId="437"/>
    <cellStyle name="Normal 146" xfId="438"/>
    <cellStyle name="Normal 146 2" xfId="439"/>
    <cellStyle name="Normal 147" xfId="440"/>
    <cellStyle name="Normal 147 2" xfId="441"/>
    <cellStyle name="Normal 148" xfId="442"/>
    <cellStyle name="Normal 148 2" xfId="443"/>
    <cellStyle name="Normal 149" xfId="444"/>
    <cellStyle name="Normal 149 2" xfId="445"/>
    <cellStyle name="Normal 15" xfId="446"/>
    <cellStyle name="Normal 15 2" xfId="447"/>
    <cellStyle name="Normal 15 3" xfId="448"/>
    <cellStyle name="Normal 15 4" xfId="449"/>
    <cellStyle name="Normal 15 5" xfId="450"/>
    <cellStyle name="Normal 150" xfId="451"/>
    <cellStyle name="Normal 150 2" xfId="452"/>
    <cellStyle name="Normal 151" xfId="453"/>
    <cellStyle name="Normal 151 2" xfId="454"/>
    <cellStyle name="Normal 152" xfId="455"/>
    <cellStyle name="Normal 152 2" xfId="456"/>
    <cellStyle name="Normal 153" xfId="457"/>
    <cellStyle name="Normal 153 2" xfId="458"/>
    <cellStyle name="Normal 154" xfId="459"/>
    <cellStyle name="Normal 154 2" xfId="460"/>
    <cellStyle name="Normal 155" xfId="461"/>
    <cellStyle name="Normal 155 2" xfId="462"/>
    <cellStyle name="Normal 156" xfId="463"/>
    <cellStyle name="Normal 156 2" xfId="464"/>
    <cellStyle name="Normal 157" xfId="465"/>
    <cellStyle name="Normal 157 2" xfId="466"/>
    <cellStyle name="Normal 158" xfId="467"/>
    <cellStyle name="Normal 158 2" xfId="468"/>
    <cellStyle name="Normal 159" xfId="469"/>
    <cellStyle name="Normal 159 2" xfId="470"/>
    <cellStyle name="Normal 16" xfId="471"/>
    <cellStyle name="Normal 16 2" xfId="472"/>
    <cellStyle name="Normal 160" xfId="473"/>
    <cellStyle name="Normal 160 2" xfId="474"/>
    <cellStyle name="Normal 161" xfId="475"/>
    <cellStyle name="Normal 161 2" xfId="476"/>
    <cellStyle name="Normal 162" xfId="477"/>
    <cellStyle name="Normal 162 2" xfId="478"/>
    <cellStyle name="Normal 163" xfId="479"/>
    <cellStyle name="Normal 163 2" xfId="480"/>
    <cellStyle name="Normal 164" xfId="481"/>
    <cellStyle name="Normal 164 2" xfId="482"/>
    <cellStyle name="Normal 165" xfId="483"/>
    <cellStyle name="Normal 165 2" xfId="484"/>
    <cellStyle name="Normal 166" xfId="485"/>
    <cellStyle name="Normal 166 2" xfId="486"/>
    <cellStyle name="Normal 167" xfId="487"/>
    <cellStyle name="Normal 167 2" xfId="488"/>
    <cellStyle name="Normal 168" xfId="489"/>
    <cellStyle name="Normal 168 2" xfId="490"/>
    <cellStyle name="Normal 169" xfId="491"/>
    <cellStyle name="Normal 169 2" xfId="492"/>
    <cellStyle name="Normal 17" xfId="493"/>
    <cellStyle name="Normal 17 2" xfId="494"/>
    <cellStyle name="Normal 170" xfId="495"/>
    <cellStyle name="Normal 170 2" xfId="496"/>
    <cellStyle name="Normal 171" xfId="497"/>
    <cellStyle name="Normal 171 2" xfId="498"/>
    <cellStyle name="Normal 172" xfId="499"/>
    <cellStyle name="Normal 172 2" xfId="500"/>
    <cellStyle name="Normal 173" xfId="501"/>
    <cellStyle name="Normal 173 2" xfId="502"/>
    <cellStyle name="Normal 174" xfId="503"/>
    <cellStyle name="Normal 174 2" xfId="504"/>
    <cellStyle name="Normal 175" xfId="505"/>
    <cellStyle name="Normal 175 2" xfId="506"/>
    <cellStyle name="Normal 176" xfId="507"/>
    <cellStyle name="Normal 176 2" xfId="508"/>
    <cellStyle name="Normal 177" xfId="509"/>
    <cellStyle name="Normal 177 2" xfId="510"/>
    <cellStyle name="Normal 178" xfId="511"/>
    <cellStyle name="Normal 178 2" xfId="512"/>
    <cellStyle name="Normal 179" xfId="513"/>
    <cellStyle name="Normal 179 2" xfId="514"/>
    <cellStyle name="Normal 18" xfId="515"/>
    <cellStyle name="Normal 18 2" xfId="516"/>
    <cellStyle name="Normal 18 3" xfId="517"/>
    <cellStyle name="Normal 18 4" xfId="518"/>
    <cellStyle name="Normal 18 5" xfId="519"/>
    <cellStyle name="Normal 180" xfId="520"/>
    <cellStyle name="Normal 180 2" xfId="521"/>
    <cellStyle name="Normal 181" xfId="522"/>
    <cellStyle name="Normal 181 2" xfId="523"/>
    <cellStyle name="Normal 182" xfId="524"/>
    <cellStyle name="Normal 182 2" xfId="525"/>
    <cellStyle name="Normal 183" xfId="526"/>
    <cellStyle name="Normal 183 2" xfId="527"/>
    <cellStyle name="Normal 184" xfId="528"/>
    <cellStyle name="Normal 184 2" xfId="529"/>
    <cellStyle name="Normal 185" xfId="530"/>
    <cellStyle name="Normal 185 2" xfId="531"/>
    <cellStyle name="Normal 186" xfId="532"/>
    <cellStyle name="Normal 186 2" xfId="533"/>
    <cellStyle name="Normal 187" xfId="534"/>
    <cellStyle name="Normal 187 2" xfId="535"/>
    <cellStyle name="Normal 188" xfId="536"/>
    <cellStyle name="Normal 188 2" xfId="537"/>
    <cellStyle name="Normal 189" xfId="538"/>
    <cellStyle name="Normal 189 2" xfId="539"/>
    <cellStyle name="Normal 19" xfId="540"/>
    <cellStyle name="Normal 19 2" xfId="541"/>
    <cellStyle name="Normal 190" xfId="542"/>
    <cellStyle name="Normal 190 2" xfId="543"/>
    <cellStyle name="Normal 191" xfId="544"/>
    <cellStyle name="Normal 191 2" xfId="545"/>
    <cellStyle name="Normal 192" xfId="546"/>
    <cellStyle name="Normal 192 2" xfId="547"/>
    <cellStyle name="Normal 193" xfId="548"/>
    <cellStyle name="Normal 193 2" xfId="549"/>
    <cellStyle name="Normal 194" xfId="550"/>
    <cellStyle name="Normal 194 2" xfId="551"/>
    <cellStyle name="Normal 195" xfId="552"/>
    <cellStyle name="Normal 195 2" xfId="553"/>
    <cellStyle name="Normal 196" xfId="554"/>
    <cellStyle name="Normal 196 2" xfId="555"/>
    <cellStyle name="Normal 197" xfId="556"/>
    <cellStyle name="Normal 197 2" xfId="557"/>
    <cellStyle name="Normal 198" xfId="558"/>
    <cellStyle name="Normal 198 2" xfId="559"/>
    <cellStyle name="Normal 199" xfId="560"/>
    <cellStyle name="Normal 199 2" xfId="561"/>
    <cellStyle name="Normal 2" xfId="562"/>
    <cellStyle name="Normal 2 2" xfId="563"/>
    <cellStyle name="Normal 2 2 2" xfId="564"/>
    <cellStyle name="Normal 2 2 2 50" xfId="565"/>
    <cellStyle name="Normal 2 2 76" xfId="566"/>
    <cellStyle name="Normal 20" xfId="567"/>
    <cellStyle name="Normal 20 2" xfId="568"/>
    <cellStyle name="Normal 20 3" xfId="569"/>
    <cellStyle name="Normal 20 4" xfId="570"/>
    <cellStyle name="Normal 20 5" xfId="571"/>
    <cellStyle name="Normal 200" xfId="572"/>
    <cellStyle name="Normal 200 2" xfId="573"/>
    <cellStyle name="Normal 201" xfId="574"/>
    <cellStyle name="Normal 201 2" xfId="575"/>
    <cellStyle name="Normal 202" xfId="576"/>
    <cellStyle name="Normal 202 2" xfId="577"/>
    <cellStyle name="Normal 203" xfId="578"/>
    <cellStyle name="Normal 203 2" xfId="579"/>
    <cellStyle name="Normal 204" xfId="580"/>
    <cellStyle name="Normal 204 2" xfId="581"/>
    <cellStyle name="Normal 205" xfId="582"/>
    <cellStyle name="Normal 205 2" xfId="583"/>
    <cellStyle name="Normal 206" xfId="584"/>
    <cellStyle name="Normal 206 2" xfId="585"/>
    <cellStyle name="Normal 207" xfId="586"/>
    <cellStyle name="Normal 207 2" xfId="587"/>
    <cellStyle name="Normal 208" xfId="588"/>
    <cellStyle name="Normal 208 2" xfId="589"/>
    <cellStyle name="Normal 209" xfId="590"/>
    <cellStyle name="Normal 209 2" xfId="591"/>
    <cellStyle name="Normal 21" xfId="592"/>
    <cellStyle name="Normal 21 2" xfId="593"/>
    <cellStyle name="Normal 21 3" xfId="594"/>
    <cellStyle name="Normal 21 4" xfId="595"/>
    <cellStyle name="Normal 21 5" xfId="596"/>
    <cellStyle name="Normal 210" xfId="597"/>
    <cellStyle name="Normal 210 2" xfId="598"/>
    <cellStyle name="Normal 211" xfId="599"/>
    <cellStyle name="Normal 211 2" xfId="600"/>
    <cellStyle name="Normal 212" xfId="601"/>
    <cellStyle name="Normal 212 2" xfId="602"/>
    <cellStyle name="Normal 213" xfId="603"/>
    <cellStyle name="Normal 213 2" xfId="604"/>
    <cellStyle name="Normal 214" xfId="605"/>
    <cellStyle name="Normal 214 2" xfId="606"/>
    <cellStyle name="Normal 215" xfId="607"/>
    <cellStyle name="Normal 215 2" xfId="608"/>
    <cellStyle name="Normal 216" xfId="609"/>
    <cellStyle name="Normal 216 2" xfId="610"/>
    <cellStyle name="Normal 217" xfId="611"/>
    <cellStyle name="Normal 217 2" xfId="612"/>
    <cellStyle name="Normal 218" xfId="613"/>
    <cellStyle name="Normal 218 2" xfId="614"/>
    <cellStyle name="Normal 219" xfId="615"/>
    <cellStyle name="Normal 219 2" xfId="616"/>
    <cellStyle name="Normal 22" xfId="617"/>
    <cellStyle name="Normal 22 2" xfId="618"/>
    <cellStyle name="Normal 220" xfId="619"/>
    <cellStyle name="Normal 220 2" xfId="620"/>
    <cellStyle name="Normal 221" xfId="621"/>
    <cellStyle name="Normal 221 2" xfId="622"/>
    <cellStyle name="Normal 222" xfId="623"/>
    <cellStyle name="Normal 222 2" xfId="624"/>
    <cellStyle name="Normal 223" xfId="625"/>
    <cellStyle name="Normal 223 2" xfId="626"/>
    <cellStyle name="Normal 224" xfId="627"/>
    <cellStyle name="Normal 224 2" xfId="628"/>
    <cellStyle name="Normal 225" xfId="629"/>
    <cellStyle name="Normal 225 2" xfId="630"/>
    <cellStyle name="Normal 226" xfId="631"/>
    <cellStyle name="Normal 226 2" xfId="632"/>
    <cellStyle name="Normal 227" xfId="633"/>
    <cellStyle name="Normal 227 2" xfId="634"/>
    <cellStyle name="Normal 228" xfId="635"/>
    <cellStyle name="Normal 228 2" xfId="636"/>
    <cellStyle name="Normal 229" xfId="637"/>
    <cellStyle name="Normal 229 2" xfId="638"/>
    <cellStyle name="Normal 23" xfId="639"/>
    <cellStyle name="Normal 23 2" xfId="640"/>
    <cellStyle name="Normal 23 3" xfId="641"/>
    <cellStyle name="Normal 23 4" xfId="642"/>
    <cellStyle name="Normal 23 5" xfId="643"/>
    <cellStyle name="Normal 230" xfId="644"/>
    <cellStyle name="Normal 230 2" xfId="645"/>
    <cellStyle name="Normal 231" xfId="646"/>
    <cellStyle name="Normal 231 2" xfId="647"/>
    <cellStyle name="Normal 232" xfId="648"/>
    <cellStyle name="Normal 232 2" xfId="649"/>
    <cellStyle name="Normal 233" xfId="650"/>
    <cellStyle name="Normal 233 2" xfId="651"/>
    <cellStyle name="Normal 234" xfId="652"/>
    <cellStyle name="Normal 234 2" xfId="653"/>
    <cellStyle name="Normal 235" xfId="654"/>
    <cellStyle name="Normal 235 2" xfId="655"/>
    <cellStyle name="Normal 236" xfId="656"/>
    <cellStyle name="Normal 236 2" xfId="657"/>
    <cellStyle name="Normal 237" xfId="658"/>
    <cellStyle name="Normal 237 2" xfId="659"/>
    <cellStyle name="Normal 238" xfId="660"/>
    <cellStyle name="Normal 238 2" xfId="661"/>
    <cellStyle name="Normal 239" xfId="662"/>
    <cellStyle name="Normal 239 2" xfId="663"/>
    <cellStyle name="Normal 24" xfId="664"/>
    <cellStyle name="Normal 24 2" xfId="665"/>
    <cellStyle name="Normal 240" xfId="666"/>
    <cellStyle name="Normal 240 2" xfId="667"/>
    <cellStyle name="Normal 241" xfId="668"/>
    <cellStyle name="Normal 241 2" xfId="669"/>
    <cellStyle name="Normal 242" xfId="670"/>
    <cellStyle name="Normal 242 2" xfId="671"/>
    <cellStyle name="Normal 243" xfId="672"/>
    <cellStyle name="Normal 243 2" xfId="673"/>
    <cellStyle name="Normal 244" xfId="674"/>
    <cellStyle name="Normal 244 2" xfId="675"/>
    <cellStyle name="Normal 245" xfId="676"/>
    <cellStyle name="Normal 245 2" xfId="677"/>
    <cellStyle name="Normal 246" xfId="678"/>
    <cellStyle name="Normal 246 2" xfId="679"/>
    <cellStyle name="Normal 247" xfId="680"/>
    <cellStyle name="Normal 247 2" xfId="681"/>
    <cellStyle name="Normal 248" xfId="682"/>
    <cellStyle name="Normal 248 2" xfId="683"/>
    <cellStyle name="Normal 249" xfId="684"/>
    <cellStyle name="Normal 249 2" xfId="685"/>
    <cellStyle name="Normal 25" xfId="686"/>
    <cellStyle name="Normal 25 2" xfId="687"/>
    <cellStyle name="Normal 250" xfId="688"/>
    <cellStyle name="Normal 250 2" xfId="689"/>
    <cellStyle name="Normal 251" xfId="690"/>
    <cellStyle name="Normal 251 2" xfId="691"/>
    <cellStyle name="Normal 252" xfId="692"/>
    <cellStyle name="Normal 252 2" xfId="693"/>
    <cellStyle name="Normal 253" xfId="694"/>
    <cellStyle name="Normal 253 2" xfId="695"/>
    <cellStyle name="Normal 254" xfId="696"/>
    <cellStyle name="Normal 254 2" xfId="697"/>
    <cellStyle name="Normal 255" xfId="698"/>
    <cellStyle name="Normal 255 2" xfId="699"/>
    <cellStyle name="Normal 256" xfId="700"/>
    <cellStyle name="Normal 257" xfId="701"/>
    <cellStyle name="Normal 258" xfId="702"/>
    <cellStyle name="Normal 26" xfId="703"/>
    <cellStyle name="Normal 26 2" xfId="704"/>
    <cellStyle name="Normal 27" xfId="705"/>
    <cellStyle name="Normal 27 2" xfId="706"/>
    <cellStyle name="Normal 28" xfId="707"/>
    <cellStyle name="Normal 28 2" xfId="708"/>
    <cellStyle name="Normal 28 3" xfId="709"/>
    <cellStyle name="Normal 28 4" xfId="710"/>
    <cellStyle name="Normal 28 5" xfId="711"/>
    <cellStyle name="Normal 29" xfId="712"/>
    <cellStyle name="Normal 29 2" xfId="713"/>
    <cellStyle name="Normal 29 3" xfId="714"/>
    <cellStyle name="Normal 29 4" xfId="715"/>
    <cellStyle name="Normal 29 5" xfId="716"/>
    <cellStyle name="Normal 3" xfId="717"/>
    <cellStyle name="Normal 3 2" xfId="718"/>
    <cellStyle name="Normal 3 3" xfId="719"/>
    <cellStyle name="Normal 3 4" xfId="720"/>
    <cellStyle name="Normal 3 5" xfId="721"/>
    <cellStyle name="Normal 30" xfId="722"/>
    <cellStyle name="Normal 30 2" xfId="723"/>
    <cellStyle name="Normal 31" xfId="724"/>
    <cellStyle name="Normal 31 2" xfId="725"/>
    <cellStyle name="Normal 32" xfId="726"/>
    <cellStyle name="Normal 32 2" xfId="727"/>
    <cellStyle name="Normal 33" xfId="728"/>
    <cellStyle name="Normal 33 2" xfId="729"/>
    <cellStyle name="Normal 34" xfId="730"/>
    <cellStyle name="Normal 34 2" xfId="731"/>
    <cellStyle name="Normal 35" xfId="732"/>
    <cellStyle name="Normal 35 2" xfId="733"/>
    <cellStyle name="Normal 36" xfId="734"/>
    <cellStyle name="Normal 36 2" xfId="735"/>
    <cellStyle name="Normal 37" xfId="736"/>
    <cellStyle name="Normal 37 2" xfId="737"/>
    <cellStyle name="Normal 38" xfId="738"/>
    <cellStyle name="Normal 38 2" xfId="739"/>
    <cellStyle name="Normal 39" xfId="740"/>
    <cellStyle name="Normal 39 2" xfId="741"/>
    <cellStyle name="Normal 4" xfId="742"/>
    <cellStyle name="Normal 4 2" xfId="743"/>
    <cellStyle name="Normal 4 3" xfId="744"/>
    <cellStyle name="Normal 4 4" xfId="745"/>
    <cellStyle name="Normal 40" xfId="746"/>
    <cellStyle name="Normal 40 2" xfId="747"/>
    <cellStyle name="Normal 41" xfId="748"/>
    <cellStyle name="Normal 41 2" xfId="749"/>
    <cellStyle name="Normal 42" xfId="750"/>
    <cellStyle name="Normal 42 2" xfId="751"/>
    <cellStyle name="Normal 43" xfId="752"/>
    <cellStyle name="Normal 43 2" xfId="753"/>
    <cellStyle name="Normal 44" xfId="754"/>
    <cellStyle name="Normal 44 2" xfId="755"/>
    <cellStyle name="Normal 45" xfId="756"/>
    <cellStyle name="Normal 45 2" xfId="757"/>
    <cellStyle name="Normal 46" xfId="758"/>
    <cellStyle name="Normal 46 2" xfId="759"/>
    <cellStyle name="Normal 47" xfId="760"/>
    <cellStyle name="Normal 47 2" xfId="761"/>
    <cellStyle name="Normal 48" xfId="762"/>
    <cellStyle name="Normal 48 2" xfId="763"/>
    <cellStyle name="Normal 49" xfId="764"/>
    <cellStyle name="Normal 49 2" xfId="765"/>
    <cellStyle name="Normal 5" xfId="766"/>
    <cellStyle name="Normal 50" xfId="767"/>
    <cellStyle name="Normal 50 2" xfId="768"/>
    <cellStyle name="Normal 51" xfId="769"/>
    <cellStyle name="Normal 51 2" xfId="770"/>
    <cellStyle name="Normal 52" xfId="771"/>
    <cellStyle name="Normal 52 2" xfId="772"/>
    <cellStyle name="Normal 53" xfId="773"/>
    <cellStyle name="Normal 53 2" xfId="774"/>
    <cellStyle name="Normal 54" xfId="775"/>
    <cellStyle name="Normal 54 2" xfId="776"/>
    <cellStyle name="Normal 55" xfId="777"/>
    <cellStyle name="Normal 55 2" xfId="778"/>
    <cellStyle name="Normal 56" xfId="779"/>
    <cellStyle name="Normal 56 2" xfId="780"/>
    <cellStyle name="Normal 57" xfId="781"/>
    <cellStyle name="Normal 57 2" xfId="782"/>
    <cellStyle name="Normal 58" xfId="783"/>
    <cellStyle name="Normal 58 2" xfId="784"/>
    <cellStyle name="Normal 59" xfId="785"/>
    <cellStyle name="Normal 59 2" xfId="786"/>
    <cellStyle name="Normal 6" xfId="787"/>
    <cellStyle name="Normal 6 2" xfId="788"/>
    <cellStyle name="Normal 60" xfId="789"/>
    <cellStyle name="Normal 60 2" xfId="790"/>
    <cellStyle name="Normal 61" xfId="791"/>
    <cellStyle name="Normal 61 2" xfId="792"/>
    <cellStyle name="Normal 62" xfId="793"/>
    <cellStyle name="Normal 62 2" xfId="794"/>
    <cellStyle name="Normal 63" xfId="795"/>
    <cellStyle name="Normal 63 2" xfId="796"/>
    <cellStyle name="Normal 64" xfId="797"/>
    <cellStyle name="Normal 64 2" xfId="798"/>
    <cellStyle name="Normal 65" xfId="799"/>
    <cellStyle name="Normal 65 2" xfId="800"/>
    <cellStyle name="Normal 66" xfId="801"/>
    <cellStyle name="Normal 66 2" xfId="802"/>
    <cellStyle name="Normal 67" xfId="803"/>
    <cellStyle name="Normal 67 2" xfId="804"/>
    <cellStyle name="Normal 68" xfId="805"/>
    <cellStyle name="Normal 68 2" xfId="806"/>
    <cellStyle name="Normal 69" xfId="807"/>
    <cellStyle name="Normal 69 2" xfId="808"/>
    <cellStyle name="Normal 7" xfId="809"/>
    <cellStyle name="Normal 7 2" xfId="810"/>
    <cellStyle name="Normal 7 3" xfId="811"/>
    <cellStyle name="Normal 7 4" xfId="812"/>
    <cellStyle name="Normal 7 5" xfId="813"/>
    <cellStyle name="Normal 70" xfId="814"/>
    <cellStyle name="Normal 70 2" xfId="815"/>
    <cellStyle name="Normal 71" xfId="816"/>
    <cellStyle name="Normal 71 2" xfId="817"/>
    <cellStyle name="Normal 72" xfId="818"/>
    <cellStyle name="Normal 72 2" xfId="819"/>
    <cellStyle name="Normal 73" xfId="820"/>
    <cellStyle name="Normal 73 2" xfId="821"/>
    <cellStyle name="Normal 74" xfId="822"/>
    <cellStyle name="Normal 74 2" xfId="823"/>
    <cellStyle name="Normal 75" xfId="824"/>
    <cellStyle name="Normal 75 2" xfId="825"/>
    <cellStyle name="Normal 76" xfId="826"/>
    <cellStyle name="Normal 76 2" xfId="827"/>
    <cellStyle name="Normal 77" xfId="828"/>
    <cellStyle name="Normal 77 2" xfId="829"/>
    <cellStyle name="Normal 78" xfId="830"/>
    <cellStyle name="Normal 78 2" xfId="831"/>
    <cellStyle name="Normal 79" xfId="832"/>
    <cellStyle name="Normal 79 2" xfId="833"/>
    <cellStyle name="Normal 8" xfId="834"/>
    <cellStyle name="Normal 80" xfId="835"/>
    <cellStyle name="Normal 80 2" xfId="836"/>
    <cellStyle name="Normal 81" xfId="837"/>
    <cellStyle name="Normal 81 2" xfId="838"/>
    <cellStyle name="Normal 82" xfId="839"/>
    <cellStyle name="Normal 82 2" xfId="840"/>
    <cellStyle name="Normal 83" xfId="841"/>
    <cellStyle name="Normal 83 2" xfId="842"/>
    <cellStyle name="Normal 84" xfId="843"/>
    <cellStyle name="Normal 84 2" xfId="844"/>
    <cellStyle name="Normal 85" xfId="845"/>
    <cellStyle name="Normal 85 2" xfId="846"/>
    <cellStyle name="Normal 86" xfId="847"/>
    <cellStyle name="Normal 86 2" xfId="848"/>
    <cellStyle name="Normal 87" xfId="849"/>
    <cellStyle name="Normal 87 2" xfId="850"/>
    <cellStyle name="Normal 88" xfId="851"/>
    <cellStyle name="Normal 88 2" xfId="852"/>
    <cellStyle name="Normal 89" xfId="853"/>
    <cellStyle name="Normal 89 2" xfId="854"/>
    <cellStyle name="Normal 9" xfId="855"/>
    <cellStyle name="Normal 9 2" xfId="856"/>
    <cellStyle name="Normal 9 3" xfId="857"/>
    <cellStyle name="Normal 9 4" xfId="858"/>
    <cellStyle name="Normal 9 5" xfId="859"/>
    <cellStyle name="Normal 90" xfId="860"/>
    <cellStyle name="Normal 90 2" xfId="861"/>
    <cellStyle name="Normal 91" xfId="862"/>
    <cellStyle name="Normal 91 2" xfId="863"/>
    <cellStyle name="Normal 92" xfId="864"/>
    <cellStyle name="Normal 92 2" xfId="865"/>
    <cellStyle name="Normal 93" xfId="866"/>
    <cellStyle name="Normal 93 2" xfId="867"/>
    <cellStyle name="Normal 94" xfId="868"/>
    <cellStyle name="Normal 94 2" xfId="869"/>
    <cellStyle name="Normal 95" xfId="870"/>
    <cellStyle name="Normal 95 2" xfId="871"/>
    <cellStyle name="Normal 96" xfId="872"/>
    <cellStyle name="Normal 96 2" xfId="873"/>
    <cellStyle name="Normal 97" xfId="874"/>
    <cellStyle name="Normal 97 2" xfId="875"/>
    <cellStyle name="Normal 98" xfId="876"/>
    <cellStyle name="Normal 98 2" xfId="877"/>
    <cellStyle name="Normal 99" xfId="878"/>
    <cellStyle name="Normal 99 2" xfId="879"/>
    <cellStyle name="Note" xfId="880"/>
    <cellStyle name="Note 2" xfId="881"/>
    <cellStyle name="Note 2 2" xfId="882"/>
    <cellStyle name="Note 2 3" xfId="883"/>
    <cellStyle name="Note 2 4" xfId="884"/>
    <cellStyle name="Note 3" xfId="885"/>
    <cellStyle name="Note 3 2" xfId="886"/>
    <cellStyle name="Note 4" xfId="887"/>
    <cellStyle name="Output" xfId="888"/>
    <cellStyle name="Output 2" xfId="889"/>
    <cellStyle name="Percent" xfId="890"/>
    <cellStyle name="Sheet Title" xfId="891"/>
    <cellStyle name="Title" xfId="892"/>
    <cellStyle name="Title 2" xfId="893"/>
    <cellStyle name="Total" xfId="894"/>
    <cellStyle name="Total 2" xfId="895"/>
    <cellStyle name="Total 2 2" xfId="896"/>
    <cellStyle name="Warning Text" xfId="897"/>
    <cellStyle name="Warning Text 2" xfId="898"/>
    <cellStyle name="Warning Text 2 2" xfId="899"/>
    <cellStyle name="Warning Text 2 2 2" xfId="900"/>
    <cellStyle name="Warning Text 2 3" xfId="901"/>
    <cellStyle name="Warning Text 2 3 2" xfId="902"/>
    <cellStyle name="Warning Text 3" xfId="903"/>
    <cellStyle name="Warning Text 3 2" xfId="904"/>
    <cellStyle name="Warning Text 3 2 2" xfId="905"/>
    <cellStyle name="Warning Text 3 3" xfId="906"/>
    <cellStyle name="Warning Text 4" xfId="907"/>
    <cellStyle name="Warning Text 4 2" xfId="908"/>
  </cellStyles>
  <dxfs count="4">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5448300</xdr:colOff>
      <xdr:row>0</xdr:row>
      <xdr:rowOff>76200</xdr:rowOff>
    </xdr:from>
    <xdr:to>
      <xdr:col>3</xdr:col>
      <xdr:colOff>6486525</xdr:colOff>
      <xdr:row>5</xdr:row>
      <xdr:rowOff>57150</xdr:rowOff>
    </xdr:to>
    <xdr:pic>
      <xdr:nvPicPr>
        <xdr:cNvPr id="1" name="Picture 1" descr="The official logo of the IRS"/>
        <xdr:cNvPicPr preferRelativeResize="1">
          <a:picLocks noChangeAspect="1"/>
        </xdr:cNvPicPr>
      </xdr:nvPicPr>
      <xdr:blipFill>
        <a:blip r:embed="rId1"/>
        <a:stretch>
          <a:fillRect/>
        </a:stretch>
      </xdr:blipFill>
      <xdr:spPr>
        <a:xfrm>
          <a:off x="7315200"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showGridLines="0" tabSelected="1" zoomScaleSheetLayoutView="100" workbookViewId="0" topLeftCell="A1">
      <selection activeCell="A7" sqref="A7"/>
    </sheetView>
  </sheetViews>
  <sheetFormatPr defaultColWidth="9.140625" defaultRowHeight="12.75"/>
  <cols>
    <col min="1" max="2" width="9.140625" style="26" customWidth="1"/>
    <col min="3" max="3" width="9.7109375" style="26" customWidth="1"/>
    <col min="4" max="4" width="98.57421875" style="26" customWidth="1"/>
    <col min="5" max="16384" width="9.140625" style="26" customWidth="1"/>
  </cols>
  <sheetData>
    <row r="1" spans="1:4" ht="21" customHeight="1">
      <c r="A1" s="83" t="s">
        <v>118</v>
      </c>
      <c r="B1" s="84"/>
      <c r="C1" s="84"/>
      <c r="D1" s="85"/>
    </row>
    <row r="2" spans="1:4" ht="15.75">
      <c r="A2" s="86" t="s">
        <v>117</v>
      </c>
      <c r="B2" s="27"/>
      <c r="C2" s="27"/>
      <c r="D2" s="71"/>
    </row>
    <row r="3" spans="1:4" ht="21" customHeight="1">
      <c r="A3" s="87" t="s">
        <v>126</v>
      </c>
      <c r="B3" s="69"/>
      <c r="C3" s="69"/>
      <c r="D3" s="72"/>
    </row>
    <row r="4" spans="1:4" ht="12.75">
      <c r="A4" s="161" t="s">
        <v>155</v>
      </c>
      <c r="B4" s="28"/>
      <c r="C4" s="28"/>
      <c r="D4" s="70"/>
    </row>
    <row r="5" spans="1:4" ht="12.75">
      <c r="A5" s="161" t="s">
        <v>545</v>
      </c>
      <c r="B5" s="28"/>
      <c r="C5" s="28"/>
      <c r="D5" s="70"/>
    </row>
    <row r="6" spans="1:4" ht="12.75">
      <c r="A6" s="161" t="s">
        <v>585</v>
      </c>
      <c r="B6" s="28"/>
      <c r="C6" s="28"/>
      <c r="D6" s="70"/>
    </row>
    <row r="7" spans="1:4" ht="19.5" customHeight="1">
      <c r="A7" s="100"/>
      <c r="B7" s="28"/>
      <c r="C7" s="28"/>
      <c r="D7" s="70"/>
    </row>
    <row r="8" spans="1:4" ht="19.5" customHeight="1">
      <c r="A8" s="88" t="s">
        <v>0</v>
      </c>
      <c r="B8" s="29"/>
      <c r="C8" s="29"/>
      <c r="D8" s="73"/>
    </row>
    <row r="9" spans="1:4" ht="12.75" customHeight="1">
      <c r="A9" s="89" t="s">
        <v>127</v>
      </c>
      <c r="B9" s="30"/>
      <c r="C9" s="30"/>
      <c r="D9" s="74"/>
    </row>
    <row r="10" spans="1:4" ht="12.75">
      <c r="A10" s="89" t="s">
        <v>128</v>
      </c>
      <c r="B10" s="30"/>
      <c r="C10" s="30"/>
      <c r="D10" s="74"/>
    </row>
    <row r="11" spans="1:4" ht="12.75">
      <c r="A11" s="89" t="s">
        <v>129</v>
      </c>
      <c r="B11" s="30"/>
      <c r="C11" s="30"/>
      <c r="D11" s="74"/>
    </row>
    <row r="12" spans="1:4" ht="12.75">
      <c r="A12" s="89" t="s">
        <v>130</v>
      </c>
      <c r="B12" s="30"/>
      <c r="C12" s="30"/>
      <c r="D12" s="74"/>
    </row>
    <row r="13" spans="1:4" ht="19.5" customHeight="1">
      <c r="A13" s="90" t="s">
        <v>131</v>
      </c>
      <c r="B13" s="31"/>
      <c r="C13" s="31"/>
      <c r="D13" s="75"/>
    </row>
    <row r="14" spans="1:4" ht="12.75">
      <c r="A14" s="91"/>
      <c r="B14" s="92"/>
      <c r="C14" s="92"/>
      <c r="D14" s="76"/>
    </row>
    <row r="15" spans="1:4" ht="12.75">
      <c r="A15" s="93" t="s">
        <v>1</v>
      </c>
      <c r="B15" s="32"/>
      <c r="C15" s="32"/>
      <c r="D15" s="77"/>
    </row>
    <row r="16" spans="1:4" ht="12.75">
      <c r="A16" s="94" t="s">
        <v>2</v>
      </c>
      <c r="B16" s="67"/>
      <c r="C16" s="101"/>
      <c r="D16" s="78"/>
    </row>
    <row r="17" spans="1:4" ht="12.75">
      <c r="A17" s="94" t="s">
        <v>542</v>
      </c>
      <c r="B17" s="67"/>
      <c r="C17" s="101"/>
      <c r="D17" s="78"/>
    </row>
    <row r="18" spans="1:4" ht="12.75">
      <c r="A18" s="94" t="s">
        <v>3</v>
      </c>
      <c r="B18" s="67"/>
      <c r="C18" s="102"/>
      <c r="D18" s="79"/>
    </row>
    <row r="19" spans="1:4" ht="12.75">
      <c r="A19" s="94" t="s">
        <v>4</v>
      </c>
      <c r="B19" s="67"/>
      <c r="C19" s="101"/>
      <c r="D19" s="78"/>
    </row>
    <row r="20" spans="1:4" ht="12.75">
      <c r="A20" s="94" t="s">
        <v>543</v>
      </c>
      <c r="B20" s="67"/>
      <c r="C20" s="101"/>
      <c r="D20" s="94"/>
    </row>
    <row r="21" spans="1:4" ht="12.75">
      <c r="A21" s="94" t="s">
        <v>544</v>
      </c>
      <c r="B21" s="67"/>
      <c r="C21" s="101"/>
      <c r="D21" s="78"/>
    </row>
    <row r="22" spans="1:4" ht="12.75">
      <c r="A22" s="94" t="s">
        <v>5</v>
      </c>
      <c r="B22" s="67"/>
      <c r="C22" s="101"/>
      <c r="D22" s="78"/>
    </row>
    <row r="23" spans="1:4" ht="12.75">
      <c r="A23" s="94" t="s">
        <v>132</v>
      </c>
      <c r="B23" s="67"/>
      <c r="C23" s="101"/>
      <c r="D23" s="78"/>
    </row>
    <row r="24" spans="1:4" s="33" customFormat="1" ht="12.75">
      <c r="A24" s="94" t="s">
        <v>78</v>
      </c>
      <c r="B24" s="67"/>
      <c r="C24" s="101"/>
      <c r="D24" s="78"/>
    </row>
    <row r="25" spans="1:4" ht="12.75">
      <c r="A25" s="91"/>
      <c r="B25" s="92"/>
      <c r="C25" s="92"/>
      <c r="D25" s="76"/>
    </row>
    <row r="26" spans="1:4" ht="12.75">
      <c r="A26" s="93" t="s">
        <v>82</v>
      </c>
      <c r="B26" s="32"/>
      <c r="C26" s="32"/>
      <c r="D26" s="77"/>
    </row>
    <row r="27" spans="1:4" ht="12.75">
      <c r="A27" s="94" t="s">
        <v>9</v>
      </c>
      <c r="B27" s="63"/>
      <c r="C27" s="64"/>
      <c r="D27" s="78"/>
    </row>
    <row r="28" spans="1:4" ht="12.75">
      <c r="A28" s="94" t="s">
        <v>133</v>
      </c>
      <c r="B28" s="63"/>
      <c r="C28" s="64"/>
      <c r="D28" s="78"/>
    </row>
    <row r="29" spans="1:4" ht="12.75" customHeight="1">
      <c r="A29" s="94" t="s">
        <v>10</v>
      </c>
      <c r="B29" s="63"/>
      <c r="C29" s="64"/>
      <c r="D29" s="78"/>
    </row>
    <row r="30" spans="1:4" ht="12.75" customHeight="1">
      <c r="A30" s="94" t="s">
        <v>134</v>
      </c>
      <c r="B30" s="65"/>
      <c r="C30" s="66"/>
      <c r="D30" s="80"/>
    </row>
    <row r="31" spans="1:4" ht="12.75">
      <c r="A31" s="94" t="s">
        <v>135</v>
      </c>
      <c r="B31" s="63"/>
      <c r="C31" s="64"/>
      <c r="D31" s="78"/>
    </row>
    <row r="32" spans="1:4" ht="12.75">
      <c r="A32" s="95"/>
      <c r="B32" s="34"/>
      <c r="C32" s="34"/>
      <c r="D32" s="35"/>
    </row>
    <row r="33" spans="1:4" ht="12.75">
      <c r="A33" s="94" t="s">
        <v>9</v>
      </c>
      <c r="B33" s="59"/>
      <c r="C33" s="60"/>
      <c r="D33" s="81"/>
    </row>
    <row r="34" spans="1:4" ht="12.75">
      <c r="A34" s="94" t="s">
        <v>133</v>
      </c>
      <c r="B34" s="59"/>
      <c r="C34" s="60"/>
      <c r="D34" s="81"/>
    </row>
    <row r="35" spans="1:4" ht="12.75">
      <c r="A35" s="94" t="s">
        <v>10</v>
      </c>
      <c r="B35" s="59"/>
      <c r="C35" s="60"/>
      <c r="D35" s="81"/>
    </row>
    <row r="36" spans="1:4" ht="12.75">
      <c r="A36" s="94" t="s">
        <v>134</v>
      </c>
      <c r="B36" s="61"/>
      <c r="C36" s="62"/>
      <c r="D36" s="82"/>
    </row>
    <row r="37" spans="1:4" ht="12.75">
      <c r="A37" s="96" t="s">
        <v>135</v>
      </c>
      <c r="B37" s="97"/>
      <c r="C37" s="98"/>
      <c r="D37" s="99"/>
    </row>
    <row r="39" ht="12.75">
      <c r="A39" s="57" t="s">
        <v>83</v>
      </c>
    </row>
    <row r="40" ht="12.75">
      <c r="A40" s="57" t="s">
        <v>124</v>
      </c>
    </row>
    <row r="41" spans="1:4" ht="12.75">
      <c r="A41" s="58" t="s">
        <v>125</v>
      </c>
      <c r="D41" s="36"/>
    </row>
  </sheetData>
  <sheetProtection autoFilter="0"/>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5"/>
  <sheetViews>
    <sheetView showGridLines="0" zoomScale="90" zoomScaleNormal="90" zoomScalePageLayoutView="0" workbookViewId="0" topLeftCell="A1">
      <selection activeCell="K31" sqref="K31"/>
    </sheetView>
  </sheetViews>
  <sheetFormatPr defaultColWidth="9.140625" defaultRowHeight="12.75"/>
  <cols>
    <col min="2" max="2" width="12.7109375" style="0" customWidth="1"/>
    <col min="3" max="3" width="10.7109375" style="0" bestFit="1" customWidth="1"/>
    <col min="4" max="4" width="13.00390625" style="0" customWidth="1"/>
    <col min="5" max="5" width="11.28125" style="0" customWidth="1"/>
    <col min="6" max="6" width="12.7109375" style="0" customWidth="1"/>
    <col min="7" max="7" width="11.7109375" style="0" customWidth="1"/>
    <col min="8" max="9" width="0" style="0" hidden="1" customWidth="1"/>
    <col min="13" max="13" width="9.140625" style="0" customWidth="1"/>
  </cols>
  <sheetData>
    <row r="1" spans="1:16" ht="12.75">
      <c r="A1" s="11" t="s">
        <v>84</v>
      </c>
      <c r="B1" s="12"/>
      <c r="C1" s="12"/>
      <c r="D1" s="12"/>
      <c r="E1" s="12"/>
      <c r="F1" s="12"/>
      <c r="G1" s="12"/>
      <c r="H1" s="12"/>
      <c r="I1" s="12"/>
      <c r="J1" s="12"/>
      <c r="K1" s="12"/>
      <c r="L1" s="12"/>
      <c r="M1" s="12"/>
      <c r="N1" s="12"/>
      <c r="O1" s="12"/>
      <c r="P1" s="13"/>
    </row>
    <row r="2" spans="1:16" s="1" customFormat="1" ht="18" customHeight="1">
      <c r="A2" s="223" t="s">
        <v>17</v>
      </c>
      <c r="B2" s="14"/>
      <c r="C2" s="14"/>
      <c r="D2" s="14"/>
      <c r="E2" s="14"/>
      <c r="F2" s="14"/>
      <c r="G2" s="14"/>
      <c r="H2" s="14"/>
      <c r="I2" s="14"/>
      <c r="J2" s="14"/>
      <c r="K2" s="14"/>
      <c r="L2" s="14"/>
      <c r="M2" s="14"/>
      <c r="N2" s="14"/>
      <c r="O2" s="14"/>
      <c r="P2" s="15"/>
    </row>
    <row r="3" spans="1:16" s="1" customFormat="1" ht="12.75" customHeight="1">
      <c r="A3" s="224" t="s">
        <v>566</v>
      </c>
      <c r="B3" s="16"/>
      <c r="C3" s="16"/>
      <c r="D3" s="16"/>
      <c r="E3" s="16"/>
      <c r="F3" s="16"/>
      <c r="G3" s="16"/>
      <c r="H3" s="16"/>
      <c r="I3" s="16"/>
      <c r="J3" s="16"/>
      <c r="K3" s="16"/>
      <c r="L3" s="16"/>
      <c r="M3" s="16"/>
      <c r="N3" s="16"/>
      <c r="O3" s="16"/>
      <c r="P3" s="17"/>
    </row>
    <row r="4" spans="1:16" s="1" customFormat="1" ht="12.75">
      <c r="A4" s="224"/>
      <c r="B4" s="16"/>
      <c r="C4" s="16"/>
      <c r="D4" s="16"/>
      <c r="E4" s="16"/>
      <c r="F4" s="16"/>
      <c r="G4" s="16"/>
      <c r="H4" s="16"/>
      <c r="I4" s="16"/>
      <c r="J4" s="16"/>
      <c r="K4" s="16"/>
      <c r="L4" s="16"/>
      <c r="M4" s="16"/>
      <c r="N4" s="16"/>
      <c r="O4" s="16"/>
      <c r="P4" s="17"/>
    </row>
    <row r="5" spans="1:16" s="1" customFormat="1" ht="12.75">
      <c r="A5" s="224" t="s">
        <v>136</v>
      </c>
      <c r="B5" s="16"/>
      <c r="C5" s="16"/>
      <c r="D5" s="16"/>
      <c r="E5" s="16"/>
      <c r="F5" s="16"/>
      <c r="G5" s="16"/>
      <c r="H5" s="16"/>
      <c r="I5" s="16"/>
      <c r="J5" s="16"/>
      <c r="K5" s="16"/>
      <c r="L5" s="16"/>
      <c r="M5" s="16"/>
      <c r="N5" s="16"/>
      <c r="O5" s="16"/>
      <c r="P5" s="17"/>
    </row>
    <row r="6" spans="1:16" s="1" customFormat="1" ht="12.75">
      <c r="A6" s="224" t="s">
        <v>137</v>
      </c>
      <c r="B6" s="16"/>
      <c r="C6" s="16"/>
      <c r="D6" s="16"/>
      <c r="E6" s="16"/>
      <c r="F6" s="16"/>
      <c r="G6" s="16"/>
      <c r="H6" s="16"/>
      <c r="I6" s="16"/>
      <c r="J6" s="16"/>
      <c r="K6" s="16"/>
      <c r="L6" s="16"/>
      <c r="M6" s="16"/>
      <c r="N6" s="16"/>
      <c r="O6" s="16"/>
      <c r="P6" s="17"/>
    </row>
    <row r="7" spans="1:16" s="1" customFormat="1" ht="12.75">
      <c r="A7" s="68"/>
      <c r="B7" s="18"/>
      <c r="C7" s="18"/>
      <c r="D7" s="18"/>
      <c r="E7" s="18"/>
      <c r="F7" s="18"/>
      <c r="G7" s="18"/>
      <c r="H7" s="18"/>
      <c r="I7" s="18"/>
      <c r="J7" s="18"/>
      <c r="K7" s="18"/>
      <c r="L7" s="18"/>
      <c r="M7" s="18"/>
      <c r="N7" s="18"/>
      <c r="O7" s="18"/>
      <c r="P7" s="19"/>
    </row>
    <row r="8" spans="1:16" ht="12.75" customHeight="1">
      <c r="A8" s="175"/>
      <c r="B8" s="176"/>
      <c r="C8" s="176"/>
      <c r="D8" s="176"/>
      <c r="E8" s="176"/>
      <c r="F8" s="176"/>
      <c r="G8" s="176"/>
      <c r="H8" s="176"/>
      <c r="I8" s="176"/>
      <c r="J8" s="176"/>
      <c r="K8" s="176"/>
      <c r="L8" s="176"/>
      <c r="M8" s="176"/>
      <c r="N8" s="176"/>
      <c r="O8" s="176"/>
      <c r="P8" s="177"/>
    </row>
    <row r="9" spans="1:16" ht="12.75" customHeight="1">
      <c r="A9" s="178"/>
      <c r="B9" s="179" t="s">
        <v>548</v>
      </c>
      <c r="C9" s="180"/>
      <c r="D9" s="180"/>
      <c r="E9" s="180"/>
      <c r="F9" s="180"/>
      <c r="G9" s="181"/>
      <c r="K9" s="1"/>
      <c r="L9" s="1"/>
      <c r="M9" s="1"/>
      <c r="N9" s="1"/>
      <c r="O9" s="1"/>
      <c r="P9" s="182"/>
    </row>
    <row r="10" spans="1:16" ht="12.75" customHeight="1">
      <c r="A10" s="183" t="s">
        <v>549</v>
      </c>
      <c r="B10" s="184" t="s">
        <v>550</v>
      </c>
      <c r="C10" s="185"/>
      <c r="D10" s="186"/>
      <c r="E10" s="186"/>
      <c r="F10" s="186"/>
      <c r="G10" s="187"/>
      <c r="K10" s="188" t="s">
        <v>551</v>
      </c>
      <c r="L10" s="189"/>
      <c r="M10" s="189"/>
      <c r="N10" s="189"/>
      <c r="O10" s="190"/>
      <c r="P10" s="182"/>
    </row>
    <row r="11" spans="1:16" ht="36">
      <c r="A11" s="191"/>
      <c r="B11" s="192" t="s">
        <v>552</v>
      </c>
      <c r="C11" s="193" t="s">
        <v>553</v>
      </c>
      <c r="D11" s="193" t="s">
        <v>554</v>
      </c>
      <c r="E11" s="193" t="s">
        <v>555</v>
      </c>
      <c r="F11" s="193" t="s">
        <v>556</v>
      </c>
      <c r="G11" s="194" t="s">
        <v>557</v>
      </c>
      <c r="K11" s="195" t="s">
        <v>23</v>
      </c>
      <c r="L11" s="24"/>
      <c r="M11" s="196" t="s">
        <v>22</v>
      </c>
      <c r="N11" s="196" t="s">
        <v>18</v>
      </c>
      <c r="O11" s="197" t="s">
        <v>19</v>
      </c>
      <c r="P11" s="198"/>
    </row>
    <row r="12" spans="1:16" ht="12.75" customHeight="1">
      <c r="A12" s="199"/>
      <c r="B12" s="200">
        <f>COUNTIF('Test Cases'!J3:J311,"Pass")</f>
        <v>0</v>
      </c>
      <c r="C12" s="201">
        <f>COUNTIF('Test Cases'!J3:J311,"Fail")</f>
        <v>0</v>
      </c>
      <c r="D12" s="200">
        <f>COUNTIF('Test Cases'!J3:J311,"Info")</f>
        <v>0</v>
      </c>
      <c r="E12" s="200">
        <f>COUNTIF('Test Cases'!J3:J311,"N/A")</f>
        <v>0</v>
      </c>
      <c r="F12" s="200">
        <f>B12+C12</f>
        <v>0</v>
      </c>
      <c r="G12" s="202">
        <f>D20</f>
        <v>0</v>
      </c>
      <c r="K12" s="203" t="s">
        <v>558</v>
      </c>
      <c r="L12" s="204"/>
      <c r="M12" s="205">
        <f>COUNTA('Test Cases'!J3:J311)</f>
        <v>0</v>
      </c>
      <c r="N12" s="205">
        <f>O12-M12</f>
        <v>114</v>
      </c>
      <c r="O12" s="206">
        <f>COUNTA('Test Cases'!A3:A311)</f>
        <v>114</v>
      </c>
      <c r="P12" s="207"/>
    </row>
    <row r="13" spans="1:16" ht="12.75" customHeight="1">
      <c r="A13" s="199"/>
      <c r="B13" s="208"/>
      <c r="C13" s="2"/>
      <c r="D13" s="2"/>
      <c r="E13" s="2"/>
      <c r="F13" s="2"/>
      <c r="G13" s="2"/>
      <c r="K13" s="20"/>
      <c r="L13" s="20"/>
      <c r="M13" s="20"/>
      <c r="N13" s="20"/>
      <c r="O13" s="20"/>
      <c r="P13" s="207"/>
    </row>
    <row r="14" spans="1:16" ht="12.75" customHeight="1">
      <c r="A14" s="199"/>
      <c r="B14" s="184" t="s">
        <v>559</v>
      </c>
      <c r="C14" s="186"/>
      <c r="D14" s="186"/>
      <c r="E14" s="186"/>
      <c r="F14" s="186"/>
      <c r="G14" s="209"/>
      <c r="K14" s="20"/>
      <c r="L14" s="20"/>
      <c r="M14" s="20"/>
      <c r="N14" s="20"/>
      <c r="O14" s="20"/>
      <c r="P14" s="207"/>
    </row>
    <row r="15" spans="1:16" ht="12.75" customHeight="1">
      <c r="A15" s="210"/>
      <c r="B15" s="211" t="s">
        <v>560</v>
      </c>
      <c r="C15" s="211" t="s">
        <v>40</v>
      </c>
      <c r="D15" s="211" t="s">
        <v>7</v>
      </c>
      <c r="E15" s="211" t="s">
        <v>8</v>
      </c>
      <c r="F15" s="211" t="s">
        <v>555</v>
      </c>
      <c r="G15" s="211" t="s">
        <v>561</v>
      </c>
      <c r="H15" s="212" t="s">
        <v>562</v>
      </c>
      <c r="I15" s="212" t="s">
        <v>563</v>
      </c>
      <c r="K15" s="3"/>
      <c r="L15" s="3"/>
      <c r="M15" s="3"/>
      <c r="N15" s="3"/>
      <c r="O15" s="3"/>
      <c r="P15" s="198"/>
    </row>
    <row r="16" spans="1:16" ht="12.75" customHeight="1">
      <c r="A16" s="210"/>
      <c r="B16" s="213">
        <v>4</v>
      </c>
      <c r="C16" s="214">
        <f>COUNTIF('Test Cases'!AA:AA,B16)</f>
        <v>0</v>
      </c>
      <c r="D16" s="200">
        <f>_xlfn.COUNTIFS('Test Cases'!AA:AA,B16,'Test Cases'!J:J,$D$15)</f>
        <v>0</v>
      </c>
      <c r="E16" s="200">
        <f>_xlfn.COUNTIFS('Test Cases'!AA:AA,B16,'Test Cases'!J:J,$E$15)</f>
        <v>0</v>
      </c>
      <c r="F16" s="200">
        <f>_xlfn.COUNTIFS('Test Cases'!AA:AA,B16,'Test Cases'!J:J,$F$15)</f>
        <v>0</v>
      </c>
      <c r="G16" s="215" t="s">
        <v>564</v>
      </c>
      <c r="K16" s="2"/>
      <c r="L16" s="2"/>
      <c r="M16" s="2"/>
      <c r="N16" s="2"/>
      <c r="O16" s="2"/>
      <c r="P16" s="198"/>
    </row>
    <row r="17" spans="1:16" ht="12.75" customHeight="1">
      <c r="A17" s="210"/>
      <c r="B17" s="213">
        <v>3</v>
      </c>
      <c r="C17" s="214">
        <f>COUNTIF('Test Cases'!AA:AA,B17)</f>
        <v>85</v>
      </c>
      <c r="D17" s="200">
        <f>_xlfn.COUNTIFS('Test Cases'!AA:AA,B17,'Test Cases'!J:J,$D$15)</f>
        <v>0</v>
      </c>
      <c r="E17" s="200">
        <f>_xlfn.COUNTIFS('Test Cases'!AA:AA,B17,'Test Cases'!J:J,$E$15)</f>
        <v>0</v>
      </c>
      <c r="F17" s="200">
        <f>_xlfn.COUNTIFS('Test Cases'!AA:AA,B17,'Test Cases'!J:J,$F$15)</f>
        <v>0</v>
      </c>
      <c r="G17" s="215">
        <v>10</v>
      </c>
      <c r="H17">
        <f>(C17-F17)*(G17)</f>
        <v>850</v>
      </c>
      <c r="I17">
        <f>D17*G17</f>
        <v>0</v>
      </c>
      <c r="K17" s="2"/>
      <c r="L17" s="2"/>
      <c r="M17" s="2"/>
      <c r="N17" s="2"/>
      <c r="O17" s="2"/>
      <c r="P17" s="198"/>
    </row>
    <row r="18" spans="1:16" ht="12.75" customHeight="1">
      <c r="A18" s="210"/>
      <c r="B18" s="213">
        <v>2</v>
      </c>
      <c r="C18" s="214">
        <f>COUNTIF('Test Cases'!AA:AA,B18)</f>
        <v>29</v>
      </c>
      <c r="D18" s="200">
        <f>_xlfn.COUNTIFS('Test Cases'!AA:AA,B18,'Test Cases'!J:J,$D$15)</f>
        <v>0</v>
      </c>
      <c r="E18" s="200">
        <f>_xlfn.COUNTIFS('Test Cases'!AA:AA,B18,'Test Cases'!J:J,$E$15)</f>
        <v>0</v>
      </c>
      <c r="F18" s="200">
        <f>_xlfn.COUNTIFS('Test Cases'!AA:AA,B18,'Test Cases'!J:J,$F$15)</f>
        <v>0</v>
      </c>
      <c r="G18" s="215">
        <v>2.5</v>
      </c>
      <c r="H18">
        <f>(C18-F18)*(G18)</f>
        <v>72.5</v>
      </c>
      <c r="I18">
        <f>D18*G18</f>
        <v>0</v>
      </c>
      <c r="K18" s="2"/>
      <c r="L18" s="2"/>
      <c r="M18" s="2"/>
      <c r="N18" s="2"/>
      <c r="O18" s="2"/>
      <c r="P18" s="198"/>
    </row>
    <row r="19" spans="1:16" ht="12.75">
      <c r="A19" s="210"/>
      <c r="B19" s="213">
        <v>1</v>
      </c>
      <c r="C19" s="214">
        <f>COUNTIF('Test Cases'!AA:AA,B19)</f>
        <v>0</v>
      </c>
      <c r="D19" s="200">
        <f>_xlfn.COUNTIFS('Test Cases'!AA:AA,B19,'Test Cases'!J:J,$D$15)</f>
        <v>0</v>
      </c>
      <c r="E19" s="200">
        <f>_xlfn.COUNTIFS('Test Cases'!AA:AA,B19,'Test Cases'!J:J,$E$15)</f>
        <v>0</v>
      </c>
      <c r="F19" s="200">
        <f>_xlfn.COUNTIFS('Test Cases'!AA:AA,B19,'Test Cases'!J:J,$F$15)</f>
        <v>0</v>
      </c>
      <c r="G19" s="215">
        <v>1</v>
      </c>
      <c r="H19">
        <f>(C19-F19)*(G19)</f>
        <v>0</v>
      </c>
      <c r="I19">
        <f>D19*G19</f>
        <v>0</v>
      </c>
      <c r="K19" s="2"/>
      <c r="L19" s="2"/>
      <c r="M19" s="2"/>
      <c r="N19" s="2"/>
      <c r="O19" s="2"/>
      <c r="P19" s="198"/>
    </row>
    <row r="20" spans="1:16" ht="12.75" hidden="1">
      <c r="A20" s="210"/>
      <c r="B20" s="216" t="s">
        <v>565</v>
      </c>
      <c r="C20" s="217"/>
      <c r="D20" s="218">
        <f>IF(E16&gt;0,((SUM(I17:I19)/SUM(H17:H19))*100)*(0.5),SUM(I17:I19)/SUM(H17:H19)*100)</f>
        <v>0</v>
      </c>
      <c r="K20" s="2"/>
      <c r="L20" s="2"/>
      <c r="M20" s="2"/>
      <c r="N20" s="2"/>
      <c r="O20" s="2"/>
      <c r="P20" s="198"/>
    </row>
    <row r="21" spans="1:16" ht="12.75">
      <c r="A21" s="219"/>
      <c r="B21" s="220"/>
      <c r="C21" s="220"/>
      <c r="D21" s="220"/>
      <c r="E21" s="220"/>
      <c r="F21" s="220"/>
      <c r="G21" s="220"/>
      <c r="H21" s="220"/>
      <c r="I21" s="220"/>
      <c r="J21" s="220"/>
      <c r="K21" s="221"/>
      <c r="L21" s="221"/>
      <c r="M21" s="221"/>
      <c r="N21" s="221"/>
      <c r="O21" s="221"/>
      <c r="P21" s="222"/>
    </row>
    <row r="23" ht="12.75" customHeight="1" hidden="1">
      <c r="A23" t="s">
        <v>16</v>
      </c>
    </row>
    <row r="24" ht="12.75" customHeight="1" hidden="1">
      <c r="A24" t="s">
        <v>20</v>
      </c>
    </row>
    <row r="25" ht="12.75" customHeight="1" hidden="1">
      <c r="A25" t="s">
        <v>21</v>
      </c>
    </row>
  </sheetData>
  <sheetProtection sheet="1" autoFilter="0"/>
  <conditionalFormatting sqref="N12">
    <cfRule type="cellIs" priority="1" dxfId="3"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63"/>
  <sheetViews>
    <sheetView showGridLines="0" zoomScalePageLayoutView="0" workbookViewId="0" topLeftCell="A1">
      <pane ySplit="1" topLeftCell="A2" activePane="bottomLeft" state="frozen"/>
      <selection pane="topLeft" activeCell="A1" sqref="A1"/>
      <selection pane="bottomLeft" activeCell="O34" sqref="O34"/>
    </sheetView>
  </sheetViews>
  <sheetFormatPr defaultColWidth="9.140625" defaultRowHeight="12.75"/>
  <cols>
    <col min="1" max="14" width="9.140625" style="40" customWidth="1"/>
    <col min="15" max="16384" width="9.140625" style="40" customWidth="1"/>
  </cols>
  <sheetData>
    <row r="1" spans="1:14" ht="12.75">
      <c r="A1" s="41" t="s">
        <v>26</v>
      </c>
      <c r="B1" s="37"/>
      <c r="C1" s="37"/>
      <c r="D1" s="37"/>
      <c r="E1" s="37"/>
      <c r="F1" s="37"/>
      <c r="G1" s="37"/>
      <c r="H1" s="37"/>
      <c r="I1" s="37"/>
      <c r="J1" s="37"/>
      <c r="K1" s="37"/>
      <c r="L1" s="37"/>
      <c r="M1" s="37"/>
      <c r="N1" s="119"/>
    </row>
    <row r="2" spans="1:14" s="42" customFormat="1" ht="12.75" customHeight="1">
      <c r="A2" s="123" t="s">
        <v>87</v>
      </c>
      <c r="B2" s="124"/>
      <c r="C2" s="124"/>
      <c r="D2" s="124"/>
      <c r="E2" s="124"/>
      <c r="F2" s="124"/>
      <c r="G2" s="124"/>
      <c r="H2" s="124"/>
      <c r="I2" s="124"/>
      <c r="J2" s="124"/>
      <c r="K2" s="124"/>
      <c r="L2" s="124"/>
      <c r="M2" s="124"/>
      <c r="N2" s="125"/>
    </row>
    <row r="3" spans="1:14" s="43" customFormat="1" ht="12.75" customHeight="1">
      <c r="A3" s="135" t="s">
        <v>151</v>
      </c>
      <c r="B3" s="126"/>
      <c r="C3" s="126"/>
      <c r="D3" s="126"/>
      <c r="E3" s="126"/>
      <c r="F3" s="126"/>
      <c r="G3" s="126"/>
      <c r="H3" s="126"/>
      <c r="I3" s="126"/>
      <c r="J3" s="126"/>
      <c r="K3" s="126"/>
      <c r="L3" s="126"/>
      <c r="M3" s="126"/>
      <c r="N3" s="127"/>
    </row>
    <row r="4" spans="1:14" s="43" customFormat="1" ht="12.75">
      <c r="A4" s="120" t="s">
        <v>152</v>
      </c>
      <c r="B4" s="128"/>
      <c r="C4" s="128"/>
      <c r="D4" s="128"/>
      <c r="E4" s="128"/>
      <c r="F4" s="128"/>
      <c r="G4" s="128"/>
      <c r="H4" s="128"/>
      <c r="I4" s="128"/>
      <c r="J4" s="128"/>
      <c r="K4" s="128"/>
      <c r="L4" s="128"/>
      <c r="M4" s="128"/>
      <c r="N4" s="129"/>
    </row>
    <row r="5" spans="1:14" s="43" customFormat="1" ht="12.75">
      <c r="A5" s="120" t="s">
        <v>153</v>
      </c>
      <c r="B5" s="128"/>
      <c r="C5" s="128"/>
      <c r="D5" s="128"/>
      <c r="E5" s="128"/>
      <c r="F5" s="128"/>
      <c r="G5" s="128"/>
      <c r="H5" s="128"/>
      <c r="I5" s="128"/>
      <c r="J5" s="128"/>
      <c r="K5" s="128"/>
      <c r="L5" s="128"/>
      <c r="M5" s="128"/>
      <c r="N5" s="129"/>
    </row>
    <row r="6" spans="1:14" s="43" customFormat="1" ht="12.75">
      <c r="A6" s="120"/>
      <c r="B6" s="128"/>
      <c r="C6" s="128"/>
      <c r="D6" s="128"/>
      <c r="E6" s="128"/>
      <c r="F6" s="128"/>
      <c r="G6" s="128"/>
      <c r="H6" s="128"/>
      <c r="I6" s="128"/>
      <c r="J6" s="128"/>
      <c r="K6" s="128"/>
      <c r="L6" s="128"/>
      <c r="M6" s="128"/>
      <c r="N6" s="129"/>
    </row>
    <row r="7" spans="1:14" s="43" customFormat="1" ht="12.75">
      <c r="A7" s="120" t="s">
        <v>154</v>
      </c>
      <c r="B7" s="128"/>
      <c r="C7" s="128"/>
      <c r="D7" s="128"/>
      <c r="E7" s="128"/>
      <c r="F7" s="128"/>
      <c r="G7" s="128"/>
      <c r="H7" s="128"/>
      <c r="I7" s="128"/>
      <c r="J7" s="128"/>
      <c r="K7" s="128"/>
      <c r="L7" s="128"/>
      <c r="M7" s="128"/>
      <c r="N7" s="129"/>
    </row>
    <row r="8" spans="1:14" s="43" customFormat="1" ht="12.75">
      <c r="A8" s="120" t="s">
        <v>85</v>
      </c>
      <c r="B8" s="128"/>
      <c r="C8" s="128"/>
      <c r="D8" s="128"/>
      <c r="E8" s="128"/>
      <c r="F8" s="128"/>
      <c r="G8" s="128"/>
      <c r="H8" s="128"/>
      <c r="I8" s="128"/>
      <c r="J8" s="128"/>
      <c r="K8" s="128"/>
      <c r="L8" s="128"/>
      <c r="M8" s="128"/>
      <c r="N8" s="129"/>
    </row>
    <row r="9" spans="1:14" s="43" customFormat="1" ht="12.75">
      <c r="A9" s="120" t="s">
        <v>86</v>
      </c>
      <c r="B9" s="128"/>
      <c r="C9" s="128"/>
      <c r="D9" s="128"/>
      <c r="E9" s="128"/>
      <c r="F9" s="128"/>
      <c r="G9" s="128"/>
      <c r="H9" s="128"/>
      <c r="I9" s="128"/>
      <c r="J9" s="128"/>
      <c r="K9" s="128"/>
      <c r="L9" s="128"/>
      <c r="M9" s="128"/>
      <c r="N9" s="129"/>
    </row>
    <row r="10" spans="1:14" s="42" customFormat="1" ht="12.75">
      <c r="A10" s="44"/>
      <c r="B10" s="130"/>
      <c r="C10" s="130"/>
      <c r="D10" s="130"/>
      <c r="E10" s="130"/>
      <c r="F10" s="130"/>
      <c r="G10" s="130"/>
      <c r="H10" s="130"/>
      <c r="I10" s="130"/>
      <c r="J10" s="130"/>
      <c r="K10" s="130"/>
      <c r="L10" s="130"/>
      <c r="M10" s="130"/>
      <c r="N10" s="131"/>
    </row>
    <row r="12" spans="1:14" ht="12.75" customHeight="1">
      <c r="A12" s="123" t="s">
        <v>27</v>
      </c>
      <c r="B12" s="124"/>
      <c r="C12" s="124"/>
      <c r="D12" s="124"/>
      <c r="E12" s="124"/>
      <c r="F12" s="124"/>
      <c r="G12" s="124"/>
      <c r="H12" s="124"/>
      <c r="I12" s="124"/>
      <c r="J12" s="124"/>
      <c r="K12" s="124"/>
      <c r="L12" s="124"/>
      <c r="M12" s="124"/>
      <c r="N12" s="125"/>
    </row>
    <row r="13" spans="1:14" ht="12.75" customHeight="1">
      <c r="A13" s="132" t="s">
        <v>49</v>
      </c>
      <c r="B13" s="133"/>
      <c r="C13" s="134"/>
      <c r="D13" s="135" t="s">
        <v>88</v>
      </c>
      <c r="E13" s="136"/>
      <c r="F13" s="136"/>
      <c r="G13" s="136"/>
      <c r="H13" s="136"/>
      <c r="I13" s="136"/>
      <c r="J13" s="136"/>
      <c r="K13" s="136"/>
      <c r="L13" s="136"/>
      <c r="M13" s="136"/>
      <c r="N13" s="137"/>
    </row>
    <row r="14" spans="1:14" ht="12.75">
      <c r="A14" s="138"/>
      <c r="B14" s="139"/>
      <c r="C14" s="140"/>
      <c r="D14" s="44" t="s">
        <v>89</v>
      </c>
      <c r="E14" s="38"/>
      <c r="F14" s="38"/>
      <c r="G14" s="38"/>
      <c r="H14" s="38"/>
      <c r="I14" s="38"/>
      <c r="J14" s="38"/>
      <c r="K14" s="38"/>
      <c r="L14" s="38"/>
      <c r="M14" s="38"/>
      <c r="N14" s="39"/>
    </row>
    <row r="15" spans="1:14" ht="12.75" customHeight="1">
      <c r="A15" s="141" t="s">
        <v>50</v>
      </c>
      <c r="B15" s="142"/>
      <c r="C15" s="143"/>
      <c r="D15" s="144" t="s">
        <v>43</v>
      </c>
      <c r="E15" s="145"/>
      <c r="F15" s="145"/>
      <c r="G15" s="145"/>
      <c r="H15" s="145"/>
      <c r="I15" s="145"/>
      <c r="J15" s="145"/>
      <c r="K15" s="145"/>
      <c r="L15" s="145"/>
      <c r="M15" s="145"/>
      <c r="N15" s="146"/>
    </row>
    <row r="16" spans="1:14" ht="12.75" customHeight="1">
      <c r="A16" s="132" t="s">
        <v>120</v>
      </c>
      <c r="B16" s="133"/>
      <c r="C16" s="134"/>
      <c r="D16" s="135" t="s">
        <v>121</v>
      </c>
      <c r="E16" s="136"/>
      <c r="F16" s="136"/>
      <c r="G16" s="136"/>
      <c r="H16" s="136"/>
      <c r="I16" s="136"/>
      <c r="J16" s="136"/>
      <c r="K16" s="136"/>
      <c r="L16" s="136"/>
      <c r="M16" s="136"/>
      <c r="N16" s="137"/>
    </row>
    <row r="17" spans="1:14" ht="12.75" customHeight="1">
      <c r="A17" s="132" t="s">
        <v>44</v>
      </c>
      <c r="B17" s="133"/>
      <c r="C17" s="134"/>
      <c r="D17" s="135" t="s">
        <v>90</v>
      </c>
      <c r="E17" s="136"/>
      <c r="F17" s="136"/>
      <c r="G17" s="136"/>
      <c r="H17" s="136"/>
      <c r="I17" s="136"/>
      <c r="J17" s="136"/>
      <c r="K17" s="136"/>
      <c r="L17" s="136"/>
      <c r="M17" s="136"/>
      <c r="N17" s="137"/>
    </row>
    <row r="18" spans="1:14" ht="12.75">
      <c r="A18" s="147"/>
      <c r="B18" s="148"/>
      <c r="C18" s="149"/>
      <c r="D18" s="120" t="s">
        <v>91</v>
      </c>
      <c r="E18" s="121"/>
      <c r="F18" s="121"/>
      <c r="G18" s="121"/>
      <c r="H18" s="121"/>
      <c r="I18" s="121"/>
      <c r="J18" s="121"/>
      <c r="K18" s="121"/>
      <c r="L18" s="121"/>
      <c r="M18" s="121"/>
      <c r="N18" s="122"/>
    </row>
    <row r="19" spans="1:14" ht="12.75" customHeight="1">
      <c r="A19" s="138"/>
      <c r="B19" s="139"/>
      <c r="C19" s="140"/>
      <c r="D19" s="44" t="s">
        <v>92</v>
      </c>
      <c r="E19" s="38"/>
      <c r="F19" s="38"/>
      <c r="G19" s="38"/>
      <c r="H19" s="38"/>
      <c r="I19" s="38"/>
      <c r="J19" s="38"/>
      <c r="K19" s="38"/>
      <c r="L19" s="38"/>
      <c r="M19" s="38"/>
      <c r="N19" s="39"/>
    </row>
    <row r="20" spans="1:14" s="45" customFormat="1" ht="12.75" customHeight="1">
      <c r="A20" s="141" t="s">
        <v>45</v>
      </c>
      <c r="B20" s="142"/>
      <c r="C20" s="143"/>
      <c r="D20" s="144" t="s">
        <v>51</v>
      </c>
      <c r="E20" s="145"/>
      <c r="F20" s="145"/>
      <c r="G20" s="145"/>
      <c r="H20" s="145"/>
      <c r="I20" s="145"/>
      <c r="J20" s="145"/>
      <c r="K20" s="145"/>
      <c r="L20" s="145"/>
      <c r="M20" s="145"/>
      <c r="N20" s="146"/>
    </row>
    <row r="21" spans="1:14" s="45" customFormat="1" ht="12.75" customHeight="1">
      <c r="A21" s="132" t="s">
        <v>52</v>
      </c>
      <c r="B21" s="133"/>
      <c r="C21" s="134"/>
      <c r="D21" s="135" t="s">
        <v>93</v>
      </c>
      <c r="E21" s="136"/>
      <c r="F21" s="136"/>
      <c r="G21" s="136"/>
      <c r="H21" s="136"/>
      <c r="I21" s="136"/>
      <c r="J21" s="136"/>
      <c r="K21" s="136"/>
      <c r="L21" s="136"/>
      <c r="M21" s="136"/>
      <c r="N21" s="137"/>
    </row>
    <row r="22" spans="1:14" s="45" customFormat="1" ht="12.75" customHeight="1">
      <c r="A22" s="138"/>
      <c r="B22" s="139"/>
      <c r="C22" s="140"/>
      <c r="D22" s="44" t="s">
        <v>94</v>
      </c>
      <c r="E22" s="38"/>
      <c r="F22" s="38"/>
      <c r="G22" s="38"/>
      <c r="H22" s="38"/>
      <c r="I22" s="38"/>
      <c r="J22" s="38"/>
      <c r="K22" s="38"/>
      <c r="L22" s="38"/>
      <c r="M22" s="38"/>
      <c r="N22" s="39"/>
    </row>
    <row r="23" spans="1:14" ht="12.75" customHeight="1">
      <c r="A23" s="132" t="s">
        <v>53</v>
      </c>
      <c r="B23" s="133"/>
      <c r="C23" s="134"/>
      <c r="D23" s="135" t="s">
        <v>95</v>
      </c>
      <c r="E23" s="136"/>
      <c r="F23" s="136"/>
      <c r="G23" s="136"/>
      <c r="H23" s="136"/>
      <c r="I23" s="136"/>
      <c r="J23" s="136"/>
      <c r="K23" s="136"/>
      <c r="L23" s="136"/>
      <c r="M23" s="136"/>
      <c r="N23" s="137"/>
    </row>
    <row r="24" spans="1:14" ht="12.75">
      <c r="A24" s="138"/>
      <c r="B24" s="139"/>
      <c r="C24" s="140"/>
      <c r="D24" s="44" t="s">
        <v>96</v>
      </c>
      <c r="E24" s="38"/>
      <c r="F24" s="38"/>
      <c r="G24" s="38"/>
      <c r="H24" s="38"/>
      <c r="I24" s="38"/>
      <c r="J24" s="38"/>
      <c r="K24" s="38"/>
      <c r="L24" s="38"/>
      <c r="M24" s="38"/>
      <c r="N24" s="39"/>
    </row>
    <row r="25" spans="1:14" s="45" customFormat="1" ht="12.75" customHeight="1">
      <c r="A25" s="132" t="s">
        <v>46</v>
      </c>
      <c r="B25" s="133"/>
      <c r="C25" s="134"/>
      <c r="D25" s="135" t="s">
        <v>97</v>
      </c>
      <c r="E25" s="136"/>
      <c r="F25" s="136"/>
      <c r="G25" s="136"/>
      <c r="H25" s="136"/>
      <c r="I25" s="136"/>
      <c r="J25" s="136"/>
      <c r="K25" s="136"/>
      <c r="L25" s="136"/>
      <c r="M25" s="136"/>
      <c r="N25" s="137"/>
    </row>
    <row r="26" spans="1:14" s="45" customFormat="1" ht="12.75">
      <c r="A26" s="138"/>
      <c r="B26" s="139"/>
      <c r="C26" s="140"/>
      <c r="D26" s="44" t="s">
        <v>98</v>
      </c>
      <c r="E26" s="38"/>
      <c r="F26" s="38"/>
      <c r="G26" s="38"/>
      <c r="H26" s="38"/>
      <c r="I26" s="38"/>
      <c r="J26" s="38"/>
      <c r="K26" s="38"/>
      <c r="L26" s="38"/>
      <c r="M26" s="38"/>
      <c r="N26" s="39"/>
    </row>
    <row r="27" spans="1:14" ht="12.75" customHeight="1">
      <c r="A27" s="141" t="s">
        <v>114</v>
      </c>
      <c r="B27" s="142"/>
      <c r="C27" s="143"/>
      <c r="D27" s="144" t="s">
        <v>54</v>
      </c>
      <c r="E27" s="145"/>
      <c r="F27" s="145"/>
      <c r="G27" s="145"/>
      <c r="H27" s="145"/>
      <c r="I27" s="145"/>
      <c r="J27" s="145"/>
      <c r="K27" s="145"/>
      <c r="L27" s="145"/>
      <c r="M27" s="145"/>
      <c r="N27" s="146"/>
    </row>
    <row r="28" spans="1:14" ht="12.75">
      <c r="A28" s="132" t="s">
        <v>115</v>
      </c>
      <c r="B28" s="133"/>
      <c r="C28" s="134"/>
      <c r="D28" s="135" t="s">
        <v>99</v>
      </c>
      <c r="E28" s="136"/>
      <c r="F28" s="136"/>
      <c r="G28" s="136"/>
      <c r="H28" s="136"/>
      <c r="I28" s="136"/>
      <c r="J28" s="136"/>
      <c r="K28" s="136"/>
      <c r="L28" s="136"/>
      <c r="M28" s="136"/>
      <c r="N28" s="137"/>
    </row>
    <row r="29" spans="1:14" s="45" customFormat="1" ht="12.75" customHeight="1">
      <c r="A29" s="138"/>
      <c r="B29" s="139"/>
      <c r="C29" s="140"/>
      <c r="D29" s="44" t="s">
        <v>100</v>
      </c>
      <c r="E29" s="38"/>
      <c r="F29" s="38"/>
      <c r="G29" s="38"/>
      <c r="H29" s="38"/>
      <c r="I29" s="38"/>
      <c r="J29" s="38"/>
      <c r="K29" s="38"/>
      <c r="L29" s="38"/>
      <c r="M29" s="38"/>
      <c r="N29" s="39"/>
    </row>
    <row r="30" spans="1:14" s="45" customFormat="1" ht="12.75">
      <c r="A30" s="132" t="s">
        <v>48</v>
      </c>
      <c r="B30" s="133"/>
      <c r="C30" s="134"/>
      <c r="D30" s="135" t="s">
        <v>101</v>
      </c>
      <c r="E30" s="136"/>
      <c r="F30" s="136"/>
      <c r="G30" s="136"/>
      <c r="H30" s="136"/>
      <c r="I30" s="136"/>
      <c r="J30" s="136"/>
      <c r="K30" s="136"/>
      <c r="L30" s="136"/>
      <c r="M30" s="136"/>
      <c r="N30" s="137"/>
    </row>
    <row r="31" spans="1:14" ht="12.75" customHeight="1">
      <c r="A31" s="147"/>
      <c r="B31" s="148"/>
      <c r="C31" s="149"/>
      <c r="D31" s="120" t="s">
        <v>102</v>
      </c>
      <c r="E31" s="121"/>
      <c r="F31" s="121"/>
      <c r="G31" s="121"/>
      <c r="H31" s="121"/>
      <c r="I31" s="121"/>
      <c r="J31" s="121"/>
      <c r="K31" s="121"/>
      <c r="L31" s="121"/>
      <c r="M31" s="121"/>
      <c r="N31" s="122"/>
    </row>
    <row r="32" spans="1:14" ht="12.75" customHeight="1">
      <c r="A32" s="147"/>
      <c r="B32" s="148"/>
      <c r="C32" s="149"/>
      <c r="D32" s="120" t="s">
        <v>105</v>
      </c>
      <c r="E32" s="121"/>
      <c r="F32" s="121"/>
      <c r="G32" s="121"/>
      <c r="H32" s="121"/>
      <c r="I32" s="121"/>
      <c r="J32" s="121"/>
      <c r="K32" s="121"/>
      <c r="L32" s="121"/>
      <c r="M32" s="121"/>
      <c r="N32" s="122"/>
    </row>
    <row r="33" spans="1:14" ht="12.75">
      <c r="A33" s="147"/>
      <c r="B33" s="148"/>
      <c r="C33" s="149"/>
      <c r="D33" s="120" t="s">
        <v>103</v>
      </c>
      <c r="E33" s="121"/>
      <c r="F33" s="121"/>
      <c r="G33" s="121"/>
      <c r="H33" s="121"/>
      <c r="I33" s="121"/>
      <c r="J33" s="121"/>
      <c r="K33" s="121"/>
      <c r="L33" s="121"/>
      <c r="M33" s="121"/>
      <c r="N33" s="122"/>
    </row>
    <row r="34" spans="1:14" ht="12.75" customHeight="1">
      <c r="A34" s="138"/>
      <c r="B34" s="139"/>
      <c r="C34" s="140"/>
      <c r="D34" s="44" t="s">
        <v>104</v>
      </c>
      <c r="E34" s="38"/>
      <c r="F34" s="38"/>
      <c r="G34" s="38"/>
      <c r="H34" s="38"/>
      <c r="I34" s="38"/>
      <c r="J34" s="38"/>
      <c r="K34" s="38"/>
      <c r="L34" s="38"/>
      <c r="M34" s="38"/>
      <c r="N34" s="39"/>
    </row>
    <row r="35" spans="1:14" ht="12.75">
      <c r="A35" s="132" t="s">
        <v>56</v>
      </c>
      <c r="B35" s="133"/>
      <c r="C35" s="134"/>
      <c r="D35" s="135" t="s">
        <v>106</v>
      </c>
      <c r="E35" s="136"/>
      <c r="F35" s="136"/>
      <c r="G35" s="136"/>
      <c r="H35" s="136"/>
      <c r="I35" s="136"/>
      <c r="J35" s="136"/>
      <c r="K35" s="136"/>
      <c r="L35" s="136"/>
      <c r="M35" s="136"/>
      <c r="N35" s="137"/>
    </row>
    <row r="36" spans="1:14" ht="12.75">
      <c r="A36" s="138"/>
      <c r="B36" s="139"/>
      <c r="C36" s="140"/>
      <c r="D36" s="44" t="s">
        <v>107</v>
      </c>
      <c r="E36" s="38"/>
      <c r="F36" s="38"/>
      <c r="G36" s="38"/>
      <c r="H36" s="38"/>
      <c r="I36" s="38"/>
      <c r="J36" s="38"/>
      <c r="K36" s="38"/>
      <c r="L36" s="38"/>
      <c r="M36" s="38"/>
      <c r="N36" s="39"/>
    </row>
    <row r="37" spans="1:14" ht="12.75">
      <c r="A37" s="141" t="s">
        <v>55</v>
      </c>
      <c r="B37" s="142"/>
      <c r="C37" s="143"/>
      <c r="D37" s="144" t="s">
        <v>47</v>
      </c>
      <c r="E37" s="145"/>
      <c r="F37" s="145"/>
      <c r="G37" s="145"/>
      <c r="H37" s="145"/>
      <c r="I37" s="145"/>
      <c r="J37" s="145"/>
      <c r="K37" s="145"/>
      <c r="L37" s="145"/>
      <c r="M37" s="145"/>
      <c r="N37" s="146"/>
    </row>
    <row r="38" spans="1:14" ht="12.75">
      <c r="A38" s="165" t="s">
        <v>546</v>
      </c>
      <c r="B38" s="166"/>
      <c r="C38" s="167"/>
      <c r="D38" s="234" t="s">
        <v>547</v>
      </c>
      <c r="E38" s="235"/>
      <c r="F38" s="235"/>
      <c r="G38" s="235"/>
      <c r="H38" s="235"/>
      <c r="I38" s="235"/>
      <c r="J38" s="235"/>
      <c r="K38" s="235"/>
      <c r="L38" s="235"/>
      <c r="M38" s="235"/>
      <c r="N38" s="236"/>
    </row>
    <row r="39" spans="1:14" ht="12.75">
      <c r="A39" s="168"/>
      <c r="B39" s="148"/>
      <c r="C39" s="169"/>
      <c r="D39" s="237"/>
      <c r="E39" s="238"/>
      <c r="F39" s="238"/>
      <c r="G39" s="238"/>
      <c r="H39" s="238"/>
      <c r="I39" s="238"/>
      <c r="J39" s="238"/>
      <c r="K39" s="238"/>
      <c r="L39" s="238"/>
      <c r="M39" s="238"/>
      <c r="N39" s="239"/>
    </row>
    <row r="40" spans="1:14" ht="12.75" customHeight="1">
      <c r="A40" s="170"/>
      <c r="B40" s="171"/>
      <c r="C40" s="172"/>
      <c r="D40" s="240"/>
      <c r="E40" s="241"/>
      <c r="F40" s="241"/>
      <c r="G40" s="241"/>
      <c r="H40" s="241"/>
      <c r="I40" s="241"/>
      <c r="J40" s="241"/>
      <c r="K40" s="241"/>
      <c r="L40" s="241"/>
      <c r="M40" s="241"/>
      <c r="N40" s="242"/>
    </row>
    <row r="41" spans="1:14" ht="12.75">
      <c r="A41" s="173"/>
      <c r="B41" s="174"/>
      <c r="C41" s="174"/>
      <c r="D41" s="38"/>
      <c r="E41" s="38"/>
      <c r="F41" s="38"/>
      <c r="G41" s="38"/>
      <c r="H41" s="38"/>
      <c r="I41" s="38"/>
      <c r="J41" s="38"/>
      <c r="K41" s="38"/>
      <c r="L41" s="38"/>
      <c r="M41" s="38"/>
      <c r="N41" s="39"/>
    </row>
    <row r="42" spans="1:14" ht="12.75" customHeight="1">
      <c r="A42" s="123" t="s">
        <v>116</v>
      </c>
      <c r="B42" s="124"/>
      <c r="C42" s="124"/>
      <c r="D42" s="124"/>
      <c r="E42" s="124"/>
      <c r="F42" s="124"/>
      <c r="G42" s="124"/>
      <c r="H42" s="124"/>
      <c r="I42" s="124"/>
      <c r="J42" s="124"/>
      <c r="K42" s="124"/>
      <c r="L42" s="124"/>
      <c r="M42" s="124"/>
      <c r="N42" s="125"/>
    </row>
    <row r="43" spans="1:14" ht="12.75">
      <c r="A43" s="150" t="s">
        <v>64</v>
      </c>
      <c r="B43" s="151"/>
      <c r="C43" s="151"/>
      <c r="D43" s="151"/>
      <c r="E43" s="151"/>
      <c r="F43" s="151"/>
      <c r="G43" s="151"/>
      <c r="H43" s="151"/>
      <c r="I43" s="151"/>
      <c r="J43" s="151"/>
      <c r="K43" s="151"/>
      <c r="L43" s="151"/>
      <c r="M43" s="151"/>
      <c r="N43" s="152"/>
    </row>
    <row r="44" spans="1:14" ht="12.75" customHeight="1">
      <c r="A44" s="46" t="s">
        <v>70</v>
      </c>
      <c r="B44" s="47" t="s">
        <v>57</v>
      </c>
      <c r="C44" s="47"/>
      <c r="D44" s="47"/>
      <c r="E44" s="47"/>
      <c r="F44" s="47"/>
      <c r="G44" s="47"/>
      <c r="H44" s="47"/>
      <c r="I44" s="47"/>
      <c r="J44" s="47"/>
      <c r="K44" s="47"/>
      <c r="L44" s="47"/>
      <c r="M44" s="47"/>
      <c r="N44" s="48"/>
    </row>
    <row r="45" spans="1:14" ht="12.75">
      <c r="A45" s="46" t="s">
        <v>71</v>
      </c>
      <c r="B45" s="47" t="s">
        <v>58</v>
      </c>
      <c r="C45" s="47"/>
      <c r="D45" s="47"/>
      <c r="E45" s="47"/>
      <c r="F45" s="47"/>
      <c r="G45" s="47"/>
      <c r="H45" s="47"/>
      <c r="I45" s="47"/>
      <c r="J45" s="47"/>
      <c r="K45" s="47"/>
      <c r="L45" s="47"/>
      <c r="M45" s="47"/>
      <c r="N45" s="48"/>
    </row>
    <row r="46" spans="1:14" ht="12.75" customHeight="1">
      <c r="A46" s="46" t="s">
        <v>72</v>
      </c>
      <c r="B46" s="47" t="s">
        <v>59</v>
      </c>
      <c r="C46" s="47"/>
      <c r="D46" s="47"/>
      <c r="E46" s="47"/>
      <c r="F46" s="47"/>
      <c r="G46" s="47"/>
      <c r="H46" s="47"/>
      <c r="I46" s="47"/>
      <c r="J46" s="47"/>
      <c r="K46" s="47"/>
      <c r="L46" s="47"/>
      <c r="M46" s="47"/>
      <c r="N46" s="48"/>
    </row>
    <row r="47" spans="1:14" ht="12.75" customHeight="1">
      <c r="A47" s="46" t="s">
        <v>73</v>
      </c>
      <c r="B47" s="47" t="s">
        <v>108</v>
      </c>
      <c r="C47" s="47"/>
      <c r="D47" s="47"/>
      <c r="E47" s="47"/>
      <c r="F47" s="47"/>
      <c r="G47" s="47"/>
      <c r="H47" s="47"/>
      <c r="I47" s="47"/>
      <c r="J47" s="47"/>
      <c r="K47" s="47"/>
      <c r="L47" s="47"/>
      <c r="M47" s="47"/>
      <c r="N47" s="48"/>
    </row>
    <row r="48" spans="1:14" ht="12.75" customHeight="1">
      <c r="A48" s="46" t="s">
        <v>74</v>
      </c>
      <c r="B48" s="47" t="s">
        <v>60</v>
      </c>
      <c r="C48" s="47"/>
      <c r="D48" s="47"/>
      <c r="E48" s="47"/>
      <c r="F48" s="47"/>
      <c r="G48" s="47"/>
      <c r="H48" s="47"/>
      <c r="I48" s="47"/>
      <c r="J48" s="47"/>
      <c r="K48" s="47"/>
      <c r="L48" s="47"/>
      <c r="M48" s="47"/>
      <c r="N48" s="48"/>
    </row>
    <row r="49" spans="1:14" ht="12.75" customHeight="1">
      <c r="A49" s="46" t="s">
        <v>75</v>
      </c>
      <c r="B49" s="47" t="s">
        <v>61</v>
      </c>
      <c r="C49" s="47"/>
      <c r="D49" s="47"/>
      <c r="E49" s="47"/>
      <c r="F49" s="47"/>
      <c r="G49" s="47"/>
      <c r="H49" s="47"/>
      <c r="I49" s="47"/>
      <c r="J49" s="47"/>
      <c r="K49" s="47"/>
      <c r="L49" s="47"/>
      <c r="M49" s="47"/>
      <c r="N49" s="48"/>
    </row>
    <row r="50" spans="1:14" ht="12.75" customHeight="1">
      <c r="A50" s="46" t="s">
        <v>76</v>
      </c>
      <c r="B50" s="47" t="s">
        <v>62</v>
      </c>
      <c r="C50" s="47"/>
      <c r="D50" s="47"/>
      <c r="E50" s="47"/>
      <c r="F50" s="47"/>
      <c r="G50" s="47"/>
      <c r="H50" s="47"/>
      <c r="I50" s="47"/>
      <c r="J50" s="47"/>
      <c r="K50" s="47"/>
      <c r="L50" s="47"/>
      <c r="M50" s="47"/>
      <c r="N50" s="48"/>
    </row>
    <row r="51" spans="1:14" ht="12.75" customHeight="1">
      <c r="A51" s="46" t="s">
        <v>77</v>
      </c>
      <c r="B51" s="47" t="s">
        <v>63</v>
      </c>
      <c r="C51" s="47"/>
      <c r="D51" s="47"/>
      <c r="E51" s="47"/>
      <c r="F51" s="47"/>
      <c r="G51" s="47"/>
      <c r="H51" s="47"/>
      <c r="I51" s="47"/>
      <c r="J51" s="47"/>
      <c r="K51" s="47"/>
      <c r="L51" s="47"/>
      <c r="M51" s="47"/>
      <c r="N51" s="48"/>
    </row>
    <row r="52" spans="1:14" ht="12.75" customHeight="1">
      <c r="A52" s="153"/>
      <c r="B52" s="47"/>
      <c r="C52" s="47"/>
      <c r="D52" s="47"/>
      <c r="E52" s="47"/>
      <c r="F52" s="47"/>
      <c r="G52" s="47"/>
      <c r="H52" s="47"/>
      <c r="I52" s="47"/>
      <c r="J52" s="47"/>
      <c r="K52" s="47"/>
      <c r="L52" s="47"/>
      <c r="M52" s="47"/>
      <c r="N52" s="48"/>
    </row>
    <row r="53" spans="1:14" ht="12.75" customHeight="1">
      <c r="A53" s="154" t="s">
        <v>65</v>
      </c>
      <c r="B53" s="155"/>
      <c r="C53" s="155"/>
      <c r="D53" s="155"/>
      <c r="E53" s="155"/>
      <c r="F53" s="155"/>
      <c r="G53" s="155"/>
      <c r="H53" s="155"/>
      <c r="I53" s="155"/>
      <c r="J53" s="155"/>
      <c r="K53" s="155"/>
      <c r="L53" s="155"/>
      <c r="M53" s="155"/>
      <c r="N53" s="156"/>
    </row>
    <row r="54" spans="1:14" ht="12.75" customHeight="1">
      <c r="A54" s="153"/>
      <c r="B54" s="47"/>
      <c r="C54" s="47"/>
      <c r="D54" s="47"/>
      <c r="E54" s="47"/>
      <c r="F54" s="47"/>
      <c r="G54" s="47"/>
      <c r="H54" s="47"/>
      <c r="I54" s="47"/>
      <c r="J54" s="47"/>
      <c r="K54" s="47"/>
      <c r="L54" s="47"/>
      <c r="M54" s="47"/>
      <c r="N54" s="48"/>
    </row>
    <row r="55" spans="1:14" ht="12.75" customHeight="1">
      <c r="A55" s="157" t="s">
        <v>66</v>
      </c>
      <c r="B55" s="158"/>
      <c r="C55" s="158"/>
      <c r="D55" s="158"/>
      <c r="E55" s="158"/>
      <c r="F55" s="158"/>
      <c r="G55" s="158"/>
      <c r="H55" s="158"/>
      <c r="I55" s="158"/>
      <c r="J55" s="158"/>
      <c r="K55" s="158"/>
      <c r="L55" s="158"/>
      <c r="M55" s="158"/>
      <c r="N55" s="159"/>
    </row>
    <row r="56" spans="1:14" ht="12.75" customHeight="1">
      <c r="A56" s="46" t="s">
        <v>70</v>
      </c>
      <c r="B56" s="47" t="s">
        <v>67</v>
      </c>
      <c r="C56" s="47"/>
      <c r="D56" s="47"/>
      <c r="E56" s="47"/>
      <c r="F56" s="47"/>
      <c r="G56" s="47"/>
      <c r="H56" s="47"/>
      <c r="I56" s="47"/>
      <c r="J56" s="47"/>
      <c r="K56" s="47"/>
      <c r="L56" s="47"/>
      <c r="M56" s="47"/>
      <c r="N56" s="48"/>
    </row>
    <row r="57" spans="1:14" ht="12.75" customHeight="1">
      <c r="A57" s="46" t="s">
        <v>71</v>
      </c>
      <c r="B57" s="47" t="s">
        <v>68</v>
      </c>
      <c r="C57" s="47"/>
      <c r="D57" s="47"/>
      <c r="E57" s="47"/>
      <c r="F57" s="47"/>
      <c r="G57" s="47"/>
      <c r="H57" s="47"/>
      <c r="I57" s="47"/>
      <c r="J57" s="47"/>
      <c r="K57" s="47"/>
      <c r="L57" s="47"/>
      <c r="M57" s="47"/>
      <c r="N57" s="48"/>
    </row>
    <row r="58" spans="1:14" ht="12.75" customHeight="1">
      <c r="A58" s="46" t="s">
        <v>72</v>
      </c>
      <c r="B58" s="47" t="s">
        <v>69</v>
      </c>
      <c r="C58" s="47"/>
      <c r="D58" s="47"/>
      <c r="E58" s="47"/>
      <c r="F58" s="47"/>
      <c r="G58" s="47"/>
      <c r="H58" s="47"/>
      <c r="I58" s="47"/>
      <c r="J58" s="47"/>
      <c r="K58" s="47"/>
      <c r="L58" s="47"/>
      <c r="M58" s="47"/>
      <c r="N58" s="48"/>
    </row>
    <row r="59" spans="1:14" ht="12.75" customHeight="1">
      <c r="A59" s="49"/>
      <c r="B59" s="50"/>
      <c r="C59" s="50"/>
      <c r="D59" s="50"/>
      <c r="E59" s="50"/>
      <c r="F59" s="50"/>
      <c r="G59" s="50"/>
      <c r="H59" s="50"/>
      <c r="I59" s="50"/>
      <c r="J59" s="50"/>
      <c r="K59" s="50"/>
      <c r="L59" s="50"/>
      <c r="M59" s="50"/>
      <c r="N59" s="51"/>
    </row>
    <row r="60" spans="1:14" ht="12.75" customHeight="1">
      <c r="A60" s="46" t="s">
        <v>70</v>
      </c>
      <c r="B60" s="47" t="s">
        <v>67</v>
      </c>
      <c r="C60" s="47"/>
      <c r="D60" s="47"/>
      <c r="E60" s="47"/>
      <c r="F60" s="47"/>
      <c r="G60" s="47"/>
      <c r="H60" s="47"/>
      <c r="I60" s="47"/>
      <c r="J60" s="47"/>
      <c r="K60" s="47"/>
      <c r="L60" s="47"/>
      <c r="M60" s="47"/>
      <c r="N60" s="48"/>
    </row>
    <row r="61" spans="1:14" ht="12.75" customHeight="1">
      <c r="A61" s="46" t="s">
        <v>71</v>
      </c>
      <c r="B61" s="47" t="s">
        <v>68</v>
      </c>
      <c r="C61" s="47"/>
      <c r="D61" s="47"/>
      <c r="E61" s="47"/>
      <c r="F61" s="47"/>
      <c r="G61" s="47"/>
      <c r="H61" s="47"/>
      <c r="I61" s="47"/>
      <c r="J61" s="47"/>
      <c r="K61" s="47"/>
      <c r="L61" s="47"/>
      <c r="M61" s="47"/>
      <c r="N61" s="48"/>
    </row>
    <row r="62" spans="1:14" ht="12.75" customHeight="1">
      <c r="A62" s="46" t="s">
        <v>72</v>
      </c>
      <c r="B62" s="47" t="s">
        <v>69</v>
      </c>
      <c r="C62" s="47"/>
      <c r="D62" s="47"/>
      <c r="E62" s="47"/>
      <c r="F62" s="47"/>
      <c r="G62" s="47"/>
      <c r="H62" s="47"/>
      <c r="I62" s="47"/>
      <c r="J62" s="47"/>
      <c r="K62" s="47"/>
      <c r="L62" s="47"/>
      <c r="M62" s="47"/>
      <c r="N62" s="48"/>
    </row>
    <row r="63" spans="1:14" ht="12.75" customHeight="1">
      <c r="A63" s="49"/>
      <c r="B63" s="50"/>
      <c r="C63" s="50"/>
      <c r="D63" s="50"/>
      <c r="E63" s="50"/>
      <c r="F63" s="50"/>
      <c r="G63" s="50"/>
      <c r="H63" s="50"/>
      <c r="I63" s="50"/>
      <c r="J63" s="50"/>
      <c r="K63" s="50"/>
      <c r="L63" s="50"/>
      <c r="M63" s="50"/>
      <c r="N63" s="51"/>
    </row>
  </sheetData>
  <sheetProtection autoFilter="0"/>
  <mergeCells count="1">
    <mergeCell ref="D38:N40"/>
  </mergeCells>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rowBreaks count="1" manualBreakCount="1">
    <brk id="45" max="13" man="1"/>
  </rowBreaks>
</worksheet>
</file>

<file path=xl/worksheets/sheet4.xml><?xml version="1.0" encoding="utf-8"?>
<worksheet xmlns="http://schemas.openxmlformats.org/spreadsheetml/2006/main" xmlns:r="http://schemas.openxmlformats.org/officeDocument/2006/relationships">
  <dimension ref="A1:AA135"/>
  <sheetViews>
    <sheetView showGridLines="0" zoomScale="80" zoomScaleNormal="80" zoomScalePageLayoutView="0" workbookViewId="0" topLeftCell="A1">
      <pane ySplit="1" topLeftCell="A2" activePane="bottomLeft" state="frozen"/>
      <selection pane="topLeft" activeCell="A1" sqref="A1"/>
      <selection pane="bottomLeft" activeCell="W6" sqref="W6:X6"/>
    </sheetView>
  </sheetViews>
  <sheetFormatPr defaultColWidth="9.140625" defaultRowHeight="12.75"/>
  <cols>
    <col min="1" max="1" width="10.140625" style="26" customWidth="1"/>
    <col min="2" max="2" width="8.7109375" style="26" customWidth="1"/>
    <col min="3" max="3" width="20.7109375" style="26" customWidth="1"/>
    <col min="4" max="4" width="14.140625" style="26" customWidth="1"/>
    <col min="5" max="5" width="11.421875" style="26" customWidth="1"/>
    <col min="6" max="6" width="32.28125" style="26" customWidth="1"/>
    <col min="7" max="7" width="16.57421875" style="26" customWidth="1"/>
    <col min="8" max="8" width="30.7109375" style="26" customWidth="1"/>
    <col min="9" max="9" width="22.00390625" style="26" customWidth="1"/>
    <col min="10" max="10" width="12.140625" style="26" customWidth="1"/>
    <col min="11" max="11" width="18.00390625" style="26" customWidth="1"/>
    <col min="12" max="12" width="12.8515625" style="26" customWidth="1"/>
    <col min="13" max="13" width="12.8515625" style="230" customWidth="1"/>
    <col min="14" max="14" width="13.8515625" style="230" hidden="1" customWidth="1"/>
    <col min="15" max="26" width="9.140625" style="26" customWidth="1"/>
    <col min="27" max="27" width="11.00390625" style="26" hidden="1" customWidth="1"/>
    <col min="28" max="16384" width="9.140625" style="26" customWidth="1"/>
  </cols>
  <sheetData>
    <row r="1" spans="1:27" ht="12.75">
      <c r="A1" s="41" t="s">
        <v>40</v>
      </c>
      <c r="B1" s="37"/>
      <c r="C1" s="37"/>
      <c r="D1" s="37"/>
      <c r="E1" s="37"/>
      <c r="F1" s="37"/>
      <c r="G1" s="37"/>
      <c r="H1" s="37"/>
      <c r="I1" s="37"/>
      <c r="J1" s="37"/>
      <c r="K1" s="37"/>
      <c r="L1" s="37"/>
      <c r="M1" s="225"/>
      <c r="N1" s="226"/>
      <c r="AA1" s="37"/>
    </row>
    <row r="2" spans="1:27" ht="39" customHeight="1">
      <c r="A2" s="52" t="s">
        <v>11</v>
      </c>
      <c r="B2" s="52" t="s">
        <v>24</v>
      </c>
      <c r="C2" s="52" t="s">
        <v>122</v>
      </c>
      <c r="D2" s="52" t="s">
        <v>12</v>
      </c>
      <c r="E2" s="52" t="s">
        <v>13</v>
      </c>
      <c r="F2" s="160" t="s">
        <v>156</v>
      </c>
      <c r="G2" s="52" t="s">
        <v>79</v>
      </c>
      <c r="H2" s="52" t="s">
        <v>14</v>
      </c>
      <c r="I2" s="52" t="s">
        <v>15</v>
      </c>
      <c r="J2" s="52" t="s">
        <v>6</v>
      </c>
      <c r="K2" s="52" t="s">
        <v>28</v>
      </c>
      <c r="L2" s="52" t="s">
        <v>80</v>
      </c>
      <c r="M2" s="227" t="s">
        <v>567</v>
      </c>
      <c r="N2" s="228" t="s">
        <v>568</v>
      </c>
      <c r="AA2" s="228" t="s">
        <v>569</v>
      </c>
    </row>
    <row r="3" spans="1:27" ht="51">
      <c r="A3" s="162" t="s">
        <v>157</v>
      </c>
      <c r="B3" s="163" t="s">
        <v>158</v>
      </c>
      <c r="C3" s="163" t="s">
        <v>159</v>
      </c>
      <c r="D3" s="164" t="s">
        <v>20</v>
      </c>
      <c r="E3" s="164" t="s">
        <v>160</v>
      </c>
      <c r="F3" s="163" t="s">
        <v>161</v>
      </c>
      <c r="G3" s="164" t="s">
        <v>162</v>
      </c>
      <c r="H3" s="163" t="s">
        <v>163</v>
      </c>
      <c r="I3" s="10"/>
      <c r="J3" s="25"/>
      <c r="K3" s="163"/>
      <c r="L3" s="163" t="s">
        <v>427</v>
      </c>
      <c r="M3" s="229" t="s">
        <v>572</v>
      </c>
      <c r="N3" s="229" t="s">
        <v>576</v>
      </c>
      <c r="AA3" s="231">
        <f>IF(M3="Critical",4,IF(M3="Significant",3,IF(M3="Moderate",2,IF(M3="Limited",1))))</f>
        <v>3</v>
      </c>
    </row>
    <row r="4" spans="1:27" ht="51">
      <c r="A4" s="162" t="s">
        <v>164</v>
      </c>
      <c r="B4" s="163" t="s">
        <v>165</v>
      </c>
      <c r="C4" s="163" t="s">
        <v>166</v>
      </c>
      <c r="D4" s="164" t="s">
        <v>20</v>
      </c>
      <c r="E4" s="164" t="s">
        <v>160</v>
      </c>
      <c r="F4" s="163" t="s">
        <v>161</v>
      </c>
      <c r="G4" s="163" t="s">
        <v>167</v>
      </c>
      <c r="H4" s="163" t="s">
        <v>163</v>
      </c>
      <c r="I4" s="10"/>
      <c r="J4" s="25"/>
      <c r="K4" s="163"/>
      <c r="L4" s="163" t="s">
        <v>428</v>
      </c>
      <c r="M4" s="229" t="s">
        <v>573</v>
      </c>
      <c r="N4" s="229" t="s">
        <v>577</v>
      </c>
      <c r="AA4" s="231">
        <f aca="true" t="shared" si="0" ref="AA4:AA67">IF(M4="Critical",4,IF(M4="Significant",3,IF(M4="Moderate",2,IF(M4="Limited",1))))</f>
        <v>2</v>
      </c>
    </row>
    <row r="5" spans="1:27" ht="51">
      <c r="A5" s="162" t="s">
        <v>168</v>
      </c>
      <c r="B5" s="163" t="s">
        <v>169</v>
      </c>
      <c r="C5" s="163" t="s">
        <v>170</v>
      </c>
      <c r="D5" s="164" t="s">
        <v>20</v>
      </c>
      <c r="E5" s="164" t="s">
        <v>160</v>
      </c>
      <c r="F5" s="163" t="s">
        <v>161</v>
      </c>
      <c r="G5" s="163" t="s">
        <v>171</v>
      </c>
      <c r="H5" s="163" t="s">
        <v>172</v>
      </c>
      <c r="I5" s="10"/>
      <c r="J5" s="25"/>
      <c r="K5" s="163"/>
      <c r="L5" s="163" t="s">
        <v>429</v>
      </c>
      <c r="M5" s="229" t="s">
        <v>573</v>
      </c>
      <c r="N5" s="229" t="s">
        <v>578</v>
      </c>
      <c r="AA5" s="231">
        <f t="shared" si="0"/>
        <v>2</v>
      </c>
    </row>
    <row r="6" spans="1:27" ht="76.5">
      <c r="A6" s="162" t="s">
        <v>173</v>
      </c>
      <c r="B6" s="163" t="s">
        <v>174</v>
      </c>
      <c r="C6" s="163" t="s">
        <v>175</v>
      </c>
      <c r="D6" s="164" t="s">
        <v>20</v>
      </c>
      <c r="E6" s="164" t="s">
        <v>160</v>
      </c>
      <c r="F6" s="163" t="s">
        <v>161</v>
      </c>
      <c r="G6" s="163" t="s">
        <v>176</v>
      </c>
      <c r="H6" s="163" t="s">
        <v>163</v>
      </c>
      <c r="I6" s="10"/>
      <c r="J6" s="25"/>
      <c r="K6" s="163"/>
      <c r="L6" s="163" t="s">
        <v>430</v>
      </c>
      <c r="M6" s="229" t="s">
        <v>573</v>
      </c>
      <c r="N6" s="229" t="s">
        <v>579</v>
      </c>
      <c r="AA6" s="231">
        <f t="shared" si="0"/>
        <v>2</v>
      </c>
    </row>
    <row r="7" spans="1:27" ht="63.75">
      <c r="A7" s="162" t="s">
        <v>177</v>
      </c>
      <c r="B7" s="163" t="s">
        <v>178</v>
      </c>
      <c r="C7" s="163" t="s">
        <v>179</v>
      </c>
      <c r="D7" s="164" t="s">
        <v>20</v>
      </c>
      <c r="E7" s="164" t="s">
        <v>160</v>
      </c>
      <c r="F7" s="163" t="s">
        <v>161</v>
      </c>
      <c r="G7" s="163" t="s">
        <v>180</v>
      </c>
      <c r="H7" s="163" t="s">
        <v>181</v>
      </c>
      <c r="I7" s="10"/>
      <c r="J7" s="25"/>
      <c r="K7" s="163"/>
      <c r="L7" s="163" t="s">
        <v>431</v>
      </c>
      <c r="M7" s="229" t="s">
        <v>572</v>
      </c>
      <c r="N7" s="229" t="s">
        <v>580</v>
      </c>
      <c r="AA7" s="231">
        <f t="shared" si="0"/>
        <v>3</v>
      </c>
    </row>
    <row r="8" spans="1:27" ht="51">
      <c r="A8" s="162" t="s">
        <v>182</v>
      </c>
      <c r="B8" s="163" t="s">
        <v>183</v>
      </c>
      <c r="C8" s="163" t="s">
        <v>184</v>
      </c>
      <c r="D8" s="164" t="s">
        <v>20</v>
      </c>
      <c r="E8" s="164" t="s">
        <v>160</v>
      </c>
      <c r="F8" s="163" t="s">
        <v>161</v>
      </c>
      <c r="G8" s="163" t="s">
        <v>185</v>
      </c>
      <c r="H8" s="163" t="s">
        <v>163</v>
      </c>
      <c r="I8" s="10"/>
      <c r="J8" s="25"/>
      <c r="K8" s="163"/>
      <c r="L8" s="163" t="s">
        <v>432</v>
      </c>
      <c r="M8" s="229" t="s">
        <v>572</v>
      </c>
      <c r="N8" s="229" t="s">
        <v>576</v>
      </c>
      <c r="AA8" s="231">
        <f t="shared" si="0"/>
        <v>3</v>
      </c>
    </row>
    <row r="9" spans="1:27" ht="51">
      <c r="A9" s="162" t="s">
        <v>186</v>
      </c>
      <c r="B9" s="163" t="s">
        <v>183</v>
      </c>
      <c r="C9" s="163" t="s">
        <v>184</v>
      </c>
      <c r="D9" s="164" t="s">
        <v>20</v>
      </c>
      <c r="E9" s="164" t="s">
        <v>160</v>
      </c>
      <c r="F9" s="163" t="s">
        <v>161</v>
      </c>
      <c r="G9" s="163" t="s">
        <v>187</v>
      </c>
      <c r="H9" s="163" t="s">
        <v>163</v>
      </c>
      <c r="I9" s="10"/>
      <c r="J9" s="25"/>
      <c r="K9" s="163"/>
      <c r="L9" s="163" t="s">
        <v>433</v>
      </c>
      <c r="M9" s="229" t="s">
        <v>572</v>
      </c>
      <c r="N9" s="229" t="s">
        <v>576</v>
      </c>
      <c r="AA9" s="231">
        <f t="shared" si="0"/>
        <v>3</v>
      </c>
    </row>
    <row r="10" spans="1:27" ht="51">
      <c r="A10" s="162" t="s">
        <v>188</v>
      </c>
      <c r="B10" s="163" t="s">
        <v>189</v>
      </c>
      <c r="C10" s="163" t="s">
        <v>190</v>
      </c>
      <c r="D10" s="164" t="s">
        <v>20</v>
      </c>
      <c r="E10" s="164" t="s">
        <v>160</v>
      </c>
      <c r="F10" s="163" t="s">
        <v>161</v>
      </c>
      <c r="G10" s="163" t="s">
        <v>191</v>
      </c>
      <c r="H10" s="163" t="s">
        <v>163</v>
      </c>
      <c r="I10" s="10"/>
      <c r="J10" s="25"/>
      <c r="K10" s="163"/>
      <c r="L10" s="163" t="s">
        <v>434</v>
      </c>
      <c r="M10" s="229" t="s">
        <v>573</v>
      </c>
      <c r="N10" s="229" t="s">
        <v>578</v>
      </c>
      <c r="AA10" s="231">
        <f t="shared" si="0"/>
        <v>2</v>
      </c>
    </row>
    <row r="11" spans="1:27" ht="51">
      <c r="A11" s="162" t="s">
        <v>192</v>
      </c>
      <c r="B11" s="163" t="s">
        <v>193</v>
      </c>
      <c r="C11" s="163" t="s">
        <v>194</v>
      </c>
      <c r="D11" s="164" t="s">
        <v>20</v>
      </c>
      <c r="E11" s="164" t="s">
        <v>160</v>
      </c>
      <c r="F11" s="163" t="s">
        <v>161</v>
      </c>
      <c r="G11" s="163" t="s">
        <v>195</v>
      </c>
      <c r="H11" s="163" t="s">
        <v>163</v>
      </c>
      <c r="I11" s="10"/>
      <c r="J11" s="25"/>
      <c r="K11" s="163"/>
      <c r="L11" s="163" t="s">
        <v>435</v>
      </c>
      <c r="M11" s="229" t="s">
        <v>573</v>
      </c>
      <c r="N11" s="229" t="s">
        <v>578</v>
      </c>
      <c r="AA11" s="231">
        <f t="shared" si="0"/>
        <v>2</v>
      </c>
    </row>
    <row r="12" spans="1:27" ht="51">
      <c r="A12" s="162" t="s">
        <v>196</v>
      </c>
      <c r="B12" s="163" t="s">
        <v>165</v>
      </c>
      <c r="C12" s="163" t="s">
        <v>166</v>
      </c>
      <c r="D12" s="164" t="s">
        <v>20</v>
      </c>
      <c r="E12" s="164" t="s">
        <v>160</v>
      </c>
      <c r="F12" s="163" t="s">
        <v>161</v>
      </c>
      <c r="G12" s="163" t="s">
        <v>197</v>
      </c>
      <c r="H12" s="163" t="s">
        <v>198</v>
      </c>
      <c r="I12" s="10"/>
      <c r="J12" s="25"/>
      <c r="K12" s="163"/>
      <c r="L12" s="163" t="s">
        <v>436</v>
      </c>
      <c r="M12" s="229" t="s">
        <v>572</v>
      </c>
      <c r="N12" s="229" t="s">
        <v>581</v>
      </c>
      <c r="AA12" s="231">
        <f t="shared" si="0"/>
        <v>3</v>
      </c>
    </row>
    <row r="13" spans="1:27" ht="51">
      <c r="A13" s="162" t="s">
        <v>199</v>
      </c>
      <c r="B13" s="163" t="s">
        <v>189</v>
      </c>
      <c r="C13" s="163" t="s">
        <v>190</v>
      </c>
      <c r="D13" s="164" t="s">
        <v>20</v>
      </c>
      <c r="E13" s="164" t="s">
        <v>160</v>
      </c>
      <c r="F13" s="163" t="s">
        <v>161</v>
      </c>
      <c r="G13" s="163" t="s">
        <v>200</v>
      </c>
      <c r="H13" s="163" t="s">
        <v>172</v>
      </c>
      <c r="I13" s="10"/>
      <c r="J13" s="25"/>
      <c r="K13" s="163"/>
      <c r="L13" s="163" t="s">
        <v>437</v>
      </c>
      <c r="M13" s="229" t="s">
        <v>572</v>
      </c>
      <c r="N13" s="229" t="s">
        <v>581</v>
      </c>
      <c r="AA13" s="231">
        <f t="shared" si="0"/>
        <v>3</v>
      </c>
    </row>
    <row r="14" spans="1:27" ht="63.75">
      <c r="A14" s="162" t="s">
        <v>201</v>
      </c>
      <c r="B14" s="163" t="s">
        <v>183</v>
      </c>
      <c r="C14" s="163" t="s">
        <v>184</v>
      </c>
      <c r="D14" s="164" t="s">
        <v>20</v>
      </c>
      <c r="E14" s="164" t="s">
        <v>202</v>
      </c>
      <c r="F14" s="163" t="s">
        <v>203</v>
      </c>
      <c r="G14" s="164" t="s">
        <v>204</v>
      </c>
      <c r="H14" s="164" t="s">
        <v>172</v>
      </c>
      <c r="I14" s="10"/>
      <c r="J14" s="25"/>
      <c r="K14" s="164" t="s">
        <v>438</v>
      </c>
      <c r="L14" s="164" t="s">
        <v>439</v>
      </c>
      <c r="M14" s="229" t="s">
        <v>572</v>
      </c>
      <c r="N14" s="229" t="s">
        <v>581</v>
      </c>
      <c r="AA14" s="231">
        <f t="shared" si="0"/>
        <v>3</v>
      </c>
    </row>
    <row r="15" spans="1:27" ht="63.75">
      <c r="A15" s="162" t="s">
        <v>205</v>
      </c>
      <c r="B15" s="163" t="s">
        <v>206</v>
      </c>
      <c r="C15" s="163" t="s">
        <v>207</v>
      </c>
      <c r="D15" s="164" t="s">
        <v>20</v>
      </c>
      <c r="E15" s="164" t="s">
        <v>208</v>
      </c>
      <c r="F15" s="163" t="s">
        <v>209</v>
      </c>
      <c r="G15" s="164" t="s">
        <v>210</v>
      </c>
      <c r="H15" s="164" t="s">
        <v>172</v>
      </c>
      <c r="I15" s="10"/>
      <c r="J15" s="25"/>
      <c r="K15" s="164" t="s">
        <v>438</v>
      </c>
      <c r="L15" s="163" t="s">
        <v>440</v>
      </c>
      <c r="M15" s="229" t="s">
        <v>573</v>
      </c>
      <c r="N15" s="229" t="s">
        <v>582</v>
      </c>
      <c r="AA15" s="231">
        <f t="shared" si="0"/>
        <v>2</v>
      </c>
    </row>
    <row r="16" spans="1:27" ht="63.75">
      <c r="A16" s="162" t="s">
        <v>211</v>
      </c>
      <c r="B16" s="163" t="s">
        <v>189</v>
      </c>
      <c r="C16" s="163" t="s">
        <v>190</v>
      </c>
      <c r="D16" s="164" t="s">
        <v>20</v>
      </c>
      <c r="E16" s="164" t="s">
        <v>208</v>
      </c>
      <c r="F16" s="163" t="s">
        <v>209</v>
      </c>
      <c r="G16" s="163" t="s">
        <v>212</v>
      </c>
      <c r="H16" s="163" t="s">
        <v>213</v>
      </c>
      <c r="I16" s="10"/>
      <c r="J16" s="25"/>
      <c r="K16" s="163"/>
      <c r="L16" s="163" t="s">
        <v>441</v>
      </c>
      <c r="M16" s="229" t="s">
        <v>573</v>
      </c>
      <c r="N16" s="229" t="s">
        <v>578</v>
      </c>
      <c r="AA16" s="231">
        <f t="shared" si="0"/>
        <v>2</v>
      </c>
    </row>
    <row r="17" spans="1:27" ht="63.75">
      <c r="A17" s="162" t="s">
        <v>214</v>
      </c>
      <c r="B17" s="163" t="s">
        <v>206</v>
      </c>
      <c r="C17" s="163" t="s">
        <v>207</v>
      </c>
      <c r="D17" s="164" t="s">
        <v>20</v>
      </c>
      <c r="E17" s="164" t="s">
        <v>208</v>
      </c>
      <c r="F17" s="163" t="s">
        <v>209</v>
      </c>
      <c r="G17" s="163" t="s">
        <v>215</v>
      </c>
      <c r="H17" s="164" t="s">
        <v>163</v>
      </c>
      <c r="I17" s="10"/>
      <c r="J17" s="25"/>
      <c r="K17" s="164" t="s">
        <v>438</v>
      </c>
      <c r="L17" s="163" t="s">
        <v>442</v>
      </c>
      <c r="M17" s="229" t="s">
        <v>573</v>
      </c>
      <c r="N17" s="229" t="s">
        <v>582</v>
      </c>
      <c r="AA17" s="231">
        <f t="shared" si="0"/>
        <v>2</v>
      </c>
    </row>
    <row r="18" spans="1:27" ht="63.75">
      <c r="A18" s="162" t="s">
        <v>216</v>
      </c>
      <c r="B18" s="163" t="s">
        <v>206</v>
      </c>
      <c r="C18" s="163" t="s">
        <v>207</v>
      </c>
      <c r="D18" s="164" t="s">
        <v>20</v>
      </c>
      <c r="E18" s="164" t="s">
        <v>217</v>
      </c>
      <c r="F18" s="163" t="s">
        <v>218</v>
      </c>
      <c r="G18" s="163" t="s">
        <v>219</v>
      </c>
      <c r="H18" s="164" t="s">
        <v>172</v>
      </c>
      <c r="I18" s="10"/>
      <c r="J18" s="25"/>
      <c r="K18" s="164" t="s">
        <v>438</v>
      </c>
      <c r="L18" s="163" t="s">
        <v>443</v>
      </c>
      <c r="M18" s="229" t="s">
        <v>573</v>
      </c>
      <c r="N18" s="229" t="s">
        <v>582</v>
      </c>
      <c r="AA18" s="231">
        <f t="shared" si="0"/>
        <v>2</v>
      </c>
    </row>
    <row r="19" spans="1:27" ht="76.5">
      <c r="A19" s="162" t="s">
        <v>220</v>
      </c>
      <c r="B19" s="163" t="s">
        <v>158</v>
      </c>
      <c r="C19" s="163" t="s">
        <v>159</v>
      </c>
      <c r="D19" s="164" t="s">
        <v>20</v>
      </c>
      <c r="E19" s="164" t="s">
        <v>221</v>
      </c>
      <c r="F19" s="163" t="s">
        <v>222</v>
      </c>
      <c r="G19" s="163" t="s">
        <v>223</v>
      </c>
      <c r="H19" s="163" t="s">
        <v>172</v>
      </c>
      <c r="I19" s="10"/>
      <c r="J19" s="25"/>
      <c r="K19" s="163"/>
      <c r="L19" s="163" t="s">
        <v>444</v>
      </c>
      <c r="M19" s="229" t="s">
        <v>572</v>
      </c>
      <c r="N19" s="229" t="s">
        <v>581</v>
      </c>
      <c r="AA19" s="231">
        <f t="shared" si="0"/>
        <v>3</v>
      </c>
    </row>
    <row r="20" spans="1:27" ht="76.5">
      <c r="A20" s="162" t="s">
        <v>224</v>
      </c>
      <c r="B20" s="163" t="s">
        <v>158</v>
      </c>
      <c r="C20" s="163" t="s">
        <v>159</v>
      </c>
      <c r="D20" s="164" t="s">
        <v>20</v>
      </c>
      <c r="E20" s="164" t="s">
        <v>221</v>
      </c>
      <c r="F20" s="163" t="s">
        <v>222</v>
      </c>
      <c r="G20" s="163" t="s">
        <v>225</v>
      </c>
      <c r="H20" s="163" t="s">
        <v>172</v>
      </c>
      <c r="I20" s="10"/>
      <c r="J20" s="25"/>
      <c r="K20" s="163"/>
      <c r="L20" s="163" t="s">
        <v>445</v>
      </c>
      <c r="M20" s="229" t="s">
        <v>572</v>
      </c>
      <c r="N20" s="229" t="s">
        <v>581</v>
      </c>
      <c r="AA20" s="231">
        <f t="shared" si="0"/>
        <v>3</v>
      </c>
    </row>
    <row r="21" spans="1:27" ht="76.5">
      <c r="A21" s="162" t="s">
        <v>226</v>
      </c>
      <c r="B21" s="163" t="s">
        <v>158</v>
      </c>
      <c r="C21" s="163" t="s">
        <v>159</v>
      </c>
      <c r="D21" s="164" t="s">
        <v>20</v>
      </c>
      <c r="E21" s="164" t="s">
        <v>221</v>
      </c>
      <c r="F21" s="163" t="s">
        <v>222</v>
      </c>
      <c r="G21" s="163" t="s">
        <v>227</v>
      </c>
      <c r="H21" s="163" t="s">
        <v>172</v>
      </c>
      <c r="I21" s="10"/>
      <c r="J21" s="25"/>
      <c r="K21" s="163"/>
      <c r="L21" s="163" t="s">
        <v>446</v>
      </c>
      <c r="M21" s="229" t="s">
        <v>572</v>
      </c>
      <c r="N21" s="229" t="s">
        <v>581</v>
      </c>
      <c r="AA21" s="231">
        <f t="shared" si="0"/>
        <v>3</v>
      </c>
    </row>
    <row r="22" spans="1:27" ht="76.5">
      <c r="A22" s="162" t="s">
        <v>228</v>
      </c>
      <c r="B22" s="163" t="s">
        <v>229</v>
      </c>
      <c r="C22" s="163" t="s">
        <v>230</v>
      </c>
      <c r="D22" s="164" t="s">
        <v>20</v>
      </c>
      <c r="E22" s="164" t="s">
        <v>221</v>
      </c>
      <c r="F22" s="163" t="s">
        <v>222</v>
      </c>
      <c r="G22" s="164" t="s">
        <v>231</v>
      </c>
      <c r="H22" s="163" t="s">
        <v>172</v>
      </c>
      <c r="I22" s="10"/>
      <c r="J22" s="25"/>
      <c r="K22" s="163"/>
      <c r="L22" s="163" t="s">
        <v>447</v>
      </c>
      <c r="M22" s="229" t="s">
        <v>572</v>
      </c>
      <c r="N22" s="229" t="s">
        <v>581</v>
      </c>
      <c r="AA22" s="231">
        <f t="shared" si="0"/>
        <v>3</v>
      </c>
    </row>
    <row r="23" spans="1:27" ht="76.5">
      <c r="A23" s="162" t="s">
        <v>232</v>
      </c>
      <c r="B23" s="163" t="s">
        <v>233</v>
      </c>
      <c r="C23" s="163" t="s">
        <v>234</v>
      </c>
      <c r="D23" s="164" t="s">
        <v>20</v>
      </c>
      <c r="E23" s="164" t="s">
        <v>221</v>
      </c>
      <c r="F23" s="163" t="s">
        <v>222</v>
      </c>
      <c r="G23" s="164" t="s">
        <v>235</v>
      </c>
      <c r="H23" s="163" t="s">
        <v>163</v>
      </c>
      <c r="I23" s="10"/>
      <c r="J23" s="25"/>
      <c r="K23" s="163"/>
      <c r="L23" s="163" t="s">
        <v>448</v>
      </c>
      <c r="M23" s="229" t="s">
        <v>572</v>
      </c>
      <c r="N23" s="229" t="s">
        <v>583</v>
      </c>
      <c r="AA23" s="231">
        <f t="shared" si="0"/>
        <v>3</v>
      </c>
    </row>
    <row r="24" spans="1:27" ht="76.5">
      <c r="A24" s="162" t="s">
        <v>236</v>
      </c>
      <c r="B24" s="163" t="s">
        <v>233</v>
      </c>
      <c r="C24" s="163" t="s">
        <v>234</v>
      </c>
      <c r="D24" s="164" t="s">
        <v>20</v>
      </c>
      <c r="E24" s="164" t="s">
        <v>221</v>
      </c>
      <c r="F24" s="163" t="s">
        <v>222</v>
      </c>
      <c r="G24" s="163" t="s">
        <v>237</v>
      </c>
      <c r="H24" s="163" t="s">
        <v>163</v>
      </c>
      <c r="I24" s="10"/>
      <c r="J24" s="25"/>
      <c r="K24" s="163"/>
      <c r="L24" s="163" t="s">
        <v>449</v>
      </c>
      <c r="M24" s="229" t="s">
        <v>572</v>
      </c>
      <c r="N24" s="229" t="s">
        <v>583</v>
      </c>
      <c r="AA24" s="231">
        <f t="shared" si="0"/>
        <v>3</v>
      </c>
    </row>
    <row r="25" spans="1:27" ht="76.5">
      <c r="A25" s="162" t="s">
        <v>238</v>
      </c>
      <c r="B25" s="163" t="s">
        <v>169</v>
      </c>
      <c r="C25" s="163" t="s">
        <v>170</v>
      </c>
      <c r="D25" s="164" t="s">
        <v>20</v>
      </c>
      <c r="E25" s="164" t="s">
        <v>221</v>
      </c>
      <c r="F25" s="163" t="s">
        <v>239</v>
      </c>
      <c r="G25" s="163" t="s">
        <v>240</v>
      </c>
      <c r="H25" s="163" t="s">
        <v>172</v>
      </c>
      <c r="I25" s="10"/>
      <c r="J25" s="25"/>
      <c r="K25" s="163"/>
      <c r="L25" s="163" t="s">
        <v>450</v>
      </c>
      <c r="M25" s="229" t="s">
        <v>572</v>
      </c>
      <c r="N25" s="229" t="s">
        <v>581</v>
      </c>
      <c r="AA25" s="231">
        <f t="shared" si="0"/>
        <v>3</v>
      </c>
    </row>
    <row r="26" spans="1:27" ht="76.5">
      <c r="A26" s="162" t="s">
        <v>241</v>
      </c>
      <c r="B26" s="163" t="s">
        <v>169</v>
      </c>
      <c r="C26" s="163" t="s">
        <v>170</v>
      </c>
      <c r="D26" s="164" t="s">
        <v>20</v>
      </c>
      <c r="E26" s="164" t="s">
        <v>242</v>
      </c>
      <c r="F26" s="163" t="s">
        <v>243</v>
      </c>
      <c r="G26" s="163" t="s">
        <v>244</v>
      </c>
      <c r="H26" s="163" t="s">
        <v>245</v>
      </c>
      <c r="I26" s="10"/>
      <c r="J26" s="25"/>
      <c r="K26" s="163"/>
      <c r="L26" s="163" t="s">
        <v>451</v>
      </c>
      <c r="M26" s="229" t="s">
        <v>572</v>
      </c>
      <c r="N26" s="229" t="s">
        <v>581</v>
      </c>
      <c r="AA26" s="231">
        <f t="shared" si="0"/>
        <v>3</v>
      </c>
    </row>
    <row r="27" spans="1:27" ht="76.5">
      <c r="A27" s="162" t="s">
        <v>246</v>
      </c>
      <c r="B27" s="163" t="s">
        <v>247</v>
      </c>
      <c r="C27" s="163" t="s">
        <v>248</v>
      </c>
      <c r="D27" s="164" t="s">
        <v>20</v>
      </c>
      <c r="E27" s="164" t="s">
        <v>242</v>
      </c>
      <c r="F27" s="163" t="s">
        <v>243</v>
      </c>
      <c r="G27" s="163" t="s">
        <v>249</v>
      </c>
      <c r="H27" s="163" t="s">
        <v>245</v>
      </c>
      <c r="I27" s="10"/>
      <c r="J27" s="25"/>
      <c r="K27" s="163"/>
      <c r="L27" s="163" t="s">
        <v>452</v>
      </c>
      <c r="M27" s="229" t="s">
        <v>572</v>
      </c>
      <c r="N27" s="229" t="s">
        <v>581</v>
      </c>
      <c r="AA27" s="231">
        <f t="shared" si="0"/>
        <v>3</v>
      </c>
    </row>
    <row r="28" spans="1:27" ht="76.5">
      <c r="A28" s="162" t="s">
        <v>250</v>
      </c>
      <c r="B28" s="163" t="s">
        <v>247</v>
      </c>
      <c r="C28" s="163" t="s">
        <v>248</v>
      </c>
      <c r="D28" s="164" t="s">
        <v>20</v>
      </c>
      <c r="E28" s="164" t="s">
        <v>242</v>
      </c>
      <c r="F28" s="163" t="s">
        <v>243</v>
      </c>
      <c r="G28" s="163" t="s">
        <v>251</v>
      </c>
      <c r="H28" s="163" t="s">
        <v>245</v>
      </c>
      <c r="I28" s="10"/>
      <c r="J28" s="25"/>
      <c r="K28" s="163"/>
      <c r="L28" s="163" t="s">
        <v>453</v>
      </c>
      <c r="M28" s="229" t="s">
        <v>572</v>
      </c>
      <c r="N28" s="229" t="s">
        <v>581</v>
      </c>
      <c r="AA28" s="231">
        <f t="shared" si="0"/>
        <v>3</v>
      </c>
    </row>
    <row r="29" spans="1:27" ht="76.5">
      <c r="A29" s="162" t="s">
        <v>252</v>
      </c>
      <c r="B29" s="163" t="s">
        <v>178</v>
      </c>
      <c r="C29" s="163" t="s">
        <v>179</v>
      </c>
      <c r="D29" s="164" t="s">
        <v>20</v>
      </c>
      <c r="E29" s="164" t="s">
        <v>242</v>
      </c>
      <c r="F29" s="163" t="s">
        <v>243</v>
      </c>
      <c r="G29" s="163" t="s">
        <v>253</v>
      </c>
      <c r="H29" s="163" t="s">
        <v>245</v>
      </c>
      <c r="I29" s="10"/>
      <c r="J29" s="25"/>
      <c r="K29" s="163"/>
      <c r="L29" s="163" t="s">
        <v>454</v>
      </c>
      <c r="M29" s="229" t="s">
        <v>572</v>
      </c>
      <c r="N29" s="229" t="s">
        <v>581</v>
      </c>
      <c r="AA29" s="231">
        <f t="shared" si="0"/>
        <v>3</v>
      </c>
    </row>
    <row r="30" spans="1:27" ht="76.5">
      <c r="A30" s="162" t="s">
        <v>254</v>
      </c>
      <c r="B30" s="163" t="s">
        <v>255</v>
      </c>
      <c r="C30" s="163" t="s">
        <v>256</v>
      </c>
      <c r="D30" s="164" t="s">
        <v>20</v>
      </c>
      <c r="E30" s="164" t="s">
        <v>242</v>
      </c>
      <c r="F30" s="163" t="s">
        <v>243</v>
      </c>
      <c r="G30" s="163" t="s">
        <v>257</v>
      </c>
      <c r="H30" s="163" t="s">
        <v>245</v>
      </c>
      <c r="I30" s="10"/>
      <c r="J30" s="25"/>
      <c r="K30" s="163"/>
      <c r="L30" s="163" t="s">
        <v>455</v>
      </c>
      <c r="M30" s="229" t="s">
        <v>572</v>
      </c>
      <c r="N30" s="229" t="s">
        <v>581</v>
      </c>
      <c r="AA30" s="231">
        <f t="shared" si="0"/>
        <v>3</v>
      </c>
    </row>
    <row r="31" spans="1:27" ht="76.5">
      <c r="A31" s="162" t="s">
        <v>258</v>
      </c>
      <c r="B31" s="163" t="s">
        <v>255</v>
      </c>
      <c r="C31" s="163" t="s">
        <v>256</v>
      </c>
      <c r="D31" s="164" t="s">
        <v>20</v>
      </c>
      <c r="E31" s="164" t="s">
        <v>242</v>
      </c>
      <c r="F31" s="163" t="s">
        <v>243</v>
      </c>
      <c r="G31" s="163" t="s">
        <v>259</v>
      </c>
      <c r="H31" s="163" t="s">
        <v>245</v>
      </c>
      <c r="I31" s="10"/>
      <c r="J31" s="25"/>
      <c r="K31" s="163"/>
      <c r="L31" s="163" t="s">
        <v>456</v>
      </c>
      <c r="M31" s="229" t="s">
        <v>572</v>
      </c>
      <c r="N31" s="229" t="s">
        <v>581</v>
      </c>
      <c r="AA31" s="231">
        <f t="shared" si="0"/>
        <v>3</v>
      </c>
    </row>
    <row r="32" spans="1:27" ht="76.5">
      <c r="A32" s="162" t="s">
        <v>260</v>
      </c>
      <c r="B32" s="163" t="s">
        <v>255</v>
      </c>
      <c r="C32" s="163" t="s">
        <v>256</v>
      </c>
      <c r="D32" s="164" t="s">
        <v>20</v>
      </c>
      <c r="E32" s="164" t="s">
        <v>242</v>
      </c>
      <c r="F32" s="163" t="s">
        <v>243</v>
      </c>
      <c r="G32" s="163" t="s">
        <v>261</v>
      </c>
      <c r="H32" s="163" t="s">
        <v>245</v>
      </c>
      <c r="I32" s="10"/>
      <c r="J32" s="25"/>
      <c r="K32" s="163"/>
      <c r="L32" s="163" t="s">
        <v>457</v>
      </c>
      <c r="M32" s="229" t="s">
        <v>572</v>
      </c>
      <c r="N32" s="229" t="s">
        <v>581</v>
      </c>
      <c r="AA32" s="231">
        <f t="shared" si="0"/>
        <v>3</v>
      </c>
    </row>
    <row r="33" spans="1:27" ht="76.5">
      <c r="A33" s="162" t="s">
        <v>262</v>
      </c>
      <c r="B33" s="163" t="s">
        <v>255</v>
      </c>
      <c r="C33" s="163" t="s">
        <v>256</v>
      </c>
      <c r="D33" s="164" t="s">
        <v>20</v>
      </c>
      <c r="E33" s="164" t="s">
        <v>242</v>
      </c>
      <c r="F33" s="163" t="s">
        <v>243</v>
      </c>
      <c r="G33" s="163" t="s">
        <v>263</v>
      </c>
      <c r="H33" s="163" t="s">
        <v>245</v>
      </c>
      <c r="I33" s="10"/>
      <c r="J33" s="25"/>
      <c r="K33" s="163"/>
      <c r="L33" s="163" t="s">
        <v>458</v>
      </c>
      <c r="M33" s="229" t="s">
        <v>572</v>
      </c>
      <c r="N33" s="229" t="s">
        <v>581</v>
      </c>
      <c r="AA33" s="231">
        <f t="shared" si="0"/>
        <v>3</v>
      </c>
    </row>
    <row r="34" spans="1:27" ht="76.5">
      <c r="A34" s="162" t="s">
        <v>264</v>
      </c>
      <c r="B34" s="163" t="s">
        <v>255</v>
      </c>
      <c r="C34" s="163" t="s">
        <v>256</v>
      </c>
      <c r="D34" s="164" t="s">
        <v>20</v>
      </c>
      <c r="E34" s="164" t="s">
        <v>242</v>
      </c>
      <c r="F34" s="163" t="s">
        <v>243</v>
      </c>
      <c r="G34" s="163" t="s">
        <v>265</v>
      </c>
      <c r="H34" s="163" t="s">
        <v>245</v>
      </c>
      <c r="I34" s="10"/>
      <c r="J34" s="25"/>
      <c r="K34" s="163"/>
      <c r="L34" s="163" t="s">
        <v>459</v>
      </c>
      <c r="M34" s="229" t="s">
        <v>572</v>
      </c>
      <c r="N34" s="229" t="s">
        <v>581</v>
      </c>
      <c r="AA34" s="231">
        <f t="shared" si="0"/>
        <v>3</v>
      </c>
    </row>
    <row r="35" spans="1:27" ht="76.5">
      <c r="A35" s="162" t="s">
        <v>266</v>
      </c>
      <c r="B35" s="163" t="s">
        <v>255</v>
      </c>
      <c r="C35" s="163" t="s">
        <v>256</v>
      </c>
      <c r="D35" s="164" t="s">
        <v>20</v>
      </c>
      <c r="E35" s="164" t="s">
        <v>242</v>
      </c>
      <c r="F35" s="163" t="s">
        <v>243</v>
      </c>
      <c r="G35" s="163" t="s">
        <v>267</v>
      </c>
      <c r="H35" s="163" t="s">
        <v>268</v>
      </c>
      <c r="I35" s="10"/>
      <c r="J35" s="25"/>
      <c r="K35" s="163"/>
      <c r="L35" s="163" t="s">
        <v>460</v>
      </c>
      <c r="M35" s="229" t="s">
        <v>573</v>
      </c>
      <c r="N35" s="229" t="s">
        <v>577</v>
      </c>
      <c r="AA35" s="231">
        <f t="shared" si="0"/>
        <v>2</v>
      </c>
    </row>
    <row r="36" spans="1:27" ht="76.5">
      <c r="A36" s="162" t="s">
        <v>269</v>
      </c>
      <c r="B36" s="163" t="s">
        <v>255</v>
      </c>
      <c r="C36" s="163" t="s">
        <v>256</v>
      </c>
      <c r="D36" s="164" t="s">
        <v>20</v>
      </c>
      <c r="E36" s="164" t="s">
        <v>242</v>
      </c>
      <c r="F36" s="163" t="s">
        <v>243</v>
      </c>
      <c r="G36" s="163" t="s">
        <v>270</v>
      </c>
      <c r="H36" s="163" t="s">
        <v>245</v>
      </c>
      <c r="I36" s="10"/>
      <c r="J36" s="25"/>
      <c r="K36" s="163"/>
      <c r="L36" s="163" t="s">
        <v>461</v>
      </c>
      <c r="M36" s="229" t="s">
        <v>572</v>
      </c>
      <c r="N36" s="229" t="s">
        <v>581</v>
      </c>
      <c r="AA36" s="231">
        <f t="shared" si="0"/>
        <v>3</v>
      </c>
    </row>
    <row r="37" spans="1:27" ht="76.5">
      <c r="A37" s="162" t="s">
        <v>271</v>
      </c>
      <c r="B37" s="163" t="s">
        <v>255</v>
      </c>
      <c r="C37" s="163" t="s">
        <v>256</v>
      </c>
      <c r="D37" s="164" t="s">
        <v>20</v>
      </c>
      <c r="E37" s="164" t="s">
        <v>242</v>
      </c>
      <c r="F37" s="163" t="s">
        <v>243</v>
      </c>
      <c r="G37" s="163" t="s">
        <v>272</v>
      </c>
      <c r="H37" s="163" t="s">
        <v>245</v>
      </c>
      <c r="I37" s="10"/>
      <c r="J37" s="25"/>
      <c r="K37" s="163"/>
      <c r="L37" s="163" t="s">
        <v>462</v>
      </c>
      <c r="M37" s="229" t="s">
        <v>572</v>
      </c>
      <c r="N37" s="229" t="s">
        <v>581</v>
      </c>
      <c r="AA37" s="231">
        <f t="shared" si="0"/>
        <v>3</v>
      </c>
    </row>
    <row r="38" spans="1:27" ht="76.5">
      <c r="A38" s="162" t="s">
        <v>273</v>
      </c>
      <c r="B38" s="163" t="s">
        <v>274</v>
      </c>
      <c r="C38" s="163" t="s">
        <v>275</v>
      </c>
      <c r="D38" s="164" t="s">
        <v>20</v>
      </c>
      <c r="E38" s="164" t="s">
        <v>242</v>
      </c>
      <c r="F38" s="163" t="s">
        <v>243</v>
      </c>
      <c r="G38" s="163" t="s">
        <v>276</v>
      </c>
      <c r="H38" s="163" t="s">
        <v>245</v>
      </c>
      <c r="I38" s="10"/>
      <c r="J38" s="25"/>
      <c r="K38" s="163"/>
      <c r="L38" s="163" t="s">
        <v>463</v>
      </c>
      <c r="M38" s="229" t="s">
        <v>572</v>
      </c>
      <c r="N38" s="229" t="s">
        <v>581</v>
      </c>
      <c r="AA38" s="231">
        <f t="shared" si="0"/>
        <v>3</v>
      </c>
    </row>
    <row r="39" spans="1:27" ht="76.5">
      <c r="A39" s="162" t="s">
        <v>277</v>
      </c>
      <c r="B39" s="163" t="s">
        <v>278</v>
      </c>
      <c r="C39" s="163" t="s">
        <v>279</v>
      </c>
      <c r="D39" s="164" t="s">
        <v>20</v>
      </c>
      <c r="E39" s="164" t="s">
        <v>242</v>
      </c>
      <c r="F39" s="163" t="s">
        <v>243</v>
      </c>
      <c r="G39" s="163" t="s">
        <v>280</v>
      </c>
      <c r="H39" s="163" t="s">
        <v>245</v>
      </c>
      <c r="I39" s="10"/>
      <c r="J39" s="25"/>
      <c r="K39" s="163"/>
      <c r="L39" s="163" t="s">
        <v>464</v>
      </c>
      <c r="M39" s="229" t="s">
        <v>572</v>
      </c>
      <c r="N39" s="229" t="s">
        <v>581</v>
      </c>
      <c r="AA39" s="231">
        <f t="shared" si="0"/>
        <v>3</v>
      </c>
    </row>
    <row r="40" spans="1:27" ht="76.5">
      <c r="A40" s="162" t="s">
        <v>281</v>
      </c>
      <c r="B40" s="163" t="s">
        <v>278</v>
      </c>
      <c r="C40" s="163" t="s">
        <v>279</v>
      </c>
      <c r="D40" s="164" t="s">
        <v>20</v>
      </c>
      <c r="E40" s="164" t="s">
        <v>242</v>
      </c>
      <c r="F40" s="163" t="s">
        <v>243</v>
      </c>
      <c r="G40" s="163" t="s">
        <v>282</v>
      </c>
      <c r="H40" s="163" t="s">
        <v>283</v>
      </c>
      <c r="I40" s="10"/>
      <c r="J40" s="25"/>
      <c r="K40" s="163"/>
      <c r="L40" s="163" t="s">
        <v>465</v>
      </c>
      <c r="M40" s="229" t="s">
        <v>572</v>
      </c>
      <c r="N40" s="229" t="s">
        <v>581</v>
      </c>
      <c r="AA40" s="231">
        <f t="shared" si="0"/>
        <v>3</v>
      </c>
    </row>
    <row r="41" spans="1:27" ht="76.5">
      <c r="A41" s="162" t="s">
        <v>284</v>
      </c>
      <c r="B41" s="163" t="s">
        <v>255</v>
      </c>
      <c r="C41" s="163" t="s">
        <v>256</v>
      </c>
      <c r="D41" s="164" t="s">
        <v>20</v>
      </c>
      <c r="E41" s="164" t="s">
        <v>242</v>
      </c>
      <c r="F41" s="163" t="s">
        <v>243</v>
      </c>
      <c r="G41" s="163" t="s">
        <v>285</v>
      </c>
      <c r="H41" s="163" t="s">
        <v>245</v>
      </c>
      <c r="I41" s="10"/>
      <c r="J41" s="25"/>
      <c r="K41" s="163"/>
      <c r="L41" s="163" t="s">
        <v>466</v>
      </c>
      <c r="M41" s="229" t="s">
        <v>572</v>
      </c>
      <c r="N41" s="229" t="s">
        <v>581</v>
      </c>
      <c r="AA41" s="231">
        <f t="shared" si="0"/>
        <v>3</v>
      </c>
    </row>
    <row r="42" spans="1:27" ht="76.5">
      <c r="A42" s="162" t="s">
        <v>286</v>
      </c>
      <c r="B42" s="163" t="s">
        <v>255</v>
      </c>
      <c r="C42" s="163" t="s">
        <v>256</v>
      </c>
      <c r="D42" s="164" t="s">
        <v>20</v>
      </c>
      <c r="E42" s="164" t="s">
        <v>242</v>
      </c>
      <c r="F42" s="163" t="s">
        <v>243</v>
      </c>
      <c r="G42" s="163" t="s">
        <v>287</v>
      </c>
      <c r="H42" s="163" t="s">
        <v>288</v>
      </c>
      <c r="I42" s="10"/>
      <c r="J42" s="25"/>
      <c r="K42" s="163"/>
      <c r="L42" s="163" t="s">
        <v>467</v>
      </c>
      <c r="M42" s="229" t="s">
        <v>573</v>
      </c>
      <c r="N42" s="229" t="s">
        <v>578</v>
      </c>
      <c r="AA42" s="231">
        <f t="shared" si="0"/>
        <v>2</v>
      </c>
    </row>
    <row r="43" spans="1:27" ht="76.5">
      <c r="A43" s="162" t="s">
        <v>289</v>
      </c>
      <c r="B43" s="163" t="s">
        <v>290</v>
      </c>
      <c r="C43" s="163" t="s">
        <v>291</v>
      </c>
      <c r="D43" s="164" t="s">
        <v>20</v>
      </c>
      <c r="E43" s="164" t="s">
        <v>242</v>
      </c>
      <c r="F43" s="163" t="s">
        <v>243</v>
      </c>
      <c r="G43" s="163" t="s">
        <v>292</v>
      </c>
      <c r="H43" s="163" t="s">
        <v>293</v>
      </c>
      <c r="I43" s="10"/>
      <c r="J43" s="25"/>
      <c r="K43" s="163"/>
      <c r="L43" s="163" t="s">
        <v>468</v>
      </c>
      <c r="M43" s="229" t="s">
        <v>572</v>
      </c>
      <c r="N43" s="229" t="s">
        <v>584</v>
      </c>
      <c r="AA43" s="231">
        <f t="shared" si="0"/>
        <v>3</v>
      </c>
    </row>
    <row r="44" spans="1:27" ht="76.5">
      <c r="A44" s="162" t="s">
        <v>294</v>
      </c>
      <c r="B44" s="163" t="s">
        <v>278</v>
      </c>
      <c r="C44" s="163" t="s">
        <v>279</v>
      </c>
      <c r="D44" s="164" t="s">
        <v>20</v>
      </c>
      <c r="E44" s="164" t="s">
        <v>242</v>
      </c>
      <c r="F44" s="163" t="s">
        <v>243</v>
      </c>
      <c r="G44" s="163" t="s">
        <v>295</v>
      </c>
      <c r="H44" s="163" t="s">
        <v>245</v>
      </c>
      <c r="I44" s="10"/>
      <c r="J44" s="25"/>
      <c r="K44" s="163"/>
      <c r="L44" s="163" t="s">
        <v>469</v>
      </c>
      <c r="M44" s="229" t="s">
        <v>572</v>
      </c>
      <c r="N44" s="229" t="s">
        <v>581</v>
      </c>
      <c r="AA44" s="231">
        <f t="shared" si="0"/>
        <v>3</v>
      </c>
    </row>
    <row r="45" spans="1:27" ht="76.5">
      <c r="A45" s="162" t="s">
        <v>296</v>
      </c>
      <c r="B45" s="163" t="s">
        <v>169</v>
      </c>
      <c r="C45" s="163" t="s">
        <v>170</v>
      </c>
      <c r="D45" s="164" t="s">
        <v>20</v>
      </c>
      <c r="E45" s="164" t="s">
        <v>242</v>
      </c>
      <c r="F45" s="163" t="s">
        <v>243</v>
      </c>
      <c r="G45" s="163" t="s">
        <v>297</v>
      </c>
      <c r="H45" s="163" t="s">
        <v>245</v>
      </c>
      <c r="I45" s="10"/>
      <c r="J45" s="25"/>
      <c r="K45" s="163"/>
      <c r="L45" s="163" t="s">
        <v>470</v>
      </c>
      <c r="M45" s="229" t="s">
        <v>572</v>
      </c>
      <c r="N45" s="229" t="s">
        <v>581</v>
      </c>
      <c r="AA45" s="231">
        <f t="shared" si="0"/>
        <v>3</v>
      </c>
    </row>
    <row r="46" spans="1:27" ht="76.5">
      <c r="A46" s="162" t="s">
        <v>298</v>
      </c>
      <c r="B46" s="163" t="s">
        <v>278</v>
      </c>
      <c r="C46" s="163" t="s">
        <v>279</v>
      </c>
      <c r="D46" s="164" t="s">
        <v>20</v>
      </c>
      <c r="E46" s="164" t="s">
        <v>242</v>
      </c>
      <c r="F46" s="163" t="s">
        <v>243</v>
      </c>
      <c r="G46" s="164" t="s">
        <v>299</v>
      </c>
      <c r="H46" s="164" t="s">
        <v>268</v>
      </c>
      <c r="I46" s="10"/>
      <c r="J46" s="25"/>
      <c r="K46" s="164" t="s">
        <v>438</v>
      </c>
      <c r="L46" s="163" t="s">
        <v>471</v>
      </c>
      <c r="M46" s="229" t="s">
        <v>573</v>
      </c>
      <c r="N46" s="229" t="s">
        <v>578</v>
      </c>
      <c r="AA46" s="231">
        <f t="shared" si="0"/>
        <v>2</v>
      </c>
    </row>
    <row r="47" spans="1:27" ht="76.5">
      <c r="A47" s="162" t="s">
        <v>300</v>
      </c>
      <c r="B47" s="163" t="s">
        <v>255</v>
      </c>
      <c r="C47" s="163" t="s">
        <v>256</v>
      </c>
      <c r="D47" s="164" t="s">
        <v>20</v>
      </c>
      <c r="E47" s="164" t="s">
        <v>242</v>
      </c>
      <c r="F47" s="163" t="s">
        <v>243</v>
      </c>
      <c r="G47" s="163" t="s">
        <v>301</v>
      </c>
      <c r="H47" s="163" t="s">
        <v>245</v>
      </c>
      <c r="I47" s="10"/>
      <c r="J47" s="25"/>
      <c r="K47" s="163"/>
      <c r="L47" s="163" t="s">
        <v>472</v>
      </c>
      <c r="M47" s="229" t="s">
        <v>572</v>
      </c>
      <c r="N47" s="229" t="s">
        <v>581</v>
      </c>
      <c r="AA47" s="231">
        <f t="shared" si="0"/>
        <v>3</v>
      </c>
    </row>
    <row r="48" spans="1:27" ht="76.5">
      <c r="A48" s="162" t="s">
        <v>302</v>
      </c>
      <c r="B48" s="163" t="s">
        <v>255</v>
      </c>
      <c r="C48" s="163" t="s">
        <v>256</v>
      </c>
      <c r="D48" s="164" t="s">
        <v>20</v>
      </c>
      <c r="E48" s="164" t="s">
        <v>242</v>
      </c>
      <c r="F48" s="163" t="s">
        <v>243</v>
      </c>
      <c r="G48" s="163" t="s">
        <v>303</v>
      </c>
      <c r="H48" s="163" t="s">
        <v>245</v>
      </c>
      <c r="I48" s="10"/>
      <c r="J48" s="25"/>
      <c r="K48" s="163"/>
      <c r="L48" s="163" t="s">
        <v>473</v>
      </c>
      <c r="M48" s="229" t="s">
        <v>572</v>
      </c>
      <c r="N48" s="229" t="s">
        <v>581</v>
      </c>
      <c r="AA48" s="231">
        <f t="shared" si="0"/>
        <v>3</v>
      </c>
    </row>
    <row r="49" spans="1:27" ht="76.5">
      <c r="A49" s="162" t="s">
        <v>304</v>
      </c>
      <c r="B49" s="163" t="s">
        <v>255</v>
      </c>
      <c r="C49" s="163" t="s">
        <v>256</v>
      </c>
      <c r="D49" s="164" t="s">
        <v>20</v>
      </c>
      <c r="E49" s="164" t="s">
        <v>242</v>
      </c>
      <c r="F49" s="163" t="s">
        <v>243</v>
      </c>
      <c r="G49" s="163" t="s">
        <v>305</v>
      </c>
      <c r="H49" s="163" t="s">
        <v>245</v>
      </c>
      <c r="I49" s="10"/>
      <c r="J49" s="25"/>
      <c r="K49" s="163"/>
      <c r="L49" s="163" t="s">
        <v>474</v>
      </c>
      <c r="M49" s="229" t="s">
        <v>572</v>
      </c>
      <c r="N49" s="229" t="s">
        <v>581</v>
      </c>
      <c r="AA49" s="231">
        <f t="shared" si="0"/>
        <v>3</v>
      </c>
    </row>
    <row r="50" spans="1:27" ht="76.5">
      <c r="A50" s="162" t="s">
        <v>306</v>
      </c>
      <c r="B50" s="163" t="s">
        <v>158</v>
      </c>
      <c r="C50" s="163" t="s">
        <v>159</v>
      </c>
      <c r="D50" s="164" t="s">
        <v>20</v>
      </c>
      <c r="E50" s="164" t="s">
        <v>242</v>
      </c>
      <c r="F50" s="163" t="s">
        <v>243</v>
      </c>
      <c r="G50" s="163" t="s">
        <v>307</v>
      </c>
      <c r="H50" s="163" t="s">
        <v>308</v>
      </c>
      <c r="I50" s="10"/>
      <c r="J50" s="25"/>
      <c r="K50" s="163"/>
      <c r="L50" s="163" t="s">
        <v>475</v>
      </c>
      <c r="M50" s="229" t="s">
        <v>573</v>
      </c>
      <c r="N50" s="229" t="s">
        <v>577</v>
      </c>
      <c r="AA50" s="231">
        <f t="shared" si="0"/>
        <v>2</v>
      </c>
    </row>
    <row r="51" spans="1:27" ht="76.5">
      <c r="A51" s="162" t="s">
        <v>309</v>
      </c>
      <c r="B51" s="163" t="s">
        <v>178</v>
      </c>
      <c r="C51" s="163" t="s">
        <v>179</v>
      </c>
      <c r="D51" s="164" t="s">
        <v>20</v>
      </c>
      <c r="E51" s="164" t="s">
        <v>242</v>
      </c>
      <c r="F51" s="163" t="s">
        <v>243</v>
      </c>
      <c r="G51" s="163" t="s">
        <v>310</v>
      </c>
      <c r="H51" s="163" t="s">
        <v>245</v>
      </c>
      <c r="I51" s="10"/>
      <c r="J51" s="25"/>
      <c r="K51" s="163"/>
      <c r="L51" s="163" t="s">
        <v>476</v>
      </c>
      <c r="M51" s="229" t="s">
        <v>572</v>
      </c>
      <c r="N51" s="229" t="s">
        <v>581</v>
      </c>
      <c r="AA51" s="231">
        <f t="shared" si="0"/>
        <v>3</v>
      </c>
    </row>
    <row r="52" spans="1:27" ht="76.5">
      <c r="A52" s="162" t="s">
        <v>311</v>
      </c>
      <c r="B52" s="163" t="s">
        <v>278</v>
      </c>
      <c r="C52" s="163" t="s">
        <v>279</v>
      </c>
      <c r="D52" s="164" t="s">
        <v>20</v>
      </c>
      <c r="E52" s="164" t="s">
        <v>242</v>
      </c>
      <c r="F52" s="163" t="s">
        <v>243</v>
      </c>
      <c r="G52" s="163" t="s">
        <v>312</v>
      </c>
      <c r="H52" s="164" t="s">
        <v>268</v>
      </c>
      <c r="I52" s="10"/>
      <c r="J52" s="25"/>
      <c r="K52" s="164" t="s">
        <v>438</v>
      </c>
      <c r="L52" s="163" t="s">
        <v>477</v>
      </c>
      <c r="M52" s="229" t="s">
        <v>573</v>
      </c>
      <c r="N52" s="229" t="s">
        <v>578</v>
      </c>
      <c r="AA52" s="231">
        <f t="shared" si="0"/>
        <v>2</v>
      </c>
    </row>
    <row r="53" spans="1:27" ht="76.5">
      <c r="A53" s="162" t="s">
        <v>313</v>
      </c>
      <c r="B53" s="163" t="s">
        <v>165</v>
      </c>
      <c r="C53" s="163" t="s">
        <v>166</v>
      </c>
      <c r="D53" s="164" t="s">
        <v>20</v>
      </c>
      <c r="E53" s="164" t="s">
        <v>242</v>
      </c>
      <c r="F53" s="163" t="s">
        <v>243</v>
      </c>
      <c r="G53" s="163" t="s">
        <v>314</v>
      </c>
      <c r="H53" s="163" t="s">
        <v>268</v>
      </c>
      <c r="I53" s="10"/>
      <c r="J53" s="25"/>
      <c r="K53" s="163"/>
      <c r="L53" s="163" t="s">
        <v>478</v>
      </c>
      <c r="M53" s="229" t="s">
        <v>572</v>
      </c>
      <c r="N53" s="229" t="s">
        <v>580</v>
      </c>
      <c r="AA53" s="231">
        <f t="shared" si="0"/>
        <v>3</v>
      </c>
    </row>
    <row r="54" spans="1:27" ht="76.5">
      <c r="A54" s="162" t="s">
        <v>315</v>
      </c>
      <c r="B54" s="163" t="s">
        <v>255</v>
      </c>
      <c r="C54" s="163" t="s">
        <v>256</v>
      </c>
      <c r="D54" s="164" t="s">
        <v>20</v>
      </c>
      <c r="E54" s="164" t="s">
        <v>242</v>
      </c>
      <c r="F54" s="163" t="s">
        <v>243</v>
      </c>
      <c r="G54" s="163" t="s">
        <v>316</v>
      </c>
      <c r="H54" s="163" t="s">
        <v>268</v>
      </c>
      <c r="I54" s="10"/>
      <c r="J54" s="25"/>
      <c r="K54" s="163"/>
      <c r="L54" s="163" t="s">
        <v>479</v>
      </c>
      <c r="M54" s="229" t="s">
        <v>573</v>
      </c>
      <c r="N54" s="229" t="s">
        <v>578</v>
      </c>
      <c r="AA54" s="231">
        <f t="shared" si="0"/>
        <v>2</v>
      </c>
    </row>
    <row r="55" spans="1:27" ht="76.5">
      <c r="A55" s="162" t="s">
        <v>317</v>
      </c>
      <c r="B55" s="163" t="s">
        <v>247</v>
      </c>
      <c r="C55" s="163" t="s">
        <v>248</v>
      </c>
      <c r="D55" s="164" t="s">
        <v>20</v>
      </c>
      <c r="E55" s="164" t="s">
        <v>242</v>
      </c>
      <c r="F55" s="163" t="s">
        <v>243</v>
      </c>
      <c r="G55" s="163" t="s">
        <v>318</v>
      </c>
      <c r="H55" s="163" t="s">
        <v>245</v>
      </c>
      <c r="I55" s="10"/>
      <c r="J55" s="25"/>
      <c r="K55" s="163"/>
      <c r="L55" s="163" t="s">
        <v>480</v>
      </c>
      <c r="M55" s="229" t="s">
        <v>572</v>
      </c>
      <c r="N55" s="229" t="s">
        <v>581</v>
      </c>
      <c r="AA55" s="231">
        <f t="shared" si="0"/>
        <v>3</v>
      </c>
    </row>
    <row r="56" spans="1:27" ht="76.5">
      <c r="A56" s="162" t="s">
        <v>319</v>
      </c>
      <c r="B56" s="163" t="s">
        <v>255</v>
      </c>
      <c r="C56" s="163" t="s">
        <v>256</v>
      </c>
      <c r="D56" s="164" t="s">
        <v>20</v>
      </c>
      <c r="E56" s="164" t="s">
        <v>242</v>
      </c>
      <c r="F56" s="163" t="s">
        <v>243</v>
      </c>
      <c r="G56" s="163" t="s">
        <v>320</v>
      </c>
      <c r="H56" s="163" t="s">
        <v>245</v>
      </c>
      <c r="I56" s="10"/>
      <c r="J56" s="25"/>
      <c r="K56" s="163"/>
      <c r="L56" s="163" t="s">
        <v>481</v>
      </c>
      <c r="M56" s="229" t="s">
        <v>572</v>
      </c>
      <c r="N56" s="229" t="s">
        <v>581</v>
      </c>
      <c r="AA56" s="231">
        <f t="shared" si="0"/>
        <v>3</v>
      </c>
    </row>
    <row r="57" spans="1:27" ht="76.5">
      <c r="A57" s="162" t="s">
        <v>321</v>
      </c>
      <c r="B57" s="163" t="s">
        <v>165</v>
      </c>
      <c r="C57" s="163" t="s">
        <v>166</v>
      </c>
      <c r="D57" s="164" t="s">
        <v>20</v>
      </c>
      <c r="E57" s="164" t="s">
        <v>242</v>
      </c>
      <c r="F57" s="163" t="s">
        <v>322</v>
      </c>
      <c r="G57" s="163" t="s">
        <v>282</v>
      </c>
      <c r="H57" s="163" t="s">
        <v>308</v>
      </c>
      <c r="I57" s="10"/>
      <c r="J57" s="25"/>
      <c r="K57" s="163"/>
      <c r="L57" s="163" t="s">
        <v>482</v>
      </c>
      <c r="M57" s="229" t="s">
        <v>572</v>
      </c>
      <c r="N57" s="229" t="s">
        <v>580</v>
      </c>
      <c r="AA57" s="231">
        <f t="shared" si="0"/>
        <v>3</v>
      </c>
    </row>
    <row r="58" spans="1:27" ht="89.25">
      <c r="A58" s="162" t="s">
        <v>323</v>
      </c>
      <c r="B58" s="163" t="s">
        <v>278</v>
      </c>
      <c r="C58" s="163" t="s">
        <v>279</v>
      </c>
      <c r="D58" s="164" t="s">
        <v>20</v>
      </c>
      <c r="E58" s="164" t="s">
        <v>324</v>
      </c>
      <c r="F58" s="163" t="s">
        <v>325</v>
      </c>
      <c r="G58" s="163" t="s">
        <v>282</v>
      </c>
      <c r="H58" s="163" t="s">
        <v>283</v>
      </c>
      <c r="I58" s="10"/>
      <c r="J58" s="25"/>
      <c r="K58" s="163"/>
      <c r="L58" s="163" t="s">
        <v>483</v>
      </c>
      <c r="M58" s="229" t="s">
        <v>572</v>
      </c>
      <c r="N58" s="229" t="s">
        <v>581</v>
      </c>
      <c r="AA58" s="231">
        <f t="shared" si="0"/>
        <v>3</v>
      </c>
    </row>
    <row r="59" spans="1:27" ht="89.25">
      <c r="A59" s="162" t="s">
        <v>326</v>
      </c>
      <c r="B59" s="163" t="s">
        <v>255</v>
      </c>
      <c r="C59" s="163" t="s">
        <v>256</v>
      </c>
      <c r="D59" s="164" t="s">
        <v>20</v>
      </c>
      <c r="E59" s="164" t="s">
        <v>242</v>
      </c>
      <c r="F59" s="163" t="s">
        <v>327</v>
      </c>
      <c r="G59" s="163" t="s">
        <v>270</v>
      </c>
      <c r="H59" s="163" t="s">
        <v>245</v>
      </c>
      <c r="I59" s="10"/>
      <c r="J59" s="25"/>
      <c r="K59" s="163"/>
      <c r="L59" s="163" t="s">
        <v>484</v>
      </c>
      <c r="M59" s="229" t="s">
        <v>572</v>
      </c>
      <c r="N59" s="229" t="s">
        <v>581</v>
      </c>
      <c r="AA59" s="231">
        <f t="shared" si="0"/>
        <v>3</v>
      </c>
    </row>
    <row r="60" spans="1:27" ht="89.25">
      <c r="A60" s="162" t="s">
        <v>328</v>
      </c>
      <c r="B60" s="163" t="s">
        <v>278</v>
      </c>
      <c r="C60" s="163" t="s">
        <v>279</v>
      </c>
      <c r="D60" s="164" t="s">
        <v>20</v>
      </c>
      <c r="E60" s="164" t="s">
        <v>242</v>
      </c>
      <c r="F60" s="163" t="s">
        <v>327</v>
      </c>
      <c r="G60" s="163" t="s">
        <v>282</v>
      </c>
      <c r="H60" s="163" t="s">
        <v>329</v>
      </c>
      <c r="I60" s="10"/>
      <c r="J60" s="25"/>
      <c r="K60" s="163"/>
      <c r="L60" s="163" t="s">
        <v>485</v>
      </c>
      <c r="M60" s="229" t="s">
        <v>572</v>
      </c>
      <c r="N60" s="229" t="s">
        <v>581</v>
      </c>
      <c r="AA60" s="231">
        <f t="shared" si="0"/>
        <v>3</v>
      </c>
    </row>
    <row r="61" spans="1:27" ht="89.25">
      <c r="A61" s="162" t="s">
        <v>330</v>
      </c>
      <c r="B61" s="163" t="s">
        <v>278</v>
      </c>
      <c r="C61" s="163" t="s">
        <v>279</v>
      </c>
      <c r="D61" s="164" t="s">
        <v>20</v>
      </c>
      <c r="E61" s="164" t="s">
        <v>331</v>
      </c>
      <c r="F61" s="163" t="s">
        <v>332</v>
      </c>
      <c r="G61" s="163" t="s">
        <v>282</v>
      </c>
      <c r="H61" s="163" t="s">
        <v>329</v>
      </c>
      <c r="I61" s="10"/>
      <c r="J61" s="25"/>
      <c r="K61" s="163"/>
      <c r="L61" s="163" t="s">
        <v>486</v>
      </c>
      <c r="M61" s="229" t="s">
        <v>572</v>
      </c>
      <c r="N61" s="229" t="s">
        <v>581</v>
      </c>
      <c r="AA61" s="231">
        <f t="shared" si="0"/>
        <v>3</v>
      </c>
    </row>
    <row r="62" spans="1:27" ht="89.25">
      <c r="A62" s="162" t="s">
        <v>333</v>
      </c>
      <c r="B62" s="163" t="s">
        <v>165</v>
      </c>
      <c r="C62" s="163" t="s">
        <v>166</v>
      </c>
      <c r="D62" s="164" t="s">
        <v>20</v>
      </c>
      <c r="E62" s="164" t="s">
        <v>324</v>
      </c>
      <c r="F62" s="163" t="s">
        <v>334</v>
      </c>
      <c r="G62" s="163" t="s">
        <v>282</v>
      </c>
      <c r="H62" s="163" t="s">
        <v>329</v>
      </c>
      <c r="I62" s="10"/>
      <c r="J62" s="25"/>
      <c r="K62" s="163"/>
      <c r="L62" s="163" t="s">
        <v>487</v>
      </c>
      <c r="M62" s="229" t="s">
        <v>572</v>
      </c>
      <c r="N62" s="229" t="s">
        <v>580</v>
      </c>
      <c r="AA62" s="231">
        <f t="shared" si="0"/>
        <v>3</v>
      </c>
    </row>
    <row r="63" spans="1:27" ht="89.25">
      <c r="A63" s="162" t="s">
        <v>335</v>
      </c>
      <c r="B63" s="163" t="s">
        <v>278</v>
      </c>
      <c r="C63" s="163" t="s">
        <v>279</v>
      </c>
      <c r="D63" s="164" t="s">
        <v>20</v>
      </c>
      <c r="E63" s="164" t="s">
        <v>336</v>
      </c>
      <c r="F63" s="163" t="s">
        <v>337</v>
      </c>
      <c r="G63" s="163" t="s">
        <v>282</v>
      </c>
      <c r="H63" s="163" t="s">
        <v>283</v>
      </c>
      <c r="I63" s="10"/>
      <c r="J63" s="25"/>
      <c r="K63" s="163"/>
      <c r="L63" s="163" t="s">
        <v>488</v>
      </c>
      <c r="M63" s="229" t="s">
        <v>572</v>
      </c>
      <c r="N63" s="229" t="s">
        <v>581</v>
      </c>
      <c r="AA63" s="231">
        <f t="shared" si="0"/>
        <v>3</v>
      </c>
    </row>
    <row r="64" spans="1:27" ht="89.25">
      <c r="A64" s="162" t="s">
        <v>338</v>
      </c>
      <c r="B64" s="163" t="s">
        <v>278</v>
      </c>
      <c r="C64" s="163" t="s">
        <v>279</v>
      </c>
      <c r="D64" s="164" t="s">
        <v>20</v>
      </c>
      <c r="E64" s="164" t="s">
        <v>336</v>
      </c>
      <c r="F64" s="163" t="s">
        <v>339</v>
      </c>
      <c r="G64" s="163" t="s">
        <v>282</v>
      </c>
      <c r="H64" s="163" t="s">
        <v>283</v>
      </c>
      <c r="I64" s="10"/>
      <c r="J64" s="25"/>
      <c r="K64" s="163"/>
      <c r="L64" s="163" t="s">
        <v>489</v>
      </c>
      <c r="M64" s="229" t="s">
        <v>572</v>
      </c>
      <c r="N64" s="229" t="s">
        <v>581</v>
      </c>
      <c r="AA64" s="231">
        <f t="shared" si="0"/>
        <v>3</v>
      </c>
    </row>
    <row r="65" spans="1:27" ht="89.25">
      <c r="A65" s="162" t="s">
        <v>340</v>
      </c>
      <c r="B65" s="163" t="s">
        <v>169</v>
      </c>
      <c r="C65" s="163" t="s">
        <v>170</v>
      </c>
      <c r="D65" s="164" t="s">
        <v>20</v>
      </c>
      <c r="E65" s="164" t="s">
        <v>336</v>
      </c>
      <c r="F65" s="163" t="s">
        <v>341</v>
      </c>
      <c r="G65" s="163" t="s">
        <v>244</v>
      </c>
      <c r="H65" s="163" t="s">
        <v>245</v>
      </c>
      <c r="I65" s="10"/>
      <c r="J65" s="25"/>
      <c r="K65" s="163"/>
      <c r="L65" s="163" t="s">
        <v>490</v>
      </c>
      <c r="M65" s="229" t="s">
        <v>572</v>
      </c>
      <c r="N65" s="229" t="s">
        <v>581</v>
      </c>
      <c r="AA65" s="231">
        <f t="shared" si="0"/>
        <v>3</v>
      </c>
    </row>
    <row r="66" spans="1:27" ht="89.25">
      <c r="A66" s="162" t="s">
        <v>342</v>
      </c>
      <c r="B66" s="163" t="s">
        <v>255</v>
      </c>
      <c r="C66" s="163" t="s">
        <v>256</v>
      </c>
      <c r="D66" s="164" t="s">
        <v>20</v>
      </c>
      <c r="E66" s="164" t="s">
        <v>336</v>
      </c>
      <c r="F66" s="163" t="s">
        <v>341</v>
      </c>
      <c r="G66" s="163" t="s">
        <v>343</v>
      </c>
      <c r="H66" s="163" t="s">
        <v>245</v>
      </c>
      <c r="I66" s="10"/>
      <c r="J66" s="25"/>
      <c r="K66" s="163"/>
      <c r="L66" s="163" t="s">
        <v>491</v>
      </c>
      <c r="M66" s="229" t="s">
        <v>572</v>
      </c>
      <c r="N66" s="229" t="s">
        <v>581</v>
      </c>
      <c r="AA66" s="231">
        <f t="shared" si="0"/>
        <v>3</v>
      </c>
    </row>
    <row r="67" spans="1:27" ht="89.25">
      <c r="A67" s="162" t="s">
        <v>344</v>
      </c>
      <c r="B67" s="163" t="s">
        <v>255</v>
      </c>
      <c r="C67" s="163" t="s">
        <v>256</v>
      </c>
      <c r="D67" s="164" t="s">
        <v>20</v>
      </c>
      <c r="E67" s="164" t="s">
        <v>336</v>
      </c>
      <c r="F67" s="163" t="s">
        <v>341</v>
      </c>
      <c r="G67" s="163" t="s">
        <v>345</v>
      </c>
      <c r="H67" s="163" t="s">
        <v>245</v>
      </c>
      <c r="I67" s="10"/>
      <c r="J67" s="25"/>
      <c r="K67" s="163"/>
      <c r="L67" s="163" t="s">
        <v>492</v>
      </c>
      <c r="M67" s="229" t="s">
        <v>572</v>
      </c>
      <c r="N67" s="229" t="s">
        <v>581</v>
      </c>
      <c r="AA67" s="231">
        <f t="shared" si="0"/>
        <v>3</v>
      </c>
    </row>
    <row r="68" spans="1:27" ht="89.25">
      <c r="A68" s="162" t="s">
        <v>346</v>
      </c>
      <c r="B68" s="163" t="s">
        <v>255</v>
      </c>
      <c r="C68" s="163" t="s">
        <v>256</v>
      </c>
      <c r="D68" s="164" t="s">
        <v>20</v>
      </c>
      <c r="E68" s="164" t="s">
        <v>336</v>
      </c>
      <c r="F68" s="163" t="s">
        <v>341</v>
      </c>
      <c r="G68" s="163" t="s">
        <v>249</v>
      </c>
      <c r="H68" s="163" t="s">
        <v>245</v>
      </c>
      <c r="I68" s="10"/>
      <c r="J68" s="25"/>
      <c r="K68" s="163"/>
      <c r="L68" s="163" t="s">
        <v>493</v>
      </c>
      <c r="M68" s="229" t="s">
        <v>572</v>
      </c>
      <c r="N68" s="229" t="s">
        <v>581</v>
      </c>
      <c r="AA68" s="231">
        <f aca="true" t="shared" si="1" ref="AA68:AA116">IF(M68="Critical",4,IF(M68="Significant",3,IF(M68="Moderate",2,IF(M68="Limited",1))))</f>
        <v>3</v>
      </c>
    </row>
    <row r="69" spans="1:27" ht="89.25">
      <c r="A69" s="162" t="s">
        <v>347</v>
      </c>
      <c r="B69" s="163" t="s">
        <v>255</v>
      </c>
      <c r="C69" s="163" t="s">
        <v>256</v>
      </c>
      <c r="D69" s="164" t="s">
        <v>20</v>
      </c>
      <c r="E69" s="164" t="s">
        <v>336</v>
      </c>
      <c r="F69" s="163" t="s">
        <v>341</v>
      </c>
      <c r="G69" s="163" t="s">
        <v>251</v>
      </c>
      <c r="H69" s="163" t="s">
        <v>245</v>
      </c>
      <c r="I69" s="10"/>
      <c r="J69" s="25"/>
      <c r="K69" s="163"/>
      <c r="L69" s="163" t="s">
        <v>494</v>
      </c>
      <c r="M69" s="229" t="s">
        <v>572</v>
      </c>
      <c r="N69" s="229" t="s">
        <v>581</v>
      </c>
      <c r="AA69" s="231">
        <f t="shared" si="1"/>
        <v>3</v>
      </c>
    </row>
    <row r="70" spans="1:27" ht="89.25">
      <c r="A70" s="162" t="s">
        <v>348</v>
      </c>
      <c r="B70" s="163" t="s">
        <v>178</v>
      </c>
      <c r="C70" s="163" t="s">
        <v>179</v>
      </c>
      <c r="D70" s="164" t="s">
        <v>20</v>
      </c>
      <c r="E70" s="164" t="s">
        <v>336</v>
      </c>
      <c r="F70" s="163" t="s">
        <v>341</v>
      </c>
      <c r="G70" s="163" t="s">
        <v>349</v>
      </c>
      <c r="H70" s="163" t="s">
        <v>245</v>
      </c>
      <c r="I70" s="10"/>
      <c r="J70" s="25"/>
      <c r="K70" s="163"/>
      <c r="L70" s="163" t="s">
        <v>495</v>
      </c>
      <c r="M70" s="229" t="s">
        <v>572</v>
      </c>
      <c r="N70" s="229" t="s">
        <v>581</v>
      </c>
      <c r="AA70" s="231">
        <f t="shared" si="1"/>
        <v>3</v>
      </c>
    </row>
    <row r="71" spans="1:27" ht="89.25">
      <c r="A71" s="162" t="s">
        <v>350</v>
      </c>
      <c r="B71" s="163" t="s">
        <v>255</v>
      </c>
      <c r="C71" s="163" t="s">
        <v>256</v>
      </c>
      <c r="D71" s="164" t="s">
        <v>20</v>
      </c>
      <c r="E71" s="164" t="s">
        <v>336</v>
      </c>
      <c r="F71" s="163" t="s">
        <v>341</v>
      </c>
      <c r="G71" s="163" t="s">
        <v>253</v>
      </c>
      <c r="H71" s="163" t="s">
        <v>245</v>
      </c>
      <c r="I71" s="10"/>
      <c r="J71" s="25"/>
      <c r="K71" s="163"/>
      <c r="L71" s="163" t="s">
        <v>496</v>
      </c>
      <c r="M71" s="229" t="s">
        <v>572</v>
      </c>
      <c r="N71" s="229" t="s">
        <v>581</v>
      </c>
      <c r="AA71" s="231">
        <f t="shared" si="1"/>
        <v>3</v>
      </c>
    </row>
    <row r="72" spans="1:27" ht="89.25">
      <c r="A72" s="162" t="s">
        <v>351</v>
      </c>
      <c r="B72" s="163" t="s">
        <v>178</v>
      </c>
      <c r="C72" s="163" t="s">
        <v>179</v>
      </c>
      <c r="D72" s="164" t="s">
        <v>20</v>
      </c>
      <c r="E72" s="164" t="s">
        <v>336</v>
      </c>
      <c r="F72" s="163" t="s">
        <v>341</v>
      </c>
      <c r="G72" s="163" t="s">
        <v>257</v>
      </c>
      <c r="H72" s="163" t="s">
        <v>245</v>
      </c>
      <c r="I72" s="10"/>
      <c r="J72" s="25"/>
      <c r="K72" s="163"/>
      <c r="L72" s="163" t="s">
        <v>497</v>
      </c>
      <c r="M72" s="229" t="s">
        <v>572</v>
      </c>
      <c r="N72" s="229" t="s">
        <v>581</v>
      </c>
      <c r="AA72" s="231">
        <f t="shared" si="1"/>
        <v>3</v>
      </c>
    </row>
    <row r="73" spans="1:27" ht="89.25">
      <c r="A73" s="162" t="s">
        <v>352</v>
      </c>
      <c r="B73" s="163" t="s">
        <v>255</v>
      </c>
      <c r="C73" s="163" t="s">
        <v>256</v>
      </c>
      <c r="D73" s="164" t="s">
        <v>20</v>
      </c>
      <c r="E73" s="164" t="s">
        <v>336</v>
      </c>
      <c r="F73" s="163" t="s">
        <v>341</v>
      </c>
      <c r="G73" s="163" t="s">
        <v>353</v>
      </c>
      <c r="H73" s="163" t="s">
        <v>245</v>
      </c>
      <c r="I73" s="10"/>
      <c r="J73" s="25"/>
      <c r="K73" s="163"/>
      <c r="L73" s="163" t="s">
        <v>498</v>
      </c>
      <c r="M73" s="229" t="s">
        <v>572</v>
      </c>
      <c r="N73" s="229" t="s">
        <v>581</v>
      </c>
      <c r="AA73" s="231">
        <f t="shared" si="1"/>
        <v>3</v>
      </c>
    </row>
    <row r="74" spans="1:27" ht="89.25">
      <c r="A74" s="162" t="s">
        <v>354</v>
      </c>
      <c r="B74" s="163" t="s">
        <v>189</v>
      </c>
      <c r="C74" s="163" t="s">
        <v>190</v>
      </c>
      <c r="D74" s="164" t="s">
        <v>20</v>
      </c>
      <c r="E74" s="164" t="s">
        <v>336</v>
      </c>
      <c r="F74" s="163" t="s">
        <v>341</v>
      </c>
      <c r="G74" s="163" t="s">
        <v>259</v>
      </c>
      <c r="H74" s="163" t="s">
        <v>245</v>
      </c>
      <c r="I74" s="10"/>
      <c r="J74" s="25"/>
      <c r="K74" s="163"/>
      <c r="L74" s="163" t="s">
        <v>499</v>
      </c>
      <c r="M74" s="229" t="s">
        <v>572</v>
      </c>
      <c r="N74" s="229" t="s">
        <v>581</v>
      </c>
      <c r="AA74" s="231">
        <f t="shared" si="1"/>
        <v>3</v>
      </c>
    </row>
    <row r="75" spans="1:27" ht="89.25">
      <c r="A75" s="162" t="s">
        <v>355</v>
      </c>
      <c r="B75" s="163" t="s">
        <v>255</v>
      </c>
      <c r="C75" s="163" t="s">
        <v>256</v>
      </c>
      <c r="D75" s="164" t="s">
        <v>20</v>
      </c>
      <c r="E75" s="164" t="s">
        <v>336</v>
      </c>
      <c r="F75" s="163" t="s">
        <v>341</v>
      </c>
      <c r="G75" s="163" t="s">
        <v>261</v>
      </c>
      <c r="H75" s="163" t="s">
        <v>245</v>
      </c>
      <c r="I75" s="10"/>
      <c r="J75" s="25"/>
      <c r="K75" s="163"/>
      <c r="L75" s="163" t="s">
        <v>500</v>
      </c>
      <c r="M75" s="229" t="s">
        <v>572</v>
      </c>
      <c r="N75" s="229" t="s">
        <v>581</v>
      </c>
      <c r="AA75" s="231">
        <f t="shared" si="1"/>
        <v>3</v>
      </c>
    </row>
    <row r="76" spans="1:27" ht="89.25">
      <c r="A76" s="162" t="s">
        <v>356</v>
      </c>
      <c r="B76" s="163" t="s">
        <v>278</v>
      </c>
      <c r="C76" s="163" t="s">
        <v>279</v>
      </c>
      <c r="D76" s="164" t="s">
        <v>20</v>
      </c>
      <c r="E76" s="164" t="s">
        <v>336</v>
      </c>
      <c r="F76" s="163" t="s">
        <v>341</v>
      </c>
      <c r="G76" s="163" t="s">
        <v>263</v>
      </c>
      <c r="H76" s="163" t="s">
        <v>245</v>
      </c>
      <c r="I76" s="10"/>
      <c r="J76" s="25"/>
      <c r="K76" s="163"/>
      <c r="L76" s="163" t="s">
        <v>501</v>
      </c>
      <c r="M76" s="229" t="s">
        <v>572</v>
      </c>
      <c r="N76" s="229" t="s">
        <v>581</v>
      </c>
      <c r="AA76" s="231">
        <f t="shared" si="1"/>
        <v>3</v>
      </c>
    </row>
    <row r="77" spans="1:27" ht="89.25">
      <c r="A77" s="162" t="s">
        <v>357</v>
      </c>
      <c r="B77" s="163" t="s">
        <v>278</v>
      </c>
      <c r="C77" s="163" t="s">
        <v>279</v>
      </c>
      <c r="D77" s="164" t="s">
        <v>20</v>
      </c>
      <c r="E77" s="164" t="s">
        <v>336</v>
      </c>
      <c r="F77" s="163" t="s">
        <v>341</v>
      </c>
      <c r="G77" s="163" t="s">
        <v>265</v>
      </c>
      <c r="H77" s="163" t="s">
        <v>358</v>
      </c>
      <c r="I77" s="10"/>
      <c r="J77" s="25"/>
      <c r="K77" s="163"/>
      <c r="L77" s="163" t="s">
        <v>502</v>
      </c>
      <c r="M77" s="229" t="s">
        <v>572</v>
      </c>
      <c r="N77" s="229" t="s">
        <v>581</v>
      </c>
      <c r="AA77" s="231">
        <f t="shared" si="1"/>
        <v>3</v>
      </c>
    </row>
    <row r="78" spans="1:27" ht="89.25">
      <c r="A78" s="162" t="s">
        <v>359</v>
      </c>
      <c r="B78" s="163" t="s">
        <v>255</v>
      </c>
      <c r="C78" s="163" t="s">
        <v>256</v>
      </c>
      <c r="D78" s="164" t="s">
        <v>20</v>
      </c>
      <c r="E78" s="164" t="s">
        <v>336</v>
      </c>
      <c r="F78" s="163" t="s">
        <v>341</v>
      </c>
      <c r="G78" s="163" t="s">
        <v>267</v>
      </c>
      <c r="H78" s="163" t="s">
        <v>245</v>
      </c>
      <c r="I78" s="10"/>
      <c r="J78" s="25"/>
      <c r="K78" s="163"/>
      <c r="L78" s="163" t="s">
        <v>503</v>
      </c>
      <c r="M78" s="229" t="s">
        <v>572</v>
      </c>
      <c r="N78" s="229" t="s">
        <v>581</v>
      </c>
      <c r="AA78" s="231">
        <f t="shared" si="1"/>
        <v>3</v>
      </c>
    </row>
    <row r="79" spans="1:27" ht="89.25">
      <c r="A79" s="162" t="s">
        <v>360</v>
      </c>
      <c r="B79" s="163" t="s">
        <v>255</v>
      </c>
      <c r="C79" s="163" t="s">
        <v>256</v>
      </c>
      <c r="D79" s="164" t="s">
        <v>20</v>
      </c>
      <c r="E79" s="164" t="s">
        <v>336</v>
      </c>
      <c r="F79" s="163" t="s">
        <v>341</v>
      </c>
      <c r="G79" s="163" t="s">
        <v>270</v>
      </c>
      <c r="H79" s="163" t="s">
        <v>245</v>
      </c>
      <c r="I79" s="10"/>
      <c r="J79" s="25"/>
      <c r="K79" s="163"/>
      <c r="L79" s="163" t="s">
        <v>504</v>
      </c>
      <c r="M79" s="229" t="s">
        <v>572</v>
      </c>
      <c r="N79" s="229" t="s">
        <v>581</v>
      </c>
      <c r="AA79" s="231">
        <f t="shared" si="1"/>
        <v>3</v>
      </c>
    </row>
    <row r="80" spans="1:27" ht="89.25">
      <c r="A80" s="162" t="s">
        <v>361</v>
      </c>
      <c r="B80" s="163" t="s">
        <v>255</v>
      </c>
      <c r="C80" s="163" t="s">
        <v>256</v>
      </c>
      <c r="D80" s="164" t="s">
        <v>20</v>
      </c>
      <c r="E80" s="164" t="s">
        <v>336</v>
      </c>
      <c r="F80" s="163" t="s">
        <v>341</v>
      </c>
      <c r="G80" s="163" t="s">
        <v>272</v>
      </c>
      <c r="H80" s="163" t="s">
        <v>245</v>
      </c>
      <c r="I80" s="10"/>
      <c r="J80" s="25"/>
      <c r="K80" s="163"/>
      <c r="L80" s="163" t="s">
        <v>505</v>
      </c>
      <c r="M80" s="229" t="s">
        <v>572</v>
      </c>
      <c r="N80" s="229" t="s">
        <v>581</v>
      </c>
      <c r="AA80" s="231">
        <f t="shared" si="1"/>
        <v>3</v>
      </c>
    </row>
    <row r="81" spans="1:27" ht="89.25">
      <c r="A81" s="162" t="s">
        <v>362</v>
      </c>
      <c r="B81" s="163" t="s">
        <v>189</v>
      </c>
      <c r="C81" s="163" t="s">
        <v>190</v>
      </c>
      <c r="D81" s="164" t="s">
        <v>20</v>
      </c>
      <c r="E81" s="164" t="s">
        <v>336</v>
      </c>
      <c r="F81" s="163" t="s">
        <v>341</v>
      </c>
      <c r="G81" s="163" t="s">
        <v>276</v>
      </c>
      <c r="H81" s="163" t="s">
        <v>245</v>
      </c>
      <c r="I81" s="10"/>
      <c r="J81" s="25"/>
      <c r="K81" s="163"/>
      <c r="L81" s="163" t="s">
        <v>506</v>
      </c>
      <c r="M81" s="229" t="s">
        <v>572</v>
      </c>
      <c r="N81" s="229" t="s">
        <v>581</v>
      </c>
      <c r="AA81" s="231">
        <f t="shared" si="1"/>
        <v>3</v>
      </c>
    </row>
    <row r="82" spans="1:27" ht="89.25">
      <c r="A82" s="162" t="s">
        <v>363</v>
      </c>
      <c r="B82" s="163" t="s">
        <v>278</v>
      </c>
      <c r="C82" s="163" t="s">
        <v>279</v>
      </c>
      <c r="D82" s="164" t="s">
        <v>20</v>
      </c>
      <c r="E82" s="164" t="s">
        <v>336</v>
      </c>
      <c r="F82" s="163" t="s">
        <v>341</v>
      </c>
      <c r="G82" s="163" t="s">
        <v>280</v>
      </c>
      <c r="H82" s="163" t="s">
        <v>245</v>
      </c>
      <c r="I82" s="10"/>
      <c r="J82" s="25"/>
      <c r="K82" s="163"/>
      <c r="L82" s="163" t="s">
        <v>507</v>
      </c>
      <c r="M82" s="229" t="s">
        <v>572</v>
      </c>
      <c r="N82" s="229" t="s">
        <v>581</v>
      </c>
      <c r="AA82" s="231">
        <f t="shared" si="1"/>
        <v>3</v>
      </c>
    </row>
    <row r="83" spans="1:27" ht="89.25">
      <c r="A83" s="162" t="s">
        <v>364</v>
      </c>
      <c r="B83" s="163" t="s">
        <v>278</v>
      </c>
      <c r="C83" s="163" t="s">
        <v>279</v>
      </c>
      <c r="D83" s="164" t="s">
        <v>20</v>
      </c>
      <c r="E83" s="164" t="s">
        <v>336</v>
      </c>
      <c r="F83" s="163" t="s">
        <v>341</v>
      </c>
      <c r="G83" s="163" t="s">
        <v>282</v>
      </c>
      <c r="H83" s="163" t="s">
        <v>283</v>
      </c>
      <c r="I83" s="10"/>
      <c r="J83" s="25"/>
      <c r="K83" s="163"/>
      <c r="L83" s="163" t="s">
        <v>508</v>
      </c>
      <c r="M83" s="229" t="s">
        <v>572</v>
      </c>
      <c r="N83" s="229" t="s">
        <v>581</v>
      </c>
      <c r="AA83" s="231">
        <f t="shared" si="1"/>
        <v>3</v>
      </c>
    </row>
    <row r="84" spans="1:27" ht="89.25">
      <c r="A84" s="162" t="s">
        <v>365</v>
      </c>
      <c r="B84" s="163" t="s">
        <v>255</v>
      </c>
      <c r="C84" s="163" t="s">
        <v>256</v>
      </c>
      <c r="D84" s="164" t="s">
        <v>20</v>
      </c>
      <c r="E84" s="164" t="s">
        <v>336</v>
      </c>
      <c r="F84" s="163" t="s">
        <v>341</v>
      </c>
      <c r="G84" s="163" t="s">
        <v>285</v>
      </c>
      <c r="H84" s="163" t="s">
        <v>245</v>
      </c>
      <c r="I84" s="10"/>
      <c r="J84" s="25"/>
      <c r="K84" s="163"/>
      <c r="L84" s="163" t="s">
        <v>509</v>
      </c>
      <c r="M84" s="229" t="s">
        <v>572</v>
      </c>
      <c r="N84" s="229" t="s">
        <v>581</v>
      </c>
      <c r="AA84" s="231">
        <f t="shared" si="1"/>
        <v>3</v>
      </c>
    </row>
    <row r="85" spans="1:27" ht="89.25">
      <c r="A85" s="162" t="s">
        <v>366</v>
      </c>
      <c r="B85" s="163" t="s">
        <v>255</v>
      </c>
      <c r="C85" s="163" t="s">
        <v>256</v>
      </c>
      <c r="D85" s="164" t="s">
        <v>20</v>
      </c>
      <c r="E85" s="164" t="s">
        <v>336</v>
      </c>
      <c r="F85" s="163" t="s">
        <v>341</v>
      </c>
      <c r="G85" s="163" t="s">
        <v>287</v>
      </c>
      <c r="H85" s="163" t="s">
        <v>245</v>
      </c>
      <c r="I85" s="10"/>
      <c r="J85" s="25"/>
      <c r="K85" s="163"/>
      <c r="L85" s="163" t="s">
        <v>510</v>
      </c>
      <c r="M85" s="229" t="s">
        <v>572</v>
      </c>
      <c r="N85" s="229" t="s">
        <v>581</v>
      </c>
      <c r="AA85" s="231">
        <f t="shared" si="1"/>
        <v>3</v>
      </c>
    </row>
    <row r="86" spans="1:27" ht="89.25">
      <c r="A86" s="162" t="s">
        <v>367</v>
      </c>
      <c r="B86" s="163" t="s">
        <v>290</v>
      </c>
      <c r="C86" s="163" t="s">
        <v>291</v>
      </c>
      <c r="D86" s="164" t="s">
        <v>20</v>
      </c>
      <c r="E86" s="164" t="s">
        <v>336</v>
      </c>
      <c r="F86" s="163" t="s">
        <v>341</v>
      </c>
      <c r="G86" s="163" t="s">
        <v>292</v>
      </c>
      <c r="H86" s="163" t="s">
        <v>368</v>
      </c>
      <c r="I86" s="10"/>
      <c r="J86" s="25"/>
      <c r="K86" s="163"/>
      <c r="L86" s="163" t="s">
        <v>511</v>
      </c>
      <c r="M86" s="229" t="s">
        <v>573</v>
      </c>
      <c r="N86" s="229" t="s">
        <v>578</v>
      </c>
      <c r="AA86" s="231">
        <f t="shared" si="1"/>
        <v>2</v>
      </c>
    </row>
    <row r="87" spans="1:27" ht="89.25">
      <c r="A87" s="162" t="s">
        <v>369</v>
      </c>
      <c r="B87" s="163" t="s">
        <v>278</v>
      </c>
      <c r="C87" s="163" t="s">
        <v>279</v>
      </c>
      <c r="D87" s="164" t="s">
        <v>20</v>
      </c>
      <c r="E87" s="164" t="s">
        <v>336</v>
      </c>
      <c r="F87" s="163" t="s">
        <v>341</v>
      </c>
      <c r="G87" s="163" t="s">
        <v>295</v>
      </c>
      <c r="H87" s="163" t="s">
        <v>245</v>
      </c>
      <c r="I87" s="10"/>
      <c r="J87" s="25"/>
      <c r="K87" s="163"/>
      <c r="L87" s="163" t="s">
        <v>512</v>
      </c>
      <c r="M87" s="229" t="s">
        <v>572</v>
      </c>
      <c r="N87" s="229" t="s">
        <v>581</v>
      </c>
      <c r="AA87" s="231">
        <f t="shared" si="1"/>
        <v>3</v>
      </c>
    </row>
    <row r="88" spans="1:27" ht="89.25">
      <c r="A88" s="162" t="s">
        <v>370</v>
      </c>
      <c r="B88" s="163" t="s">
        <v>169</v>
      </c>
      <c r="C88" s="163" t="s">
        <v>170</v>
      </c>
      <c r="D88" s="164" t="s">
        <v>20</v>
      </c>
      <c r="E88" s="164" t="s">
        <v>336</v>
      </c>
      <c r="F88" s="163" t="s">
        <v>341</v>
      </c>
      <c r="G88" s="163" t="s">
        <v>297</v>
      </c>
      <c r="H88" s="163" t="s">
        <v>245</v>
      </c>
      <c r="I88" s="10"/>
      <c r="J88" s="25"/>
      <c r="K88" s="163"/>
      <c r="L88" s="163" t="s">
        <v>513</v>
      </c>
      <c r="M88" s="229" t="s">
        <v>572</v>
      </c>
      <c r="N88" s="229" t="s">
        <v>581</v>
      </c>
      <c r="AA88" s="231">
        <f t="shared" si="1"/>
        <v>3</v>
      </c>
    </row>
    <row r="89" spans="1:27" ht="89.25">
      <c r="A89" s="162" t="s">
        <v>371</v>
      </c>
      <c r="B89" s="163" t="s">
        <v>278</v>
      </c>
      <c r="C89" s="163" t="s">
        <v>279</v>
      </c>
      <c r="D89" s="164" t="s">
        <v>20</v>
      </c>
      <c r="E89" s="164" t="s">
        <v>336</v>
      </c>
      <c r="F89" s="163" t="s">
        <v>341</v>
      </c>
      <c r="G89" s="164" t="s">
        <v>299</v>
      </c>
      <c r="H89" s="164" t="s">
        <v>268</v>
      </c>
      <c r="I89" s="10"/>
      <c r="J89" s="25"/>
      <c r="K89" s="164" t="s">
        <v>438</v>
      </c>
      <c r="L89" s="163" t="s">
        <v>514</v>
      </c>
      <c r="M89" s="229" t="s">
        <v>573</v>
      </c>
      <c r="N89" s="229" t="s">
        <v>578</v>
      </c>
      <c r="AA89" s="231">
        <f t="shared" si="1"/>
        <v>2</v>
      </c>
    </row>
    <row r="90" spans="1:27" ht="89.25">
      <c r="A90" s="162" t="s">
        <v>372</v>
      </c>
      <c r="B90" s="163" t="s">
        <v>255</v>
      </c>
      <c r="C90" s="163" t="s">
        <v>256</v>
      </c>
      <c r="D90" s="164" t="s">
        <v>20</v>
      </c>
      <c r="E90" s="164" t="s">
        <v>336</v>
      </c>
      <c r="F90" s="163" t="s">
        <v>341</v>
      </c>
      <c r="G90" s="163" t="s">
        <v>301</v>
      </c>
      <c r="H90" s="163" t="s">
        <v>245</v>
      </c>
      <c r="I90" s="10"/>
      <c r="J90" s="25"/>
      <c r="K90" s="163"/>
      <c r="L90" s="163" t="s">
        <v>515</v>
      </c>
      <c r="M90" s="229" t="s">
        <v>572</v>
      </c>
      <c r="N90" s="229" t="s">
        <v>581</v>
      </c>
      <c r="AA90" s="231">
        <f t="shared" si="1"/>
        <v>3</v>
      </c>
    </row>
    <row r="91" spans="1:27" ht="89.25">
      <c r="A91" s="162" t="s">
        <v>373</v>
      </c>
      <c r="B91" s="163" t="s">
        <v>255</v>
      </c>
      <c r="C91" s="163" t="s">
        <v>256</v>
      </c>
      <c r="D91" s="164" t="s">
        <v>20</v>
      </c>
      <c r="E91" s="164" t="s">
        <v>336</v>
      </c>
      <c r="F91" s="163" t="s">
        <v>341</v>
      </c>
      <c r="G91" s="163" t="s">
        <v>303</v>
      </c>
      <c r="H91" s="163" t="s">
        <v>245</v>
      </c>
      <c r="I91" s="10"/>
      <c r="J91" s="25"/>
      <c r="K91" s="163"/>
      <c r="L91" s="163" t="s">
        <v>516</v>
      </c>
      <c r="M91" s="229" t="s">
        <v>572</v>
      </c>
      <c r="N91" s="229" t="s">
        <v>581</v>
      </c>
      <c r="AA91" s="231">
        <f t="shared" si="1"/>
        <v>3</v>
      </c>
    </row>
    <row r="92" spans="1:27" ht="89.25">
      <c r="A92" s="162" t="s">
        <v>374</v>
      </c>
      <c r="B92" s="163" t="s">
        <v>255</v>
      </c>
      <c r="C92" s="163" t="s">
        <v>256</v>
      </c>
      <c r="D92" s="164" t="s">
        <v>20</v>
      </c>
      <c r="E92" s="164" t="s">
        <v>336</v>
      </c>
      <c r="F92" s="163" t="s">
        <v>341</v>
      </c>
      <c r="G92" s="163" t="s">
        <v>305</v>
      </c>
      <c r="H92" s="163" t="s">
        <v>245</v>
      </c>
      <c r="I92" s="10"/>
      <c r="J92" s="25"/>
      <c r="K92" s="163"/>
      <c r="L92" s="163" t="s">
        <v>517</v>
      </c>
      <c r="M92" s="229" t="s">
        <v>572</v>
      </c>
      <c r="N92" s="229" t="s">
        <v>581</v>
      </c>
      <c r="AA92" s="231">
        <f t="shared" si="1"/>
        <v>3</v>
      </c>
    </row>
    <row r="93" spans="1:27" ht="89.25">
      <c r="A93" s="162" t="s">
        <v>375</v>
      </c>
      <c r="B93" s="163" t="s">
        <v>278</v>
      </c>
      <c r="C93" s="163" t="s">
        <v>279</v>
      </c>
      <c r="D93" s="164" t="s">
        <v>20</v>
      </c>
      <c r="E93" s="164" t="s">
        <v>336</v>
      </c>
      <c r="F93" s="163" t="s">
        <v>341</v>
      </c>
      <c r="G93" s="163" t="s">
        <v>376</v>
      </c>
      <c r="H93" s="163" t="s">
        <v>245</v>
      </c>
      <c r="I93" s="10"/>
      <c r="J93" s="25"/>
      <c r="K93" s="163"/>
      <c r="L93" s="163" t="s">
        <v>518</v>
      </c>
      <c r="M93" s="229" t="s">
        <v>572</v>
      </c>
      <c r="N93" s="229" t="s">
        <v>581</v>
      </c>
      <c r="AA93" s="231">
        <f t="shared" si="1"/>
        <v>3</v>
      </c>
    </row>
    <row r="94" spans="1:27" ht="89.25">
      <c r="A94" s="162" t="s">
        <v>377</v>
      </c>
      <c r="B94" s="163" t="s">
        <v>278</v>
      </c>
      <c r="C94" s="163" t="s">
        <v>279</v>
      </c>
      <c r="D94" s="164" t="s">
        <v>20</v>
      </c>
      <c r="E94" s="164" t="s">
        <v>336</v>
      </c>
      <c r="F94" s="163" t="s">
        <v>341</v>
      </c>
      <c r="G94" s="163" t="s">
        <v>378</v>
      </c>
      <c r="H94" s="163" t="s">
        <v>245</v>
      </c>
      <c r="I94" s="10"/>
      <c r="J94" s="25"/>
      <c r="K94" s="163"/>
      <c r="L94" s="163" t="s">
        <v>519</v>
      </c>
      <c r="M94" s="229" t="s">
        <v>572</v>
      </c>
      <c r="N94" s="229" t="s">
        <v>581</v>
      </c>
      <c r="AA94" s="231">
        <f t="shared" si="1"/>
        <v>3</v>
      </c>
    </row>
    <row r="95" spans="1:27" ht="89.25">
      <c r="A95" s="162" t="s">
        <v>379</v>
      </c>
      <c r="B95" s="163" t="s">
        <v>278</v>
      </c>
      <c r="C95" s="163" t="s">
        <v>279</v>
      </c>
      <c r="D95" s="164" t="s">
        <v>20</v>
      </c>
      <c r="E95" s="164" t="s">
        <v>336</v>
      </c>
      <c r="F95" s="163" t="s">
        <v>341</v>
      </c>
      <c r="G95" s="163" t="s">
        <v>380</v>
      </c>
      <c r="H95" s="163" t="s">
        <v>245</v>
      </c>
      <c r="I95" s="10"/>
      <c r="J95" s="25"/>
      <c r="K95" s="163"/>
      <c r="L95" s="163" t="s">
        <v>520</v>
      </c>
      <c r="M95" s="229" t="s">
        <v>572</v>
      </c>
      <c r="N95" s="229" t="s">
        <v>581</v>
      </c>
      <c r="AA95" s="231">
        <f t="shared" si="1"/>
        <v>3</v>
      </c>
    </row>
    <row r="96" spans="1:27" ht="89.25">
      <c r="A96" s="162" t="s">
        <v>381</v>
      </c>
      <c r="B96" s="163" t="s">
        <v>158</v>
      </c>
      <c r="C96" s="163" t="s">
        <v>159</v>
      </c>
      <c r="D96" s="164" t="s">
        <v>20</v>
      </c>
      <c r="E96" s="164" t="s">
        <v>336</v>
      </c>
      <c r="F96" s="163" t="s">
        <v>341</v>
      </c>
      <c r="G96" s="163" t="s">
        <v>307</v>
      </c>
      <c r="H96" s="163" t="s">
        <v>308</v>
      </c>
      <c r="I96" s="10"/>
      <c r="J96" s="25"/>
      <c r="K96" s="163"/>
      <c r="L96" s="163" t="s">
        <v>521</v>
      </c>
      <c r="M96" s="229" t="s">
        <v>573</v>
      </c>
      <c r="N96" s="229" t="s">
        <v>577</v>
      </c>
      <c r="AA96" s="231">
        <f t="shared" si="1"/>
        <v>2</v>
      </c>
    </row>
    <row r="97" spans="1:27" ht="89.25">
      <c r="A97" s="162" t="s">
        <v>382</v>
      </c>
      <c r="B97" s="163" t="s">
        <v>178</v>
      </c>
      <c r="C97" s="163" t="s">
        <v>179</v>
      </c>
      <c r="D97" s="164" t="s">
        <v>20</v>
      </c>
      <c r="E97" s="164" t="s">
        <v>336</v>
      </c>
      <c r="F97" s="163" t="s">
        <v>341</v>
      </c>
      <c r="G97" s="163" t="s">
        <v>310</v>
      </c>
      <c r="H97" s="163" t="s">
        <v>245</v>
      </c>
      <c r="I97" s="10"/>
      <c r="J97" s="25"/>
      <c r="K97" s="163"/>
      <c r="L97" s="163" t="s">
        <v>522</v>
      </c>
      <c r="M97" s="229" t="s">
        <v>572</v>
      </c>
      <c r="N97" s="229" t="s">
        <v>581</v>
      </c>
      <c r="AA97" s="231">
        <f t="shared" si="1"/>
        <v>3</v>
      </c>
    </row>
    <row r="98" spans="1:27" ht="89.25">
      <c r="A98" s="162" t="s">
        <v>383</v>
      </c>
      <c r="B98" s="163" t="s">
        <v>255</v>
      </c>
      <c r="C98" s="163" t="s">
        <v>256</v>
      </c>
      <c r="D98" s="164" t="s">
        <v>20</v>
      </c>
      <c r="E98" s="164" t="s">
        <v>336</v>
      </c>
      <c r="F98" s="163" t="s">
        <v>341</v>
      </c>
      <c r="G98" s="163" t="s">
        <v>312</v>
      </c>
      <c r="H98" s="164" t="s">
        <v>268</v>
      </c>
      <c r="I98" s="10"/>
      <c r="J98" s="25"/>
      <c r="K98" s="164" t="s">
        <v>438</v>
      </c>
      <c r="L98" s="163" t="s">
        <v>523</v>
      </c>
      <c r="M98" s="229" t="s">
        <v>573</v>
      </c>
      <c r="N98" s="229" t="s">
        <v>578</v>
      </c>
      <c r="AA98" s="231">
        <f t="shared" si="1"/>
        <v>2</v>
      </c>
    </row>
    <row r="99" spans="1:27" ht="89.25">
      <c r="A99" s="162" t="s">
        <v>384</v>
      </c>
      <c r="B99" s="163" t="s">
        <v>165</v>
      </c>
      <c r="C99" s="163" t="s">
        <v>166</v>
      </c>
      <c r="D99" s="164" t="s">
        <v>20</v>
      </c>
      <c r="E99" s="164" t="s">
        <v>336</v>
      </c>
      <c r="F99" s="163" t="s">
        <v>341</v>
      </c>
      <c r="G99" s="163" t="s">
        <v>314</v>
      </c>
      <c r="H99" s="163" t="s">
        <v>268</v>
      </c>
      <c r="I99" s="10"/>
      <c r="J99" s="25"/>
      <c r="K99" s="163"/>
      <c r="L99" s="163" t="s">
        <v>524</v>
      </c>
      <c r="M99" s="229" t="s">
        <v>572</v>
      </c>
      <c r="N99" s="229" t="s">
        <v>580</v>
      </c>
      <c r="AA99" s="231">
        <f t="shared" si="1"/>
        <v>3</v>
      </c>
    </row>
    <row r="100" spans="1:27" ht="89.25">
      <c r="A100" s="162" t="s">
        <v>385</v>
      </c>
      <c r="B100" s="163" t="s">
        <v>255</v>
      </c>
      <c r="C100" s="163" t="s">
        <v>256</v>
      </c>
      <c r="D100" s="164" t="s">
        <v>20</v>
      </c>
      <c r="E100" s="164" t="s">
        <v>336</v>
      </c>
      <c r="F100" s="163" t="s">
        <v>341</v>
      </c>
      <c r="G100" s="163" t="s">
        <v>316</v>
      </c>
      <c r="H100" s="163" t="s">
        <v>268</v>
      </c>
      <c r="I100" s="10"/>
      <c r="J100" s="25"/>
      <c r="K100" s="163"/>
      <c r="L100" s="163" t="s">
        <v>525</v>
      </c>
      <c r="M100" s="229" t="s">
        <v>573</v>
      </c>
      <c r="N100" s="229" t="s">
        <v>578</v>
      </c>
      <c r="AA100" s="231">
        <f t="shared" si="1"/>
        <v>2</v>
      </c>
    </row>
    <row r="101" spans="1:27" ht="89.25">
      <c r="A101" s="162" t="s">
        <v>386</v>
      </c>
      <c r="B101" s="163" t="s">
        <v>165</v>
      </c>
      <c r="C101" s="163" t="s">
        <v>166</v>
      </c>
      <c r="D101" s="164" t="s">
        <v>20</v>
      </c>
      <c r="E101" s="164" t="s">
        <v>336</v>
      </c>
      <c r="F101" s="163" t="s">
        <v>341</v>
      </c>
      <c r="G101" s="163" t="s">
        <v>318</v>
      </c>
      <c r="H101" s="163" t="s">
        <v>245</v>
      </c>
      <c r="I101" s="10"/>
      <c r="J101" s="25"/>
      <c r="K101" s="163"/>
      <c r="L101" s="163" t="s">
        <v>526</v>
      </c>
      <c r="M101" s="229" t="s">
        <v>572</v>
      </c>
      <c r="N101" s="229" t="s">
        <v>581</v>
      </c>
      <c r="AA101" s="231">
        <f t="shared" si="1"/>
        <v>3</v>
      </c>
    </row>
    <row r="102" spans="1:27" ht="89.25">
      <c r="A102" s="162" t="s">
        <v>387</v>
      </c>
      <c r="B102" s="163" t="s">
        <v>255</v>
      </c>
      <c r="C102" s="163" t="s">
        <v>256</v>
      </c>
      <c r="D102" s="164" t="s">
        <v>20</v>
      </c>
      <c r="E102" s="164" t="s">
        <v>336</v>
      </c>
      <c r="F102" s="163" t="s">
        <v>341</v>
      </c>
      <c r="G102" s="163" t="s">
        <v>320</v>
      </c>
      <c r="H102" s="163" t="s">
        <v>388</v>
      </c>
      <c r="I102" s="10"/>
      <c r="J102" s="25"/>
      <c r="K102" s="163"/>
      <c r="L102" s="163" t="s">
        <v>527</v>
      </c>
      <c r="M102" s="229" t="s">
        <v>572</v>
      </c>
      <c r="N102" s="229" t="s">
        <v>581</v>
      </c>
      <c r="AA102" s="231">
        <f t="shared" si="1"/>
        <v>3</v>
      </c>
    </row>
    <row r="103" spans="1:27" ht="89.25">
      <c r="A103" s="162" t="s">
        <v>389</v>
      </c>
      <c r="B103" s="163" t="s">
        <v>278</v>
      </c>
      <c r="C103" s="163" t="s">
        <v>279</v>
      </c>
      <c r="D103" s="164" t="s">
        <v>20</v>
      </c>
      <c r="E103" s="164" t="s">
        <v>336</v>
      </c>
      <c r="F103" s="163" t="s">
        <v>390</v>
      </c>
      <c r="G103" s="163" t="s">
        <v>282</v>
      </c>
      <c r="H103" s="163" t="s">
        <v>308</v>
      </c>
      <c r="I103" s="10"/>
      <c r="J103" s="25"/>
      <c r="K103" s="163"/>
      <c r="L103" s="163" t="s">
        <v>528</v>
      </c>
      <c r="M103" s="229" t="s">
        <v>572</v>
      </c>
      <c r="N103" s="229" t="s">
        <v>580</v>
      </c>
      <c r="AA103" s="231">
        <f t="shared" si="1"/>
        <v>3</v>
      </c>
    </row>
    <row r="104" spans="1:27" ht="114.75">
      <c r="A104" s="162" t="s">
        <v>391</v>
      </c>
      <c r="B104" s="163" t="s">
        <v>255</v>
      </c>
      <c r="C104" s="163" t="s">
        <v>256</v>
      </c>
      <c r="D104" s="164" t="s">
        <v>20</v>
      </c>
      <c r="E104" s="164" t="s">
        <v>392</v>
      </c>
      <c r="F104" s="163" t="s">
        <v>393</v>
      </c>
      <c r="G104" s="163" t="s">
        <v>394</v>
      </c>
      <c r="H104" s="163" t="s">
        <v>395</v>
      </c>
      <c r="I104" s="10"/>
      <c r="J104" s="25"/>
      <c r="K104" s="163"/>
      <c r="L104" s="163" t="s">
        <v>529</v>
      </c>
      <c r="M104" s="229" t="s">
        <v>573</v>
      </c>
      <c r="N104" s="229" t="s">
        <v>578</v>
      </c>
      <c r="AA104" s="231">
        <f t="shared" si="1"/>
        <v>2</v>
      </c>
    </row>
    <row r="105" spans="1:27" ht="114.75">
      <c r="A105" s="162" t="s">
        <v>396</v>
      </c>
      <c r="B105" s="163" t="s">
        <v>229</v>
      </c>
      <c r="C105" s="163" t="s">
        <v>230</v>
      </c>
      <c r="D105" s="164" t="s">
        <v>20</v>
      </c>
      <c r="E105" s="164" t="s">
        <v>392</v>
      </c>
      <c r="F105" s="163" t="s">
        <v>393</v>
      </c>
      <c r="G105" s="163" t="s">
        <v>397</v>
      </c>
      <c r="H105" s="163" t="s">
        <v>398</v>
      </c>
      <c r="I105" s="10"/>
      <c r="J105" s="25"/>
      <c r="K105" s="163"/>
      <c r="L105" s="163" t="s">
        <v>530</v>
      </c>
      <c r="M105" s="229" t="s">
        <v>573</v>
      </c>
      <c r="N105" s="229" t="s">
        <v>578</v>
      </c>
      <c r="AA105" s="231">
        <f t="shared" si="1"/>
        <v>2</v>
      </c>
    </row>
    <row r="106" spans="1:27" ht="76.5">
      <c r="A106" s="162" t="s">
        <v>399</v>
      </c>
      <c r="B106" s="163" t="s">
        <v>189</v>
      </c>
      <c r="C106" s="163" t="s">
        <v>190</v>
      </c>
      <c r="D106" s="164" t="s">
        <v>20</v>
      </c>
      <c r="E106" s="164" t="s">
        <v>400</v>
      </c>
      <c r="F106" s="163" t="s">
        <v>401</v>
      </c>
      <c r="G106" s="163" t="s">
        <v>402</v>
      </c>
      <c r="H106" s="163" t="s">
        <v>163</v>
      </c>
      <c r="I106" s="10"/>
      <c r="J106" s="25"/>
      <c r="K106" s="163"/>
      <c r="L106" s="163" t="s">
        <v>531</v>
      </c>
      <c r="M106" s="229" t="s">
        <v>573</v>
      </c>
      <c r="N106" s="229" t="s">
        <v>578</v>
      </c>
      <c r="AA106" s="231">
        <f t="shared" si="1"/>
        <v>2</v>
      </c>
    </row>
    <row r="107" spans="1:27" ht="76.5">
      <c r="A107" s="162" t="s">
        <v>403</v>
      </c>
      <c r="B107" s="163" t="s">
        <v>189</v>
      </c>
      <c r="C107" s="163" t="s">
        <v>190</v>
      </c>
      <c r="D107" s="164" t="s">
        <v>20</v>
      </c>
      <c r="E107" s="164" t="s">
        <v>400</v>
      </c>
      <c r="F107" s="163" t="s">
        <v>404</v>
      </c>
      <c r="G107" s="163" t="s">
        <v>402</v>
      </c>
      <c r="H107" s="163" t="s">
        <v>163</v>
      </c>
      <c r="I107" s="10"/>
      <c r="J107" s="25"/>
      <c r="K107" s="163"/>
      <c r="L107" s="163" t="s">
        <v>532</v>
      </c>
      <c r="M107" s="229" t="s">
        <v>573</v>
      </c>
      <c r="N107" s="229" t="s">
        <v>578</v>
      </c>
      <c r="AA107" s="231">
        <f t="shared" si="1"/>
        <v>2</v>
      </c>
    </row>
    <row r="108" spans="1:27" ht="76.5">
      <c r="A108" s="162" t="s">
        <v>405</v>
      </c>
      <c r="B108" s="163" t="s">
        <v>189</v>
      </c>
      <c r="C108" s="163" t="s">
        <v>190</v>
      </c>
      <c r="D108" s="164" t="s">
        <v>20</v>
      </c>
      <c r="E108" s="164" t="s">
        <v>400</v>
      </c>
      <c r="F108" s="163" t="s">
        <v>406</v>
      </c>
      <c r="G108" s="163" t="s">
        <v>402</v>
      </c>
      <c r="H108" s="163" t="s">
        <v>163</v>
      </c>
      <c r="I108" s="10"/>
      <c r="J108" s="25"/>
      <c r="K108" s="163"/>
      <c r="L108" s="163" t="s">
        <v>533</v>
      </c>
      <c r="M108" s="229" t="s">
        <v>573</v>
      </c>
      <c r="N108" s="229" t="s">
        <v>578</v>
      </c>
      <c r="AA108" s="231">
        <f t="shared" si="1"/>
        <v>2</v>
      </c>
    </row>
    <row r="109" spans="1:27" ht="89.25">
      <c r="A109" s="162" t="s">
        <v>407</v>
      </c>
      <c r="B109" s="163" t="s">
        <v>189</v>
      </c>
      <c r="C109" s="163" t="s">
        <v>190</v>
      </c>
      <c r="D109" s="164" t="s">
        <v>20</v>
      </c>
      <c r="E109" s="164" t="s">
        <v>400</v>
      </c>
      <c r="F109" s="163" t="s">
        <v>408</v>
      </c>
      <c r="G109" s="163" t="s">
        <v>402</v>
      </c>
      <c r="H109" s="163" t="s">
        <v>163</v>
      </c>
      <c r="I109" s="10"/>
      <c r="J109" s="25"/>
      <c r="K109" s="163"/>
      <c r="L109" s="163" t="s">
        <v>534</v>
      </c>
      <c r="M109" s="229" t="s">
        <v>573</v>
      </c>
      <c r="N109" s="229" t="s">
        <v>578</v>
      </c>
      <c r="AA109" s="231">
        <f t="shared" si="1"/>
        <v>2</v>
      </c>
    </row>
    <row r="110" spans="1:27" ht="76.5">
      <c r="A110" s="162" t="s">
        <v>409</v>
      </c>
      <c r="B110" s="163" t="s">
        <v>189</v>
      </c>
      <c r="C110" s="163" t="s">
        <v>190</v>
      </c>
      <c r="D110" s="164" t="s">
        <v>20</v>
      </c>
      <c r="E110" s="164" t="s">
        <v>400</v>
      </c>
      <c r="F110" s="163" t="s">
        <v>410</v>
      </c>
      <c r="G110" s="163" t="s">
        <v>402</v>
      </c>
      <c r="H110" s="163" t="s">
        <v>163</v>
      </c>
      <c r="I110" s="10"/>
      <c r="J110" s="25"/>
      <c r="K110" s="163"/>
      <c r="L110" s="163" t="s">
        <v>535</v>
      </c>
      <c r="M110" s="229" t="s">
        <v>573</v>
      </c>
      <c r="N110" s="229" t="s">
        <v>578</v>
      </c>
      <c r="AA110" s="231">
        <f t="shared" si="1"/>
        <v>2</v>
      </c>
    </row>
    <row r="111" spans="1:27" ht="76.5">
      <c r="A111" s="162" t="s">
        <v>411</v>
      </c>
      <c r="B111" s="163" t="s">
        <v>189</v>
      </c>
      <c r="C111" s="163" t="s">
        <v>190</v>
      </c>
      <c r="D111" s="164" t="s">
        <v>20</v>
      </c>
      <c r="E111" s="164" t="s">
        <v>400</v>
      </c>
      <c r="F111" s="163" t="s">
        <v>412</v>
      </c>
      <c r="G111" s="163" t="s">
        <v>402</v>
      </c>
      <c r="H111" s="163" t="s">
        <v>163</v>
      </c>
      <c r="I111" s="10"/>
      <c r="J111" s="25"/>
      <c r="K111" s="163"/>
      <c r="L111" s="163" t="s">
        <v>536</v>
      </c>
      <c r="M111" s="229" t="s">
        <v>573</v>
      </c>
      <c r="N111" s="229" t="s">
        <v>578</v>
      </c>
      <c r="AA111" s="231">
        <f t="shared" si="1"/>
        <v>2</v>
      </c>
    </row>
    <row r="112" spans="1:27" ht="76.5">
      <c r="A112" s="162" t="s">
        <v>413</v>
      </c>
      <c r="B112" s="163" t="s">
        <v>189</v>
      </c>
      <c r="C112" s="163" t="s">
        <v>190</v>
      </c>
      <c r="D112" s="164" t="s">
        <v>20</v>
      </c>
      <c r="E112" s="164" t="s">
        <v>400</v>
      </c>
      <c r="F112" s="163" t="s">
        <v>414</v>
      </c>
      <c r="G112" s="163" t="s">
        <v>402</v>
      </c>
      <c r="H112" s="163" t="s">
        <v>163</v>
      </c>
      <c r="I112" s="10"/>
      <c r="J112" s="25"/>
      <c r="K112" s="163"/>
      <c r="L112" s="163" t="s">
        <v>537</v>
      </c>
      <c r="M112" s="229" t="s">
        <v>573</v>
      </c>
      <c r="N112" s="229" t="s">
        <v>578</v>
      </c>
      <c r="AA112" s="231">
        <f t="shared" si="1"/>
        <v>2</v>
      </c>
    </row>
    <row r="113" spans="1:27" ht="38.25">
      <c r="A113" s="162" t="s">
        <v>415</v>
      </c>
      <c r="B113" s="163" t="s">
        <v>158</v>
      </c>
      <c r="C113" s="163" t="s">
        <v>159</v>
      </c>
      <c r="D113" s="164" t="s">
        <v>20</v>
      </c>
      <c r="E113" s="164" t="s">
        <v>221</v>
      </c>
      <c r="F113" s="163" t="s">
        <v>416</v>
      </c>
      <c r="G113" s="163" t="s">
        <v>417</v>
      </c>
      <c r="H113" s="163" t="s">
        <v>163</v>
      </c>
      <c r="I113" s="10"/>
      <c r="J113" s="25"/>
      <c r="K113" s="163"/>
      <c r="L113" s="163" t="s">
        <v>538</v>
      </c>
      <c r="M113" s="229" t="s">
        <v>572</v>
      </c>
      <c r="N113" s="229" t="s">
        <v>581</v>
      </c>
      <c r="AA113" s="231">
        <f t="shared" si="1"/>
        <v>3</v>
      </c>
    </row>
    <row r="114" spans="1:27" ht="38.25">
      <c r="A114" s="162" t="s">
        <v>418</v>
      </c>
      <c r="B114" s="164" t="s">
        <v>189</v>
      </c>
      <c r="C114" s="164" t="s">
        <v>190</v>
      </c>
      <c r="D114" s="164" t="s">
        <v>20</v>
      </c>
      <c r="E114" s="164" t="s">
        <v>221</v>
      </c>
      <c r="F114" s="163" t="s">
        <v>416</v>
      </c>
      <c r="G114" s="163" t="s">
        <v>419</v>
      </c>
      <c r="H114" s="163" t="s">
        <v>163</v>
      </c>
      <c r="I114" s="10"/>
      <c r="J114" s="25"/>
      <c r="K114" s="163"/>
      <c r="L114" s="163" t="s">
        <v>539</v>
      </c>
      <c r="M114" s="229" t="s">
        <v>572</v>
      </c>
      <c r="N114" s="229" t="s">
        <v>581</v>
      </c>
      <c r="AA114" s="231">
        <f t="shared" si="1"/>
        <v>3</v>
      </c>
    </row>
    <row r="115" spans="1:27" ht="63.75">
      <c r="A115" s="162" t="s">
        <v>420</v>
      </c>
      <c r="B115" s="163" t="s">
        <v>421</v>
      </c>
      <c r="C115" s="163" t="s">
        <v>422</v>
      </c>
      <c r="D115" s="164" t="s">
        <v>20</v>
      </c>
      <c r="E115" s="164" t="s">
        <v>221</v>
      </c>
      <c r="F115" s="163" t="s">
        <v>416</v>
      </c>
      <c r="G115" s="163" t="s">
        <v>423</v>
      </c>
      <c r="H115" s="163" t="s">
        <v>172</v>
      </c>
      <c r="I115" s="10"/>
      <c r="J115" s="25"/>
      <c r="K115" s="163"/>
      <c r="L115" s="163" t="s">
        <v>540</v>
      </c>
      <c r="M115" s="229" t="s">
        <v>572</v>
      </c>
      <c r="N115" s="229" t="s">
        <v>581</v>
      </c>
      <c r="AA115" s="231">
        <f t="shared" si="1"/>
        <v>3</v>
      </c>
    </row>
    <row r="116" spans="1:27" ht="63.75">
      <c r="A116" s="162" t="s">
        <v>424</v>
      </c>
      <c r="B116" s="164" t="s">
        <v>189</v>
      </c>
      <c r="C116" s="164" t="s">
        <v>190</v>
      </c>
      <c r="D116" s="164" t="s">
        <v>20</v>
      </c>
      <c r="E116" s="164" t="s">
        <v>221</v>
      </c>
      <c r="F116" s="163" t="s">
        <v>425</v>
      </c>
      <c r="G116" s="163" t="s">
        <v>426</v>
      </c>
      <c r="H116" s="163" t="s">
        <v>163</v>
      </c>
      <c r="I116" s="10"/>
      <c r="J116" s="25"/>
      <c r="K116" s="163"/>
      <c r="L116" s="163" t="s">
        <v>541</v>
      </c>
      <c r="M116" s="229" t="s">
        <v>572</v>
      </c>
      <c r="N116" s="229" t="s">
        <v>581</v>
      </c>
      <c r="AA116" s="231">
        <f t="shared" si="1"/>
        <v>3</v>
      </c>
    </row>
    <row r="117" spans="1:27" ht="12.75">
      <c r="A117" s="53"/>
      <c r="B117" s="54" t="s">
        <v>41</v>
      </c>
      <c r="C117" s="56"/>
      <c r="D117" s="53"/>
      <c r="E117" s="53"/>
      <c r="F117" s="53"/>
      <c r="G117" s="53"/>
      <c r="H117" s="53"/>
      <c r="I117" s="53"/>
      <c r="J117" s="53"/>
      <c r="K117" s="53"/>
      <c r="L117" s="53"/>
      <c r="M117" s="53"/>
      <c r="N117" s="53"/>
      <c r="AA117" s="53"/>
    </row>
    <row r="119" ht="12.75" hidden="1"/>
    <row r="120" ht="12.75" hidden="1">
      <c r="I120" s="26" t="s">
        <v>25</v>
      </c>
    </row>
    <row r="121" ht="12.75" hidden="1">
      <c r="I121" s="26" t="s">
        <v>7</v>
      </c>
    </row>
    <row r="122" ht="12.75" hidden="1">
      <c r="I122" s="26" t="s">
        <v>8</v>
      </c>
    </row>
    <row r="123" ht="12.75" hidden="1">
      <c r="I123" s="233" t="s">
        <v>555</v>
      </c>
    </row>
    <row r="124" ht="12.75" hidden="1">
      <c r="I124" s="233" t="s">
        <v>586</v>
      </c>
    </row>
    <row r="125" ht="12.75" hidden="1">
      <c r="I125" s="26" t="s">
        <v>123</v>
      </c>
    </row>
    <row r="126" ht="12.75" hidden="1">
      <c r="I126" s="55" t="s">
        <v>20</v>
      </c>
    </row>
    <row r="127" ht="12.75" hidden="1">
      <c r="I127" s="55" t="s">
        <v>21</v>
      </c>
    </row>
    <row r="128" ht="12.75" hidden="1">
      <c r="I128" s="55" t="s">
        <v>138</v>
      </c>
    </row>
    <row r="129" ht="12.75" hidden="1">
      <c r="I129" s="55" t="s">
        <v>139</v>
      </c>
    </row>
    <row r="130" ht="12.75" hidden="1"/>
    <row r="131" ht="12.75" hidden="1">
      <c r="I131" s="230" t="s">
        <v>570</v>
      </c>
    </row>
    <row r="132" ht="12.75" hidden="1">
      <c r="I132" s="232" t="s">
        <v>571</v>
      </c>
    </row>
    <row r="133" ht="12.75" hidden="1">
      <c r="I133" s="230" t="s">
        <v>572</v>
      </c>
    </row>
    <row r="134" ht="12.75" hidden="1">
      <c r="I134" s="230" t="s">
        <v>573</v>
      </c>
    </row>
    <row r="135" ht="12.75" hidden="1">
      <c r="I135" s="230" t="s">
        <v>574</v>
      </c>
    </row>
    <row r="136" ht="12.75" hidden="1"/>
  </sheetData>
  <sheetProtection autoFilter="0"/>
  <protectedRanges>
    <protectedRange password="E1A2" sqref="N2:N22" name="Range1"/>
    <protectedRange password="E1A2" sqref="AA2" name="Range1_1"/>
    <protectedRange password="E1A2" sqref="AA3:AA116" name="Range1_1_1"/>
  </protectedRanges>
  <autoFilter ref="A2:N117"/>
  <conditionalFormatting sqref="J3:K116">
    <cfRule type="cellIs" priority="1" dxfId="2" operator="equal" stopIfTrue="1">
      <formula>"Pass"</formula>
    </cfRule>
    <cfRule type="cellIs" priority="2" dxfId="1" operator="equal" stopIfTrue="1">
      <formula>"Fail"</formula>
    </cfRule>
    <cfRule type="cellIs" priority="3" dxfId="0" operator="equal" stopIfTrue="1">
      <formula>"Info Needed"</formula>
    </cfRule>
  </conditionalFormatting>
  <dataValidations count="3">
    <dataValidation type="list" allowBlank="1" showInputMessage="1" showErrorMessage="1" sqref="J3:J116">
      <formula1>$I$121:$I$125</formula1>
    </dataValidation>
    <dataValidation type="list" allowBlank="1" showInputMessage="1" showErrorMessage="1" sqref="D3:D116">
      <formula1>$I$126:$I$129</formula1>
    </dataValidation>
    <dataValidation type="list" allowBlank="1" showInputMessage="1" showErrorMessage="1" sqref="M3:M116">
      <formula1>$I$132:$I$135</formula1>
    </dataValidation>
  </dataValidations>
  <printOptions horizontalCentered="1"/>
  <pageMargins left="0.25" right="0.25" top="0.75" bottom="0.75" header="0.3" footer="0.3"/>
  <pageSetup horizontalDpi="1200" verticalDpi="1200" orientation="landscape" scale="59"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21" customWidth="1"/>
    <col min="14" max="14" width="10.140625" style="21" customWidth="1"/>
    <col min="15" max="16384" width="9.140625" style="21" customWidth="1"/>
  </cols>
  <sheetData>
    <row r="1" spans="1:14" ht="12.75">
      <c r="A1" s="11" t="s">
        <v>29</v>
      </c>
      <c r="B1" s="12"/>
      <c r="C1" s="12"/>
      <c r="D1" s="12"/>
      <c r="E1" s="12"/>
      <c r="F1" s="12"/>
      <c r="G1" s="12"/>
      <c r="H1" s="12"/>
      <c r="I1" s="12"/>
      <c r="J1" s="12"/>
      <c r="K1" s="12"/>
      <c r="L1" s="12"/>
      <c r="M1" s="12"/>
      <c r="N1" s="13"/>
    </row>
    <row r="2" spans="1:14" s="22" customFormat="1" ht="12.75" customHeight="1">
      <c r="A2" s="110" t="s">
        <v>30</v>
      </c>
      <c r="B2" s="111"/>
      <c r="C2" s="111"/>
      <c r="D2" s="111"/>
      <c r="E2" s="111"/>
      <c r="F2" s="111"/>
      <c r="G2" s="111"/>
      <c r="H2" s="111"/>
      <c r="I2" s="111"/>
      <c r="J2" s="111"/>
      <c r="K2" s="111"/>
      <c r="L2" s="111"/>
      <c r="M2" s="111"/>
      <c r="N2" s="112"/>
    </row>
    <row r="3" spans="1:14" s="22" customFormat="1" ht="12.75" customHeight="1">
      <c r="A3" s="106" t="s">
        <v>109</v>
      </c>
      <c r="B3" s="107"/>
      <c r="C3" s="107"/>
      <c r="D3" s="107"/>
      <c r="E3" s="107"/>
      <c r="F3" s="107"/>
      <c r="G3" s="107"/>
      <c r="H3" s="107"/>
      <c r="I3" s="107"/>
      <c r="J3" s="107"/>
      <c r="K3" s="107"/>
      <c r="L3" s="107"/>
      <c r="M3" s="107"/>
      <c r="N3" s="108"/>
    </row>
    <row r="4" spans="1:14" s="22" customFormat="1" ht="12.75">
      <c r="A4" s="105" t="s">
        <v>144</v>
      </c>
      <c r="B4" s="16"/>
      <c r="C4" s="16"/>
      <c r="D4" s="16"/>
      <c r="E4" s="16"/>
      <c r="F4" s="16"/>
      <c r="G4" s="16"/>
      <c r="H4" s="16"/>
      <c r="I4" s="16"/>
      <c r="J4" s="16"/>
      <c r="K4" s="16"/>
      <c r="L4" s="16"/>
      <c r="M4" s="16"/>
      <c r="N4" s="17"/>
    </row>
    <row r="5" spans="1:14" s="22" customFormat="1" ht="12.75">
      <c r="A5" s="105" t="s">
        <v>145</v>
      </c>
      <c r="B5" s="16"/>
      <c r="C5" s="16"/>
      <c r="D5" s="16"/>
      <c r="E5" s="16"/>
      <c r="F5" s="16"/>
      <c r="G5" s="16"/>
      <c r="H5" s="16"/>
      <c r="I5" s="16"/>
      <c r="J5" s="16"/>
      <c r="K5" s="16"/>
      <c r="L5" s="16"/>
      <c r="M5" s="16"/>
      <c r="N5" s="17"/>
    </row>
    <row r="6" spans="1:14" s="22" customFormat="1" ht="12.75">
      <c r="A6" s="105" t="s">
        <v>146</v>
      </c>
      <c r="B6" s="16"/>
      <c r="C6" s="16"/>
      <c r="D6" s="16"/>
      <c r="E6" s="16"/>
      <c r="F6" s="16"/>
      <c r="G6" s="16"/>
      <c r="H6" s="16"/>
      <c r="I6" s="16"/>
      <c r="J6" s="16"/>
      <c r="K6" s="16"/>
      <c r="L6" s="16"/>
      <c r="M6" s="16"/>
      <c r="N6" s="17"/>
    </row>
    <row r="7" spans="1:14" s="22" customFormat="1" ht="12.75">
      <c r="A7" s="109"/>
      <c r="B7" s="18"/>
      <c r="C7" s="18"/>
      <c r="D7" s="18"/>
      <c r="E7" s="18"/>
      <c r="F7" s="18"/>
      <c r="G7" s="18"/>
      <c r="H7" s="18"/>
      <c r="I7" s="18"/>
      <c r="J7" s="18"/>
      <c r="K7" s="18"/>
      <c r="L7" s="18"/>
      <c r="M7" s="18"/>
      <c r="N7" s="19"/>
    </row>
    <row r="9" spans="1:14" ht="12.75" customHeight="1">
      <c r="A9" s="113" t="s">
        <v>119</v>
      </c>
      <c r="B9" s="114"/>
      <c r="C9" s="114"/>
      <c r="D9" s="114"/>
      <c r="E9" s="114"/>
      <c r="F9" s="114"/>
      <c r="G9" s="114"/>
      <c r="H9" s="114"/>
      <c r="I9" s="114"/>
      <c r="J9" s="114"/>
      <c r="K9" s="114"/>
      <c r="L9" s="114"/>
      <c r="M9" s="114"/>
      <c r="N9" s="115"/>
    </row>
    <row r="10" spans="1:14" ht="12.75" customHeight="1">
      <c r="A10" s="116" t="s">
        <v>35</v>
      </c>
      <c r="B10" s="117"/>
      <c r="C10" s="117"/>
      <c r="D10" s="117"/>
      <c r="E10" s="117"/>
      <c r="F10" s="117"/>
      <c r="G10" s="117"/>
      <c r="H10" s="117"/>
      <c r="I10" s="117"/>
      <c r="J10" s="117"/>
      <c r="K10" s="117"/>
      <c r="L10" s="117"/>
      <c r="M10" s="117"/>
      <c r="N10" s="118"/>
    </row>
    <row r="11" spans="1:14" ht="12.75" customHeight="1">
      <c r="A11" s="106" t="s">
        <v>147</v>
      </c>
      <c r="B11" s="107"/>
      <c r="C11" s="107"/>
      <c r="D11" s="107"/>
      <c r="E11" s="107"/>
      <c r="F11" s="107"/>
      <c r="G11" s="107"/>
      <c r="H11" s="107"/>
      <c r="I11" s="107"/>
      <c r="J11" s="107"/>
      <c r="K11" s="107"/>
      <c r="L11" s="107"/>
      <c r="M11" s="107"/>
      <c r="N11" s="108"/>
    </row>
    <row r="12" spans="1:14" ht="12.75">
      <c r="A12" s="105" t="s">
        <v>148</v>
      </c>
      <c r="B12" s="16"/>
      <c r="C12" s="16"/>
      <c r="D12" s="16"/>
      <c r="E12" s="16"/>
      <c r="F12" s="16"/>
      <c r="G12" s="16"/>
      <c r="H12" s="16"/>
      <c r="I12" s="16"/>
      <c r="J12" s="16"/>
      <c r="K12" s="16"/>
      <c r="L12" s="16"/>
      <c r="M12" s="16"/>
      <c r="N12" s="17"/>
    </row>
    <row r="13" spans="1:14" ht="12.75">
      <c r="A13" s="109"/>
      <c r="B13" s="18"/>
      <c r="C13" s="18"/>
      <c r="D13" s="18"/>
      <c r="E13" s="18"/>
      <c r="F13" s="18"/>
      <c r="G13" s="18"/>
      <c r="H13" s="18"/>
      <c r="I13" s="18"/>
      <c r="J13" s="18"/>
      <c r="K13" s="18"/>
      <c r="L13" s="18"/>
      <c r="M13" s="18"/>
      <c r="N13" s="19"/>
    </row>
    <row r="15" spans="1:14" ht="12.75" customHeight="1">
      <c r="A15" s="113" t="s">
        <v>34</v>
      </c>
      <c r="B15" s="114"/>
      <c r="C15" s="114"/>
      <c r="D15" s="114"/>
      <c r="E15" s="114"/>
      <c r="F15" s="114"/>
      <c r="G15" s="114"/>
      <c r="H15" s="114"/>
      <c r="I15" s="114"/>
      <c r="J15" s="114"/>
      <c r="K15" s="114"/>
      <c r="L15" s="114"/>
      <c r="M15" s="114"/>
      <c r="N15" s="115"/>
    </row>
    <row r="16" spans="1:14" ht="12.75" customHeight="1">
      <c r="A16" s="116" t="s">
        <v>33</v>
      </c>
      <c r="B16" s="117"/>
      <c r="C16" s="117"/>
      <c r="D16" s="117"/>
      <c r="E16" s="117"/>
      <c r="F16" s="117"/>
      <c r="G16" s="117"/>
      <c r="H16" s="117"/>
      <c r="I16" s="117"/>
      <c r="J16" s="117"/>
      <c r="K16" s="117"/>
      <c r="L16" s="117"/>
      <c r="M16" s="117"/>
      <c r="N16" s="118"/>
    </row>
    <row r="17" spans="1:14" ht="12.75" customHeight="1">
      <c r="A17" s="106" t="s">
        <v>110</v>
      </c>
      <c r="B17" s="107"/>
      <c r="C17" s="107"/>
      <c r="D17" s="107"/>
      <c r="E17" s="107"/>
      <c r="F17" s="107"/>
      <c r="G17" s="107"/>
      <c r="H17" s="107"/>
      <c r="I17" s="107"/>
      <c r="J17" s="107"/>
      <c r="K17" s="107"/>
      <c r="L17" s="107"/>
      <c r="M17" s="107"/>
      <c r="N17" s="108"/>
    </row>
    <row r="18" spans="1:14" ht="12.75">
      <c r="A18" s="105" t="s">
        <v>111</v>
      </c>
      <c r="B18" s="16"/>
      <c r="C18" s="16"/>
      <c r="D18" s="16"/>
      <c r="E18" s="16"/>
      <c r="F18" s="16"/>
      <c r="G18" s="16"/>
      <c r="H18" s="16"/>
      <c r="I18" s="16"/>
      <c r="J18" s="16"/>
      <c r="K18" s="16"/>
      <c r="L18" s="16"/>
      <c r="M18" s="16"/>
      <c r="N18" s="17"/>
    </row>
    <row r="19" spans="1:14" ht="12.75">
      <c r="A19" s="105" t="s">
        <v>112</v>
      </c>
      <c r="B19" s="16"/>
      <c r="C19" s="16"/>
      <c r="D19" s="16"/>
      <c r="E19" s="16"/>
      <c r="F19" s="16"/>
      <c r="G19" s="16"/>
      <c r="H19" s="16"/>
      <c r="I19" s="16"/>
      <c r="J19" s="16"/>
      <c r="K19" s="16"/>
      <c r="L19" s="16"/>
      <c r="M19" s="16"/>
      <c r="N19" s="17"/>
    </row>
    <row r="20" spans="1:14" ht="12.75">
      <c r="A20" s="105" t="s">
        <v>113</v>
      </c>
      <c r="B20" s="16"/>
      <c r="C20" s="16"/>
      <c r="D20" s="16"/>
      <c r="E20" s="16"/>
      <c r="F20" s="16"/>
      <c r="G20" s="16"/>
      <c r="H20" s="16"/>
      <c r="I20" s="16"/>
      <c r="J20" s="16"/>
      <c r="K20" s="16"/>
      <c r="L20" s="16"/>
      <c r="M20" s="16"/>
      <c r="N20" s="17"/>
    </row>
    <row r="21" spans="1:14" ht="12.75">
      <c r="A21" s="109"/>
      <c r="B21" s="18"/>
      <c r="C21" s="18"/>
      <c r="D21" s="18"/>
      <c r="E21" s="18"/>
      <c r="F21" s="18"/>
      <c r="G21" s="18"/>
      <c r="H21" s="18"/>
      <c r="I21" s="18"/>
      <c r="J21" s="18"/>
      <c r="K21" s="18"/>
      <c r="L21" s="18"/>
      <c r="M21" s="18"/>
      <c r="N21" s="19"/>
    </row>
    <row r="23" spans="1:14" ht="12.75" customHeight="1">
      <c r="A23" s="113" t="s">
        <v>31</v>
      </c>
      <c r="B23" s="114"/>
      <c r="C23" s="114"/>
      <c r="D23" s="114"/>
      <c r="E23" s="114"/>
      <c r="F23" s="114"/>
      <c r="G23" s="114"/>
      <c r="H23" s="114"/>
      <c r="I23" s="114"/>
      <c r="J23" s="114"/>
      <c r="K23" s="114"/>
      <c r="L23" s="114"/>
      <c r="M23" s="114"/>
      <c r="N23" s="115"/>
    </row>
    <row r="24" spans="1:14" ht="12.75" customHeight="1">
      <c r="A24" s="116" t="s">
        <v>32</v>
      </c>
      <c r="B24" s="117"/>
      <c r="C24" s="117"/>
      <c r="D24" s="117"/>
      <c r="E24" s="117"/>
      <c r="F24" s="117"/>
      <c r="G24" s="117"/>
      <c r="H24" s="117"/>
      <c r="I24" s="117"/>
      <c r="J24" s="117"/>
      <c r="K24" s="117"/>
      <c r="L24" s="117"/>
      <c r="M24" s="117"/>
      <c r="N24" s="118"/>
    </row>
    <row r="25" spans="1:14" ht="12.75" customHeight="1">
      <c r="A25" s="106" t="s">
        <v>149</v>
      </c>
      <c r="B25" s="107"/>
      <c r="C25" s="107"/>
      <c r="D25" s="107"/>
      <c r="E25" s="107"/>
      <c r="F25" s="107"/>
      <c r="G25" s="107"/>
      <c r="H25" s="107"/>
      <c r="I25" s="107"/>
      <c r="J25" s="107"/>
      <c r="K25" s="107"/>
      <c r="L25" s="107"/>
      <c r="M25" s="107"/>
      <c r="N25" s="108"/>
    </row>
    <row r="26" spans="1:14" ht="12.75">
      <c r="A26" s="105" t="s">
        <v>150</v>
      </c>
      <c r="B26" s="16"/>
      <c r="C26" s="16"/>
      <c r="D26" s="16"/>
      <c r="E26" s="16"/>
      <c r="F26" s="16"/>
      <c r="G26" s="16"/>
      <c r="H26" s="16"/>
      <c r="I26" s="16"/>
      <c r="J26" s="16"/>
      <c r="K26" s="16"/>
      <c r="L26" s="16"/>
      <c r="M26" s="16"/>
      <c r="N26" s="17"/>
    </row>
    <row r="27" spans="1:14" ht="12.75">
      <c r="A27" s="109"/>
      <c r="B27" s="18"/>
      <c r="C27" s="18"/>
      <c r="D27" s="18"/>
      <c r="E27" s="18"/>
      <c r="F27" s="18"/>
      <c r="G27" s="18"/>
      <c r="H27" s="18"/>
      <c r="I27" s="18"/>
      <c r="J27" s="18"/>
      <c r="K27" s="18"/>
      <c r="L27" s="18"/>
      <c r="M27" s="18"/>
      <c r="N27" s="19"/>
    </row>
  </sheetData>
  <sheetProtection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2" activePane="bottomLeft" state="frozen"/>
      <selection pane="topLeft" activeCell="A1" sqref="A1"/>
      <selection pane="bottomLeft" activeCell="C19" sqref="C19"/>
    </sheetView>
  </sheetViews>
  <sheetFormatPr defaultColWidth="9.140625" defaultRowHeight="12.75"/>
  <cols>
    <col min="2" max="2" width="13.140625" style="0" customWidth="1"/>
    <col min="3" max="3" width="84.421875" style="0" customWidth="1"/>
    <col min="4" max="4" width="22.421875" style="0" customWidth="1"/>
  </cols>
  <sheetData>
    <row r="1" spans="1:4" ht="12.75">
      <c r="A1" s="11" t="s">
        <v>39</v>
      </c>
      <c r="B1" s="12"/>
      <c r="C1" s="12"/>
      <c r="D1" s="12"/>
    </row>
    <row r="2" spans="1:4" s="1" customFormat="1" ht="12.75" customHeight="1">
      <c r="A2" s="23" t="s">
        <v>36</v>
      </c>
      <c r="B2" s="23" t="s">
        <v>37</v>
      </c>
      <c r="C2" s="23" t="s">
        <v>38</v>
      </c>
      <c r="D2" s="23" t="s">
        <v>81</v>
      </c>
    </row>
    <row r="3" spans="1:4" ht="12.75">
      <c r="A3" s="4">
        <v>1</v>
      </c>
      <c r="B3" s="5">
        <v>41183</v>
      </c>
      <c r="C3" s="6" t="s">
        <v>42</v>
      </c>
      <c r="D3" s="103" t="s">
        <v>140</v>
      </c>
    </row>
    <row r="4" spans="1:4" ht="25.5">
      <c r="A4" s="4">
        <v>1.1</v>
      </c>
      <c r="B4" s="5">
        <v>41317</v>
      </c>
      <c r="C4" s="104" t="s">
        <v>141</v>
      </c>
      <c r="D4" s="103" t="s">
        <v>140</v>
      </c>
    </row>
    <row r="5" spans="1:4" ht="12.75">
      <c r="A5" s="4">
        <v>1.2</v>
      </c>
      <c r="B5" s="5">
        <v>41543</v>
      </c>
      <c r="C5" s="6" t="s">
        <v>142</v>
      </c>
      <c r="D5" s="6" t="s">
        <v>140</v>
      </c>
    </row>
    <row r="6" spans="1:4" ht="12.75">
      <c r="A6" s="4">
        <v>1.3</v>
      </c>
      <c r="B6" s="5">
        <v>41740</v>
      </c>
      <c r="C6" s="6" t="s">
        <v>143</v>
      </c>
      <c r="D6" s="6" t="s">
        <v>140</v>
      </c>
    </row>
    <row r="7" spans="1:4" ht="25.5">
      <c r="A7" s="4">
        <v>1.4</v>
      </c>
      <c r="B7" s="5">
        <v>42094</v>
      </c>
      <c r="C7" s="104" t="s">
        <v>575</v>
      </c>
      <c r="D7" s="103" t="s">
        <v>140</v>
      </c>
    </row>
    <row r="8" spans="1:4" ht="12.75">
      <c r="A8" s="4"/>
      <c r="B8" s="5"/>
      <c r="C8" s="7"/>
      <c r="D8" s="7"/>
    </row>
    <row r="9" spans="1:4" ht="12.75">
      <c r="A9" s="4"/>
      <c r="B9" s="5"/>
      <c r="C9" s="7"/>
      <c r="D9" s="7"/>
    </row>
    <row r="10" spans="1:4" ht="12.75">
      <c r="A10" s="4"/>
      <c r="B10" s="5"/>
      <c r="C10" s="7"/>
      <c r="D10" s="7"/>
    </row>
    <row r="11" spans="1:4" ht="12.75">
      <c r="A11" s="4"/>
      <c r="B11" s="5"/>
      <c r="C11" s="6"/>
      <c r="D11" s="6"/>
    </row>
    <row r="12" spans="1:4" ht="12.75">
      <c r="A12" s="4"/>
      <c r="B12" s="8"/>
      <c r="C12" s="6"/>
      <c r="D12" s="6"/>
    </row>
    <row r="13" spans="1:4" ht="12.75">
      <c r="A13" s="4"/>
      <c r="B13" s="8"/>
      <c r="C13" s="6"/>
      <c r="D13" s="6"/>
    </row>
    <row r="14" spans="1:4" ht="12.75">
      <c r="A14" s="4"/>
      <c r="B14" s="8"/>
      <c r="C14" s="6"/>
      <c r="D14" s="6"/>
    </row>
    <row r="18" ht="12.75">
      <c r="B18" s="9"/>
    </row>
    <row r="19" ht="12.75">
      <c r="B19" s="9"/>
    </row>
    <row r="20" ht="12.75">
      <c r="B20" s="9"/>
    </row>
    <row r="21" ht="12.75">
      <c r="B21" s="9"/>
    </row>
    <row r="22" ht="12.75">
      <c r="B22" s="9"/>
    </row>
    <row r="23" ht="12.75">
      <c r="B23" s="9"/>
    </row>
    <row r="24" ht="12.75">
      <c r="B24" s="9"/>
    </row>
    <row r="25" ht="12.75">
      <c r="B25" s="9"/>
    </row>
  </sheetData>
  <sheetProtection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2014-03-03T13:43:26Z</dcterms:created>
  <dcterms:modified xsi:type="dcterms:W3CDTF">2015-04-22T16:52:20Z</dcterms:modified>
  <cp:category/>
  <cp:version/>
  <cp:contentType/>
  <cp:contentStatus/>
</cp:coreProperties>
</file>