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codeName="ThisWorkbook"/>
  <mc:AlternateContent xmlns:mc="http://schemas.openxmlformats.org/markup-compatibility/2006">
    <mc:Choice Requires="x15">
      <x15ac:absPath xmlns:x15ac="http://schemas.microsoft.com/office/spreadsheetml/2010/11/ac" url="C:\Users\JRHLB\Documents\"/>
    </mc:Choice>
  </mc:AlternateContent>
  <xr:revisionPtr revIDLastSave="0" documentId="8_{72B714E7-07CE-415D-8FE8-D60EA7C885FA}" xr6:coauthVersionLast="47" xr6:coauthVersionMax="47" xr10:uidLastSave="{00000000-0000-0000-0000-000000000000}"/>
  <bookViews>
    <workbookView xWindow="-110" yWindow="-110" windowWidth="19420" windowHeight="10420" tabRatio="723" activeTab="1" xr2:uid="{00000000-000D-0000-FFFF-FFFF00000000}"/>
  </bookViews>
  <sheets>
    <sheet name="Dashboard" sheetId="5" r:id="rId1"/>
    <sheet name="Results" sheetId="6" r:id="rId2"/>
    <sheet name="Instructions" sheetId="7" r:id="rId3"/>
    <sheet name="Windows 10" sheetId="12" r:id="rId4"/>
    <sheet name="New Release Changes" sheetId="15" r:id="rId5"/>
    <sheet name="Change Log" sheetId="8" r:id="rId6"/>
    <sheet name="Issue Code Table" sheetId="11" r:id="rId7"/>
  </sheets>
  <definedNames>
    <definedName name="_xlnm._FilterDatabase" localSheetId="6" hidden="1">'Issue Code Table'!$A$1:$WVL$539</definedName>
    <definedName name="_xlnm._FilterDatabase" localSheetId="3" hidden="1">'Windows 10'!$A$2:$AG$374</definedName>
    <definedName name="_xlnm.Print_Area" localSheetId="4">'New Release Changes'!$A$1:$D$3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12" i="6" l="1"/>
  <c r="M12" i="6"/>
  <c r="AA4" i="12"/>
  <c r="AA5" i="12"/>
  <c r="AA6" i="12"/>
  <c r="AA7" i="12"/>
  <c r="AA8" i="12"/>
  <c r="AA9" i="12"/>
  <c r="AA10" i="12"/>
  <c r="AA11" i="12"/>
  <c r="AA12" i="12"/>
  <c r="AA13" i="12"/>
  <c r="AA14" i="12"/>
  <c r="AA15" i="12"/>
  <c r="AA16" i="12"/>
  <c r="AA17" i="12"/>
  <c r="AA18" i="12"/>
  <c r="AA19" i="12"/>
  <c r="AA20" i="12"/>
  <c r="AA21" i="12"/>
  <c r="AA22" i="12"/>
  <c r="AA23" i="12"/>
  <c r="AA24" i="12"/>
  <c r="AA25" i="12"/>
  <c r="AA26" i="12"/>
  <c r="AA27" i="12"/>
  <c r="AA28" i="12"/>
  <c r="AA29" i="12"/>
  <c r="AA30" i="12"/>
  <c r="AA31" i="12"/>
  <c r="AA32" i="12"/>
  <c r="AA33" i="12"/>
  <c r="AA34" i="12"/>
  <c r="AA35" i="12"/>
  <c r="AA36" i="12"/>
  <c r="AA37" i="12"/>
  <c r="AA38" i="12"/>
  <c r="AA39" i="12"/>
  <c r="AA40" i="12"/>
  <c r="AA41" i="12"/>
  <c r="AA42" i="12"/>
  <c r="AA43" i="12"/>
  <c r="AA44" i="12"/>
  <c r="AA45" i="12"/>
  <c r="AA46" i="12"/>
  <c r="AA47" i="12"/>
  <c r="AA48" i="12"/>
  <c r="AA49" i="12"/>
  <c r="AA50" i="12"/>
  <c r="AA51" i="12"/>
  <c r="AA52" i="12"/>
  <c r="AA53" i="12"/>
  <c r="AA54" i="12"/>
  <c r="AA55" i="12"/>
  <c r="AA56" i="12"/>
  <c r="AA57" i="12"/>
  <c r="AA58" i="12"/>
  <c r="AA59" i="12"/>
  <c r="AA60" i="12"/>
  <c r="AA61" i="12"/>
  <c r="AA62" i="12"/>
  <c r="AA63" i="12"/>
  <c r="AA64" i="12"/>
  <c r="AA65" i="12"/>
  <c r="AA66" i="12"/>
  <c r="AA67" i="12"/>
  <c r="AA68" i="12"/>
  <c r="AA69" i="12"/>
  <c r="AA70" i="12"/>
  <c r="AA71" i="12"/>
  <c r="AA72" i="12"/>
  <c r="AA73" i="12"/>
  <c r="AA74" i="12"/>
  <c r="AA75" i="12"/>
  <c r="AA76" i="12"/>
  <c r="AA77" i="12"/>
  <c r="AA78" i="12"/>
  <c r="AA79" i="12"/>
  <c r="AA80" i="12"/>
  <c r="AA81" i="12"/>
  <c r="AA82" i="12"/>
  <c r="AA83" i="12"/>
  <c r="AA84" i="12"/>
  <c r="AA85" i="12"/>
  <c r="AA86" i="12"/>
  <c r="AA87" i="12"/>
  <c r="AA88" i="12"/>
  <c r="AA89" i="12"/>
  <c r="AA90" i="12"/>
  <c r="AA91" i="12"/>
  <c r="AA92" i="12"/>
  <c r="AA93" i="12"/>
  <c r="AA94" i="12"/>
  <c r="AA95" i="12"/>
  <c r="AA96" i="12"/>
  <c r="AA97" i="12"/>
  <c r="AA98" i="12"/>
  <c r="AA99" i="12"/>
  <c r="AA100" i="12"/>
  <c r="AA101" i="12"/>
  <c r="AA102" i="12"/>
  <c r="AA103" i="12"/>
  <c r="AA104" i="12"/>
  <c r="AA105" i="12"/>
  <c r="AA106" i="12"/>
  <c r="AA107" i="12"/>
  <c r="AA108" i="12"/>
  <c r="AA109" i="12"/>
  <c r="AA110" i="12"/>
  <c r="AA111" i="12"/>
  <c r="AA112" i="12"/>
  <c r="AA113" i="12"/>
  <c r="AA114" i="12"/>
  <c r="AA115" i="12"/>
  <c r="AA116" i="12"/>
  <c r="AA117" i="12"/>
  <c r="AA118" i="12"/>
  <c r="AA119" i="12"/>
  <c r="AA120" i="12"/>
  <c r="AA121" i="12"/>
  <c r="AA122" i="12"/>
  <c r="AA123" i="12"/>
  <c r="AA124" i="12"/>
  <c r="AA125" i="12"/>
  <c r="AA126" i="12"/>
  <c r="AA127" i="12"/>
  <c r="AA128" i="12"/>
  <c r="AA129" i="12"/>
  <c r="AA130" i="12"/>
  <c r="AA131" i="12"/>
  <c r="AA132" i="12"/>
  <c r="AA133" i="12"/>
  <c r="AA134" i="12"/>
  <c r="AA135" i="12"/>
  <c r="AA136" i="12"/>
  <c r="AA137" i="12"/>
  <c r="AA138" i="12"/>
  <c r="AA139" i="12"/>
  <c r="AA140" i="12"/>
  <c r="AA141" i="12"/>
  <c r="AA142" i="12"/>
  <c r="AA143" i="12"/>
  <c r="AA144" i="12"/>
  <c r="AA145" i="12"/>
  <c r="AA146" i="12"/>
  <c r="AA147" i="12"/>
  <c r="AA148" i="12"/>
  <c r="AA149" i="12"/>
  <c r="AA150" i="12"/>
  <c r="AA151" i="12"/>
  <c r="AA152" i="12"/>
  <c r="AA153" i="12"/>
  <c r="AA154" i="12"/>
  <c r="AA155" i="12"/>
  <c r="AA156" i="12"/>
  <c r="AA157" i="12"/>
  <c r="AA158" i="12"/>
  <c r="AA159" i="12"/>
  <c r="AA160" i="12"/>
  <c r="AA161" i="12"/>
  <c r="AA162" i="12"/>
  <c r="AA163" i="12"/>
  <c r="AA164" i="12"/>
  <c r="AA165" i="12"/>
  <c r="AA166" i="12"/>
  <c r="AA167" i="12"/>
  <c r="AA168" i="12"/>
  <c r="AA169" i="12"/>
  <c r="AA170" i="12"/>
  <c r="AA171" i="12"/>
  <c r="AA172" i="12"/>
  <c r="AA173" i="12"/>
  <c r="AA174" i="12"/>
  <c r="AA175" i="12"/>
  <c r="AA176" i="12"/>
  <c r="AA177" i="12"/>
  <c r="AA178" i="12"/>
  <c r="AA179" i="12"/>
  <c r="AA180" i="12"/>
  <c r="AA181" i="12"/>
  <c r="AA182" i="12"/>
  <c r="AA183" i="12"/>
  <c r="AA184" i="12"/>
  <c r="AA185" i="12"/>
  <c r="AA186" i="12"/>
  <c r="AA187" i="12"/>
  <c r="AA188" i="12"/>
  <c r="AA189" i="12"/>
  <c r="AA190" i="12"/>
  <c r="AA191" i="12"/>
  <c r="AA192" i="12"/>
  <c r="AA193" i="12"/>
  <c r="AA194" i="12"/>
  <c r="AA195" i="12"/>
  <c r="AA196" i="12"/>
  <c r="AA197" i="12"/>
  <c r="AA198" i="12"/>
  <c r="AA199" i="12"/>
  <c r="AA200" i="12"/>
  <c r="AA201" i="12"/>
  <c r="AA202" i="12"/>
  <c r="AA203" i="12"/>
  <c r="AA204" i="12"/>
  <c r="AA205" i="12"/>
  <c r="AA206" i="12"/>
  <c r="AA207" i="12"/>
  <c r="AA208" i="12"/>
  <c r="AA209" i="12"/>
  <c r="AA210" i="12"/>
  <c r="AA211" i="12"/>
  <c r="AA212" i="12"/>
  <c r="AA213" i="12"/>
  <c r="AA214" i="12"/>
  <c r="AA215" i="12"/>
  <c r="AA216" i="12"/>
  <c r="AA217" i="12"/>
  <c r="AA218" i="12"/>
  <c r="AA219" i="12"/>
  <c r="AA220" i="12"/>
  <c r="AA221" i="12"/>
  <c r="AA222" i="12"/>
  <c r="AA223" i="12"/>
  <c r="AA224" i="12"/>
  <c r="AA225" i="12"/>
  <c r="AA226" i="12"/>
  <c r="AA227" i="12"/>
  <c r="AA228" i="12"/>
  <c r="AA229" i="12"/>
  <c r="AA230" i="12"/>
  <c r="AA231" i="12"/>
  <c r="AA232" i="12"/>
  <c r="AA233" i="12"/>
  <c r="AA234" i="12"/>
  <c r="AA235" i="12"/>
  <c r="AA236" i="12"/>
  <c r="AA237" i="12"/>
  <c r="AA238" i="12"/>
  <c r="AA239" i="12"/>
  <c r="AA240" i="12"/>
  <c r="AA241" i="12"/>
  <c r="AA242" i="12"/>
  <c r="AA243" i="12"/>
  <c r="AA244" i="12"/>
  <c r="AA245" i="12"/>
  <c r="AA246" i="12"/>
  <c r="AA247" i="12"/>
  <c r="AA248" i="12"/>
  <c r="AA249" i="12"/>
  <c r="AA250" i="12"/>
  <c r="AA251" i="12"/>
  <c r="AA252" i="12"/>
  <c r="AA253" i="12"/>
  <c r="AA254" i="12"/>
  <c r="AA255" i="12"/>
  <c r="AA256" i="12"/>
  <c r="AA257" i="12"/>
  <c r="AA258" i="12"/>
  <c r="AA259" i="12"/>
  <c r="AA260" i="12"/>
  <c r="AA261" i="12"/>
  <c r="AA262" i="12"/>
  <c r="AA263" i="12"/>
  <c r="AA264" i="12"/>
  <c r="AA265" i="12"/>
  <c r="AA266" i="12"/>
  <c r="AA267" i="12"/>
  <c r="AA268" i="12"/>
  <c r="AA269" i="12"/>
  <c r="AA270" i="12"/>
  <c r="AA271" i="12"/>
  <c r="AA272" i="12"/>
  <c r="AA273" i="12"/>
  <c r="AA274" i="12"/>
  <c r="AA275" i="12"/>
  <c r="AA276" i="12"/>
  <c r="AA277" i="12"/>
  <c r="AA278" i="12"/>
  <c r="AA279" i="12"/>
  <c r="AA280" i="12"/>
  <c r="AA281" i="12"/>
  <c r="AA282" i="12"/>
  <c r="AA283" i="12"/>
  <c r="AA284" i="12"/>
  <c r="AA285" i="12"/>
  <c r="AA286" i="12"/>
  <c r="AA287" i="12"/>
  <c r="AA288" i="12"/>
  <c r="AA289" i="12"/>
  <c r="AA290" i="12"/>
  <c r="AA291" i="12"/>
  <c r="AA292" i="12"/>
  <c r="AA293" i="12"/>
  <c r="AA294" i="12"/>
  <c r="AA295" i="12"/>
  <c r="AA296" i="12"/>
  <c r="AA297" i="12"/>
  <c r="AA298" i="12"/>
  <c r="AA299" i="12"/>
  <c r="AA300" i="12"/>
  <c r="AA301" i="12"/>
  <c r="AA302" i="12"/>
  <c r="AA303" i="12"/>
  <c r="AA304" i="12"/>
  <c r="AA305" i="12"/>
  <c r="AA306" i="12"/>
  <c r="AA307" i="12"/>
  <c r="AA308" i="12"/>
  <c r="AA309" i="12"/>
  <c r="AA310" i="12"/>
  <c r="AA311" i="12"/>
  <c r="AA312" i="12"/>
  <c r="AA313" i="12"/>
  <c r="AA314" i="12"/>
  <c r="AA315" i="12"/>
  <c r="AA316" i="12"/>
  <c r="AA317" i="12"/>
  <c r="AA318" i="12"/>
  <c r="AA319" i="12"/>
  <c r="AA320" i="12"/>
  <c r="AA321" i="12"/>
  <c r="AA322" i="12"/>
  <c r="AA323" i="12"/>
  <c r="AA324" i="12"/>
  <c r="AA325" i="12"/>
  <c r="AA326" i="12"/>
  <c r="AA327" i="12"/>
  <c r="AA328" i="12"/>
  <c r="AA329" i="12"/>
  <c r="AA330" i="12"/>
  <c r="AA331" i="12"/>
  <c r="AA332" i="12"/>
  <c r="AA333" i="12"/>
  <c r="AA334" i="12"/>
  <c r="AA335" i="12"/>
  <c r="AA336" i="12"/>
  <c r="AA337" i="12"/>
  <c r="AA338" i="12"/>
  <c r="AA339" i="12"/>
  <c r="AA340" i="12"/>
  <c r="AA341" i="12"/>
  <c r="AA342" i="12"/>
  <c r="AA343" i="12"/>
  <c r="AA344" i="12"/>
  <c r="AA345" i="12"/>
  <c r="AA346" i="12"/>
  <c r="AA347" i="12"/>
  <c r="AA348" i="12"/>
  <c r="AA349" i="12"/>
  <c r="AA350" i="12"/>
  <c r="AA351" i="12"/>
  <c r="AA352" i="12"/>
  <c r="AA353" i="12"/>
  <c r="AA354" i="12"/>
  <c r="AA355" i="12"/>
  <c r="AA356" i="12"/>
  <c r="AA357" i="12"/>
  <c r="AA358" i="12"/>
  <c r="AA359" i="12"/>
  <c r="AA360" i="12"/>
  <c r="AA361" i="12"/>
  <c r="AA362" i="12"/>
  <c r="AA363" i="12"/>
  <c r="AA364" i="12"/>
  <c r="AA365" i="12"/>
  <c r="AA366" i="12"/>
  <c r="AA367" i="12"/>
  <c r="AA368" i="12"/>
  <c r="AA369" i="12"/>
  <c r="E12" i="6" l="1"/>
  <c r="D12" i="6"/>
  <c r="C12" i="6"/>
  <c r="B12" i="6"/>
  <c r="N12" i="6" l="1"/>
  <c r="AA3" i="12"/>
  <c r="B29" i="6"/>
  <c r="B27" i="6"/>
  <c r="A29" i="6"/>
  <c r="F17" i="6" l="1"/>
  <c r="E18" i="6"/>
  <c r="D23" i="6"/>
  <c r="I23" i="6" s="1"/>
  <c r="E20" i="6"/>
  <c r="C21" i="6"/>
  <c r="C18" i="6"/>
  <c r="D22" i="6"/>
  <c r="I22" i="6" s="1"/>
  <c r="F19" i="6"/>
  <c r="C20" i="6"/>
  <c r="D17" i="6"/>
  <c r="I17" i="6" s="1"/>
  <c r="E21" i="6"/>
  <c r="E19" i="6"/>
  <c r="F22" i="6"/>
  <c r="D19" i="6"/>
  <c r="I19" i="6" s="1"/>
  <c r="F23" i="6"/>
  <c r="F20" i="6"/>
  <c r="F18" i="6"/>
  <c r="E17" i="6"/>
  <c r="C22" i="6"/>
  <c r="C19" i="6"/>
  <c r="C17" i="6"/>
  <c r="E22" i="6"/>
  <c r="D18" i="6"/>
  <c r="I18" i="6" s="1"/>
  <c r="E23" i="6"/>
  <c r="C23" i="6"/>
  <c r="D20" i="6"/>
  <c r="I20" i="6" s="1"/>
  <c r="F21" i="6"/>
  <c r="D21" i="6"/>
  <c r="I21" i="6" s="1"/>
  <c r="F12" i="6"/>
  <c r="A27" i="6"/>
  <c r="C16" i="6"/>
  <c r="D16" i="6"/>
  <c r="I16" i="6" s="1"/>
  <c r="E16" i="6"/>
  <c r="F16" i="6"/>
  <c r="H21" i="6" l="1"/>
  <c r="H16" i="6"/>
  <c r="H18" i="6"/>
  <c r="H17" i="6"/>
  <c r="H23" i="6"/>
  <c r="H20" i="6"/>
  <c r="H22" i="6"/>
  <c r="H19" i="6"/>
  <c r="D24" i="6" l="1"/>
  <c r="G12" i="6" s="1"/>
</calcChain>
</file>

<file path=xl/sharedStrings.xml><?xml version="1.0" encoding="utf-8"?>
<sst xmlns="http://schemas.openxmlformats.org/spreadsheetml/2006/main" count="7730" uniqueCount="4982">
  <si>
    <t>Internal Revenue Service</t>
  </si>
  <si>
    <t>Office of Safeguards</t>
  </si>
  <si>
    <t xml:space="preserve"> ▪ SCSEM Subject: Windows 10</t>
  </si>
  <si>
    <t xml:space="preserve"> ▪ SCSEM Version: 5.0</t>
  </si>
  <si>
    <t xml:space="preserve"> ▪ SCSEM Release Date: September 30, 2023</t>
  </si>
  <si>
    <t>NOTICE:</t>
  </si>
  <si>
    <t>The IRS strongly recommends agencies test all Safeguard Computer Security Evaluation Matrix (SCSEM) settings in a development or test</t>
  </si>
  <si>
    <t>environment prior to deployment in production.   In some cases a security setting may impact a system’s functionality and usability. Consequently,</t>
  </si>
  <si>
    <t>it is important to perform testing to determine the impact on system security, functionality, and usability. Ideally, the test system configuration</t>
  </si>
  <si>
    <t>should match the production system configuration.  Prior to making changes to the production system, agencies should back up all critical data</t>
  </si>
  <si>
    <t>files on the system and if possible, make a full backup of the system to ensure it can be restored to its pre-SCSEM state if necessary.</t>
  </si>
  <si>
    <t>General Testing Information</t>
  </si>
  <si>
    <t>Agency Name:</t>
  </si>
  <si>
    <t>Agency Code:</t>
  </si>
  <si>
    <t>Test Location:</t>
  </si>
  <si>
    <t>Test Date:</t>
  </si>
  <si>
    <t>Closing Date:</t>
  </si>
  <si>
    <t>Shared Agencies:</t>
  </si>
  <si>
    <t>Name of Tester:</t>
  </si>
  <si>
    <t>Device Name:</t>
  </si>
  <si>
    <t>OS/App Version:</t>
  </si>
  <si>
    <t>Network Location:</t>
  </si>
  <si>
    <t xml:space="preserve">Device Function: </t>
  </si>
  <si>
    <t>Agency Representatives and Contact Information</t>
  </si>
  <si>
    <t>Name:</t>
  </si>
  <si>
    <t>Org:</t>
  </si>
  <si>
    <t>Title:</t>
  </si>
  <si>
    <t>Phone:</t>
  </si>
  <si>
    <t>E-mail:</t>
  </si>
  <si>
    <t>This SCSEM was designed to comply with Section 508 of the Rehabilitation Act</t>
  </si>
  <si>
    <t>Please submit SCSEM feedback and suggestions to SafeguardReports@IRS.gov</t>
  </si>
  <si>
    <t>Obtain SCSEM updates online at http://www.irs.gov/uac/Safeguards-Program</t>
  </si>
  <si>
    <t>Internal</t>
  </si>
  <si>
    <t>Ignore fields below</t>
  </si>
  <si>
    <t>External</t>
  </si>
  <si>
    <t>Test (Automated SCAP &amp; Manual Test Cases)</t>
  </si>
  <si>
    <t>Stand-alone</t>
  </si>
  <si>
    <t>Test (Manual Test Cases Only)</t>
  </si>
  <si>
    <t>Testing Results</t>
  </si>
  <si>
    <t>INSTRUCTIONS:</t>
  </si>
  <si>
    <t>Sections below are automatically calculated.</t>
  </si>
  <si>
    <t>The 'Info' status is provided for use by the tester during test execution to indicate more information is needed to complete the test.</t>
  </si>
  <si>
    <t>It is not an acceptable final test status, all test cases should be Pass, Fail or N/A at the conclusion of testing.</t>
  </si>
  <si>
    <t>Windows 10 SCSEM Test Results</t>
  </si>
  <si>
    <r>
      <t xml:space="preserve">Final Test Results </t>
    </r>
    <r>
      <rPr>
        <sz val="10"/>
        <rFont val="Arial"/>
        <family val="2"/>
      </rPr>
      <t>(This table calculates all tests in the Test Cases tab)</t>
    </r>
  </si>
  <si>
    <t>Overall SCSEM Statistics</t>
  </si>
  <si>
    <t>Passed</t>
  </si>
  <si>
    <t>Failed</t>
  </si>
  <si>
    <t>Additional Information Requested</t>
  </si>
  <si>
    <t>N/A</t>
  </si>
  <si>
    <t>Total Number of Tests Performed</t>
  </si>
  <si>
    <t>Weighted Pass Rate</t>
  </si>
  <si>
    <t>All SCSEM Tests</t>
  </si>
  <si>
    <t>Complete</t>
  </si>
  <si>
    <t>Blank</t>
  </si>
  <si>
    <t>Available</t>
  </si>
  <si>
    <t>Totals</t>
  </si>
  <si>
    <t>Weighted Score</t>
  </si>
  <si>
    <t>Risk Rating</t>
  </si>
  <si>
    <t>Test Cases</t>
  </si>
  <si>
    <t>Pass</t>
  </si>
  <si>
    <t>Fail</t>
  </si>
  <si>
    <t>Weight</t>
  </si>
  <si>
    <t>Possible</t>
  </si>
  <si>
    <t>Actual</t>
  </si>
  <si>
    <t>Device Weighted Score:</t>
  </si>
  <si>
    <t>Instructions</t>
  </si>
  <si>
    <t>Introduction and Purpose:</t>
  </si>
  <si>
    <t xml:space="preserve">This SCSEM is used by the IRS Office of Safeguards to evaluate compliance with IRS Publication 1075 for agencies that have implemented Windows 10 for systems that receive, store or process or transmit Federal Tax Information (FTI).  This SCSEM should be used to harden and test all supported Windows 10 builds.
Agencies should use this SCSEM to prepare for an upcoming Safeguards review. It is also an effective tool for agency use as part of internal periodic security assessments or internal inspections to ensure continued compliance in the years when a Safeguards review is not scheduled.  The agency can also use the SCSEM to identify the types of policies and procedures required to ensure continued compliance with IRS Publication 1075.
Windows 10 - Selected set of security controls that satisfy the general security requirements of IRS Publication 1075.  Agencies must always assess the performance of these security controls to ensure that they are implemented correctly, operate correctly, and satisfy all minimum requirements of IRS Publication 1075 requirements.  Technology specific controls are specified in their respective tabs.       
This SCSEM was created for the IRS Office of Safeguards based on the following resources.
▪ IRS Publication 1075, Tax Information Security Guidelines for Federal, State and Local Agencies (Rev. 11-2021) 
▪ NIST SP 800-53 Rev. 5, Recommended Security Controls for Federal Information Systems and Organizations
▪ CIS Microsoft Windows 10 Enterprise Benchmark v2.0.0
</t>
  </si>
  <si>
    <t>Test Cases Legend:</t>
  </si>
  <si>
    <t>▪ Test ID</t>
  </si>
  <si>
    <t xml:space="preserve">Pre-populated number to uniquely identify SCSEM test cases.  The ID format  includes the platform, platform version </t>
  </si>
  <si>
    <t>and a unique number (01-XX) and can therefore be easily identified after the test has been executed.</t>
  </si>
  <si>
    <t>▪ NIST ID</t>
  </si>
  <si>
    <t>Mapping of test case requirements to one or more NIST SP 800-53 control identifiers for reporting purposes.</t>
  </si>
  <si>
    <t>▪ NIST Control Name</t>
  </si>
  <si>
    <t>Full name which describes the NIST ID.</t>
  </si>
  <si>
    <t>▪ Test Method</t>
  </si>
  <si>
    <t>Automated and Manual indicators are added to the Test method to indicate whether the test can be accomplished through the Automated Assessment tool.</t>
  </si>
  <si>
    <t>▪ Section Title</t>
  </si>
  <si>
    <t>Section title conveys the intent of the recommendation.</t>
  </si>
  <si>
    <t>▪ Description</t>
  </si>
  <si>
    <t xml:space="preserve">Description of specifically what the test is designed to accomplish.  The objective should be a summary of the </t>
  </si>
  <si>
    <t>test case and expected results.</t>
  </si>
  <si>
    <t>▪ Test Procedures</t>
  </si>
  <si>
    <t xml:space="preserve">A detailed description of the step-by-step instructions to be followed by the tester.  The test procedures should be </t>
  </si>
  <si>
    <t>executed using the applicable NIST 800-53A test method (Interview, Examine).</t>
  </si>
  <si>
    <t>▪ Expected Results</t>
  </si>
  <si>
    <t>Provides a description of the acceptable conditions allowed as a result of the test procedure execution.</t>
  </si>
  <si>
    <t>▪ Actual Results</t>
  </si>
  <si>
    <t>The tester shall provide appropriate detail describing the outcome of the test.  The tester is responsible for identifying</t>
  </si>
  <si>
    <t>Interviewees and Evidence to validate the results in this field or the separate Notes/Evidence field.</t>
  </si>
  <si>
    <t>▪ Status</t>
  </si>
  <si>
    <t xml:space="preserve">The tester indicates the status for the test results (Pass, Fail, Info, N/A).  "Pass" indicates that the expected results </t>
  </si>
  <si>
    <t>were met.  "Fail" indicates the expected results were not met.  "Info" is temporary and indicates that the test execution</t>
  </si>
  <si>
    <t xml:space="preserve">is not completed and additional information is required to determine a Pass/Fail status. "N/A" indicates that the </t>
  </si>
  <si>
    <t xml:space="preserve">test subject is not capable of implementing the expected results and doing so does not impact security.  The tester </t>
  </si>
  <si>
    <t>must determine the appropriateness of the "N/A" status.</t>
  </si>
  <si>
    <t>▪ Notes/Evidence</t>
  </si>
  <si>
    <t xml:space="preserve">As determined appropriate to the tester or as required by the test method, procedures or expected results, the tester </t>
  </si>
  <si>
    <t>may need to provide additional information pertaining to the test execution (Interviewee, Documentation, etc.)</t>
  </si>
  <si>
    <t>▪ Criticality</t>
  </si>
  <si>
    <t>The risk category has been pre-populated next to each control based on Safeguard’s definition of control criticality and to assist agencies in establishing priorities for corrective action.  The reviewer may recommend a change to the prioritization to the SRT Chief in order to accurately reflect the risk and the overall security posture based on environment specific testing.</t>
  </si>
  <si>
    <t>▪ CIS Benchmark Section #</t>
  </si>
  <si>
    <t>Mapping of test case requirements to the CIS Benchmark section number.</t>
  </si>
  <si>
    <t>▪ Recommendation #</t>
  </si>
  <si>
    <t>Mapping of test case requirements to the CIS Benchmark recommendation number.</t>
  </si>
  <si>
    <t>▪ Rationale Statement</t>
  </si>
  <si>
    <t>The Rationale section conveys the security benefits of the recommended configuration. This section also details where the risks, threats, and vulnerabilities associated with a configuration posture.</t>
  </si>
  <si>
    <t>▪ Remediation Procedure</t>
  </si>
  <si>
    <t>Remediation content for implementing and assessing benchmark guidance  The content allows you to apply the recommended settings for a particular benchmark.</t>
  </si>
  <si>
    <t>▪ Issue Codes</t>
  </si>
  <si>
    <t>A single issue code must be selected for each test case to calculate the weighted risk score.  The tester must perform this activity when executing each test.</t>
  </si>
  <si>
    <t>Test ID #</t>
  </si>
  <si>
    <t>NIST ID</t>
  </si>
  <si>
    <t xml:space="preserve">NIST Control Name </t>
  </si>
  <si>
    <t>Test Method</t>
  </si>
  <si>
    <t>Section Title</t>
  </si>
  <si>
    <t>Description</t>
  </si>
  <si>
    <t>Test Procedures</t>
  </si>
  <si>
    <t>Expected Results</t>
  </si>
  <si>
    <t>Actual Results</t>
  </si>
  <si>
    <t>Status</t>
  </si>
  <si>
    <t>Finding Statement (Internal Use Only)</t>
  </si>
  <si>
    <t>Notes/Evidence</t>
  </si>
  <si>
    <t>Criticality Rating</t>
  </si>
  <si>
    <t>Issue Code</t>
  </si>
  <si>
    <t>Issue Code Mapping</t>
  </si>
  <si>
    <t>CIS Benchmark Section #</t>
  </si>
  <si>
    <t>CIS Recommendation #</t>
  </si>
  <si>
    <t>Rationale Statement</t>
  </si>
  <si>
    <t>Remediation Procedure</t>
  </si>
  <si>
    <t xml:space="preserve">Remediation Statement (Internal Use Only)         </t>
  </si>
  <si>
    <t>CAP Request Statement (Internal Use Only)</t>
  </si>
  <si>
    <t>Risk Rating (Do Not Edit)</t>
  </si>
  <si>
    <t>Win10-001</t>
  </si>
  <si>
    <t>SA-22</t>
  </si>
  <si>
    <t>Unsupported System Components</t>
  </si>
  <si>
    <t>Test (Manual)</t>
  </si>
  <si>
    <t>Vendor Support</t>
  </si>
  <si>
    <t>Set Windows base OS and service pack/release is in vendor support from Microsoft.</t>
  </si>
  <si>
    <t>Research the Microsoft website to determine whether the system is supported and currently receives security updates.</t>
  </si>
  <si>
    <t>Windows is in current general support or extended support. If in extended support, Set the agency has purchased extra support</t>
  </si>
  <si>
    <t>The system is not under current vendor support.</t>
  </si>
  <si>
    <t>End of General Support:
Varies by build. Look up dates at microsoft.com</t>
  </si>
  <si>
    <t>Critical</t>
  </si>
  <si>
    <t>HSA7
HSA8
HSA9</t>
  </si>
  <si>
    <t>HSA7: The external facing system is no longer supported by the vendor
HSA8: The internally hosted operating system's major release is no longer supported by the vendor
HSA9: The internally hosted operating system's minor release is no longer supported by the vendor</t>
  </si>
  <si>
    <t>The current windows version are not supported by their respective vendor.</t>
  </si>
  <si>
    <t>Upgrade the Windows Operating System to a vendor-supported version. Once deployed, harden the upgraded system in accordance with IRS standards using the corresponding SCSEM.</t>
  </si>
  <si>
    <t>To close this finding, please provide a screenshot of the updated windows version and its patch level with the agency's CAP.</t>
  </si>
  <si>
    <t>Win10-002</t>
  </si>
  <si>
    <t>SI-2</t>
  </si>
  <si>
    <t>Flaw Remediation</t>
  </si>
  <si>
    <t>Keep OS Patch Level Current</t>
  </si>
  <si>
    <t>Determine the current patch level and date of last patch installation.</t>
  </si>
  <si>
    <t>Check the system's update history to Set the latest security patches have been installed.</t>
  </si>
  <si>
    <t>The agency is actively patching the system. Recent patches have been applied.</t>
  </si>
  <si>
    <t>The system patch level is not current.</t>
  </si>
  <si>
    <t>Significant</t>
  </si>
  <si>
    <t>HSI2
HSI27</t>
  </si>
  <si>
    <t xml:space="preserve">HSI2: System patch level is insufficient
HSI27: Critical security patches have not been applied </t>
  </si>
  <si>
    <t xml:space="preserve">Obtain and install the latest Windows 2010 security patches for Security-relevant software updates to include, patches, service packs, hot fixes, and antivirus signatures. </t>
  </si>
  <si>
    <t>Obtain and install the latest Windows 2010 security patches for Security-relevant software updates to include, patches, service packs, hot fixes, and antivirus signatures.</t>
  </si>
  <si>
    <t>Win10-003</t>
  </si>
  <si>
    <t>IA-2</t>
  </si>
  <si>
    <t>Identification and Authentication (Organizational Users)</t>
  </si>
  <si>
    <t>Ensure multi-factor authentication mechanisms is employed for all local access to the network for all privileged and non-privileged users.</t>
  </si>
  <si>
    <t>The agency employs sufficient multi-factor authentication mechanisms for all local access to the network for all privileged and non-privileged users.</t>
  </si>
  <si>
    <r>
      <t xml:space="preserve">1. Interview agency personnel to determine if the agency requires multi-factor authentication (MFA) for local access, unless the terminal is in a restricted area per Pub 1075 requirements.
2. Examine procedures to determine how multi-factor authentication is implemented for all local machine and network access. If a personal identification number (PIN) is used as an authenticator for MFA, ensure the following is enforced:
a,  Minimum length of 8 digits or maximum length allowable by the device
b. Enforce complex sequences (e.g., 73961548 – no repeating digits and no sequential digits);
c. Do not store with the Smartcard; and
d. Do not share.
</t>
    </r>
    <r>
      <rPr>
        <b/>
        <sz val="10"/>
        <color rgb="FFFF0000"/>
        <rFont val="Arial"/>
        <family val="2"/>
      </rPr>
      <t xml:space="preserve">Note: If step 1 / MFA is fully implemented, but the complexity/length requirements in step 2 are not met this finding may be downgraded to moderate. 
</t>
    </r>
    <r>
      <rPr>
        <sz val="10"/>
        <rFont val="Arial"/>
        <family val="2"/>
      </rPr>
      <t xml:space="preserve">
Note:  Implementing a jump server or requiring two different passwords for accessing a system does not solely constitute multi-factor authentication.</t>
    </r>
  </si>
  <si>
    <t>1. The agency requires multi-factor authentication for local access to the network and information systems that receive, process, store or transmit FTI.
2. The multi-factor authentication mechanism is sufficient and implemented for all local access to the network.
3. Minimum requirements are met as outlined in test case if a PIN is used.</t>
  </si>
  <si>
    <t xml:space="preserve">Multi-factor authentication is not required for internal privileged and non-privileged access. </t>
  </si>
  <si>
    <t>Note - This is applicable to all workstations, servers, hypervisors, network devices, etc. within the FTI scope.
Multi-factor authentication requires the user to provide two or more of the three authentication factors: a knowledge factor (something only known by the user such as a password), a possession factor ("something only the user has"), and an inherence factor ("something only the user is").</t>
  </si>
  <si>
    <t>HAC64
HAC65
HAC66
HPW12</t>
  </si>
  <si>
    <t>HAC64: Multi-factor authentication is not required for internal privileged and non-privileged access
HAC65: Multi-factor authentication is not required for internal privileged access
HAC66: Multi-factor authentication is not required for internal non-privileged access
HPW12: Passwords do not meet complexity requirements</t>
  </si>
  <si>
    <t>Employs sufficient multi-factor authentication mechanisms for all local access to the network for all privileged and non-privileged users.</t>
  </si>
  <si>
    <t>Employs sufficient multi-factor authentication mechanisms for all local access to the network for all privileged and non-privileged users Such as identification number (PIN) is used as an authenticator for MFA, ensure the following is enforced:
1) Minimum length of 8 digits or maximum length allowable by the device
2) Enforce complex sequences (e.g., 73961548 – no repeating digits and no sequential digits);
3) Do not store with the Smartcard; and
4) Do not share.</t>
  </si>
  <si>
    <t>To close this finding, please provide a screenshot showing MFA is employed for all local access to the network with the agency's CAP.</t>
  </si>
  <si>
    <t>Win10-004</t>
  </si>
  <si>
    <t>SC-28</t>
  </si>
  <si>
    <t>Protection of Information at Rest</t>
  </si>
  <si>
    <t xml:space="preserve">Implemented cryptographic mechanisms to prevent unauthorized disclosure and modification of FTI at rest </t>
  </si>
  <si>
    <t>Protect the confidentiality and integrity of the FTI, and IT System-related information (e.g., configurations, rule sets);  at rest.</t>
  </si>
  <si>
    <t>Interview agency personnel to determine if the agency has implemented cryptographic mechanisms to prevent unauthorized disclosure and modification of FTI at rest on end user computing systems (i.e., desktop computers, laptop computers, mobile devices, portable and removable storage devices) in non-volatile storage.</t>
  </si>
  <si>
    <t>FTI is encrypted using the latest FIPS approved cryptography. Document the specific encryption specifications in the test results.
Validate the product used to encrypt FTI at rest using the NIST inventory</t>
  </si>
  <si>
    <t>Encryption capabilities do not meet the latest FIPS 140 requirements.</t>
  </si>
  <si>
    <t>HSC42</t>
  </si>
  <si>
    <t>HSC42: Encryption capabilities do not meet the latest FIPS 140 requirements</t>
  </si>
  <si>
    <t>Implement cryptographic mechanisms to prevent unauthorized disclosure and modification of FTI at rest on end user computing systems (i.e., desktop computers, laptop computers, mobile devices, portable and removable storage devices) in non-volatile storage.</t>
  </si>
  <si>
    <t>To close this finding, please provide a screenshot showing the encryption used to protect the FTI data at rest with the agency's CAP.</t>
  </si>
  <si>
    <t>Win10-005</t>
  </si>
  <si>
    <t>IA-5</t>
  </si>
  <si>
    <t>Authenticator Management</t>
  </si>
  <si>
    <t>Test (Automated)</t>
  </si>
  <si>
    <t>Set Enforce password history to 24 or more password(s)</t>
  </si>
  <si>
    <t>This policy setting determines the number of renewed, unique passwords that must be associated with a user account before you can reuse an old password. The value for this policy setting must be between 0 and 24 passwords. The default value for stand-alone systems is 0 passwords, but the default setting when joined to a domain is 24 passwords. To maintain the effectiveness of this policy setting, use the Minimum password age setting to prevent users from repeatedly changing their password.
The recommended state for this setting is: 24 or more password(s).</t>
  </si>
  <si>
    <t>Navigate to the UI Path articulated in the Remediation section and confirm it is set as prescribed.</t>
  </si>
  <si>
    <t>The setting Enforce password history is set to 24 or more password(s)</t>
  </si>
  <si>
    <t>The setting Enforce password history is not set to 24 or more password(s).</t>
  </si>
  <si>
    <t>Moderate</t>
  </si>
  <si>
    <t>HPW6</t>
  </si>
  <si>
    <t>HPW6: Password history is insufficient</t>
  </si>
  <si>
    <t>1.1</t>
  </si>
  <si>
    <t>1.1.1</t>
  </si>
  <si>
    <t>The longer a user uses the same password, the greater the chance that an attacker can determine the password through brute force attacks. Also, any accounts that may have been compromised will remain exploitable for as long as the password is left unchanged. If password changes are required but password reuse is not prevented, or if users continually reuse a small number of passwords, the effectiveness of a good password policy is greatly reduced.
If you specify a low number for this policy setting, users will be able to use the same small number of passwords repeatedly. If you do not also configure the Minimum password age setting, users might repeatedly change their passwords until they can reuse their original password.</t>
  </si>
  <si>
    <t>To establish the recommended configuration via GP, set the following UI path to 24 or more password(s):
Computer Configuration\Policies\Windows Settings\Security Settings\Account Policies\Password Policy\Enforce password history</t>
  </si>
  <si>
    <t>Set Enforce password history to 24 or more password(s). One method to achieve the recommended configuration via Group Policy, set the following UI path to 24 or more password(s):
Computer Configuration\Policies\Windows Settings\Security Settings\Account Policies\Password Policy\Enforce password history</t>
  </si>
  <si>
    <t>Win10-006</t>
  </si>
  <si>
    <t>Set Maximum password age to 90 or fewer days for Administrators and Standard Users</t>
  </si>
  <si>
    <t>This policy setting defines how long a user can use their password before it expires.
Values for this policy setting range from 0 to 999 days. If you set the value to 0, the password will never expire.
Because attackers can crack passwords, the more frequently you change the password the less opportunity an attacker must use a cracked password. However, the lower this value is set, the higher the potential for an increase in calls to help desk support due to users having to change their password or forgetting which password is current.
The recommended state for this setting is 90 or fewer days, but not 0.</t>
  </si>
  <si>
    <t>The security setting Maximum password age is set to 90 or fewer days for Administrators and Standard Users.</t>
  </si>
  <si>
    <t>The setting Maximum password age is not set to 90 or fewer days, but not 0.</t>
  </si>
  <si>
    <t>Changed Maximum password age from 365 to 90</t>
  </si>
  <si>
    <t>HPW2</t>
  </si>
  <si>
    <t>HPW2: Password does not expire timely</t>
  </si>
  <si>
    <t>1.1.2</t>
  </si>
  <si>
    <t>The longer a password exists the higher the likelihood that it will be compromised by a brute force attack, by an attacker gaining general knowledge about the user, or by the user sharing the password. Configuring the Maximum password age setting to 0 so that users are never required to change their passwords is a major security risk because that allows a compromised password to be used by the malicious user for as long as the valid user has authorized access.</t>
  </si>
  <si>
    <t>To establish the recommended configuration via GP, set the following UI path to 90 or fewer days, but not 0:
Computer Configuration\Policies\Windows Settings\Security Settings\Account Policies\Password Policy\Maximum password age</t>
  </si>
  <si>
    <t>Set Maximum password age to 90 or fewer days for Administrators and Standard Users. One method to achieve the recommended configuration via Group Policy, set the following UI path to 90 or fewer days, but not 0:
Computer Configuration\Policies\Windows Settings\Security Settings\Account Policies\Password Policy\Maximum password age</t>
  </si>
  <si>
    <t>To close this finding, please provide a screenshot of the setting and/or a comprehensive group policy result report (e.g., gpresult) with the agency's CAP.</t>
  </si>
  <si>
    <t>Win10-007</t>
  </si>
  <si>
    <t>Set Minimum password age to 1 or more day(s)</t>
  </si>
  <si>
    <t>This policy setting determines the number of days that you must use a password before you can change it. The range of values for this policy setting is between 1 and 999 days. (You may also set the value to 0 to allow immediate password changes.) The default value for this setting is 0 days.
The recommended state for this setting is: 1 or more day(s)).</t>
  </si>
  <si>
    <t>The setting Minimum password age is set to 1 or more day(s).</t>
  </si>
  <si>
    <t>The setting Minimum password age is not set to 1 or more day(s).</t>
  </si>
  <si>
    <t>HPW4</t>
  </si>
  <si>
    <t>HPW4: Minimum password age does not exist</t>
  </si>
  <si>
    <t>1.1.3</t>
  </si>
  <si>
    <t>Users may have favorite passwords that they like to use because they are easy to remember, and they believe that their password choice is secure from compromise. Unfortunately, passwords are compromised and if an attacker is targeting a specific individual's user account, with foreknowledge of data about that user, reuse of old passwords can cause a security breach. To address password, reuse a combination of security settings is required. Using this policy setting with the Enforce password history setting prevents the easy reuse of old passwords. For example, if you configure the Enforce password history setting to ensure that users cannot reuse any of their last 12 passwords, they could change their password 13 times in a few minutes and reuse the password they started with, unless you also configure the Minimum password age setting to a number that is greater than 0. You must configure this policy setting to a number that is greater than 0 for the Enforce password history setting to be effective.</t>
  </si>
  <si>
    <t>To establish the recommended configuration via GP, set the following UI path to 1 or more day(s):
Computer Configuration\Policies\Windows Settings\Security Settings\Account Policies\Password Policy\Minimum password age</t>
  </si>
  <si>
    <t>Set Minimum password age to 1 or more day(s). One method to achieve the recommended configuration via Group Policy, set the following UI path to 1 or more day(s):
Computer Configuration\Policies\Windows Settings\Security Settings\Account Policies\Password Policy\Minimum password age</t>
  </si>
  <si>
    <t>Win10-008</t>
  </si>
  <si>
    <t>Set Minimum password length to 14 or more character(s)</t>
  </si>
  <si>
    <t>This policy setting determines the least number of characters that make up a password for a user account. There are many different theories about how to determine the best password length for an organization, but perhaps "passphrase" is a better than "password." In Microsoft Windows 2000 and newer, passphrases can be quite long and can include spaces. Therefore, a phrase such as "I want to drink a $5 milkshake" is a valid passphrase; it is a considerably stronger password than an 8- or 10-character string of random numbers and letters, and yet is easier to remember. Users must be educated about the proper selection and maintenance of passwords, especially regarding password length. In enterprise environments, the ideal value for the Minimum password length setting is 14 characters, however you should adjust this value to meet your organization's business requirements.
The recommended state for this setting is: 14 or more character(s).</t>
  </si>
  <si>
    <t>The setting Minimum password length is set to 14 or more character(s).</t>
  </si>
  <si>
    <t>The setting Minimum password length is not set to 14 or more character(s).</t>
  </si>
  <si>
    <t>HPW3</t>
  </si>
  <si>
    <t>HPW3: Minimum password length is too short</t>
  </si>
  <si>
    <t>1.1.4</t>
  </si>
  <si>
    <t>Types of password attacks include dictionary attacks (which attempt to use common words and phrases) and brute force attacks (which try every possible combination of characters). Also, attackers sometimes try to obtain the account database so they can use tools to discover the accounts and passwords.</t>
  </si>
  <si>
    <t>To establish the recommended configuration via GP, set the following UI path to 14 or more character(s):
Computer Configuration\Policies\Windows Settings\Security Settings\Account Policies\Password Policy\Minimum password length</t>
  </si>
  <si>
    <t>Set Minimum password length to 14 or more character(s). One method to achieve the recommended configuration via Group Policy, set the following UI path to 14 or more character(s):
Computer Configuration\Policies\Windows Settings\Security Settings\Account Policies\Password Policy\Minimum password length</t>
  </si>
  <si>
    <t>Win10-009</t>
  </si>
  <si>
    <t>Enable Password must meet complexity requirements</t>
  </si>
  <si>
    <t>This policy setting checks all new passwords to ensure that they meet basic requirements for strong passwords.
When this policy is enabled, passwords must meet the following minimum requirements:
- Not contain the user's account name or parts of the user's full name that exceed two consecutive characters
- Be at least six characters in length
- Contain characters from three of the following categories:
- English uppercase characters (A through Z)
- English lowercase characters (a through z)
- Base 10 digits (0 through 9)
- Non-alphabetic characters (for example, !, $, #, %)
- A catch-all category of any Unicode character that does not fall under the previous four categories. This fifth category can be regionally specific.
Each additional character in a password increases its complexity exponentially. For instance, a seven-character, all lower-case alphabetic password would have 26 to the power of 7 (approximately 8 x 10 to the power of 9 or 8 billion) possible combinations. At 1,000,000 attempts per second (a capability of many password-cracking utilities), it would only take 133 minutes to crack. A seven-character alphabetic password with case sensitivity has 52 to the power of 7 combinations. A seven-character case-sensitive alphanumeric password without punctuation has 627 combinations. An eight-character password has 26 to the power of 8 (or 2 x 10 to the power of 11) possible combinations. Although this might seem to be a large number, at 1,000,000 attempts per second it would take only 59 hours to try all possible passwords. Remember, these times will significantly increase for passwords that use ALT characters and other special keyboard characters such as "!" or "@". Proper use of the password settings can help make it difficult to mount a brute force attack.
The recommended state for this setting is: Enabled.</t>
  </si>
  <si>
    <t>The setting Password must meet complexity requirements is enabled.</t>
  </si>
  <si>
    <t>The setting Password must meet complexity requirements is not enabled.</t>
  </si>
  <si>
    <t>HPW12</t>
  </si>
  <si>
    <t>HPW12: Passwords do not meet complexity requirements</t>
  </si>
  <si>
    <t>1.1.5</t>
  </si>
  <si>
    <t>Passwords that contain only alphanumeric characters are extremely easy to discover with several publicly available tools.</t>
  </si>
  <si>
    <t>To establish the recommended configuration via GP, set the following UI path to Enabled:
Computer Configuration\Policies\Windows Settings\Security Settings\Account Policies\Password Policy\Password must meet complexity requirements</t>
  </si>
  <si>
    <t>Enable Password must meet complexity requirements. One method to achieve the recommended configuration via Group Policy, set the following UI path to Enabled:
Computer Configuration\Policies\Windows Settings\Security Settings\Account Policies\Password Policy\Password must meet complexity requirements</t>
  </si>
  <si>
    <t>Win10-010</t>
  </si>
  <si>
    <t xml:space="preserve">Authenticator Management </t>
  </si>
  <si>
    <t xml:space="preserve">Enable Relax minimum password length limits </t>
  </si>
  <si>
    <t>This policy setting determines whether the minimum password length setting can be increased beyond the legacy limit of 14 characters. For more information, please see the following [Microsoft Security Blog](https://techcommunity.microsoft.com/t5/microsoft-security-baselines/security-baseline-draft-windows-10-and-windows-server-version/ba-p/1419213).
The recommended state for this setting is: Enabled.
Note: This setting only affects _local_ accounts on the computer. Domain accounts are only affected by settings on the Domain Controllers, because that is where domain accounts are stored.</t>
  </si>
  <si>
    <t>Navigate to the UI Path articulated in the Remediation section and confirm it is set as prescribed. This group policy setting is backed by the following registry location:
HKEY_LOCAL_MACHINE\System\CurrentControlSet\Control\SAM:RelaxMinimumPasswordLengthLimits</t>
  </si>
  <si>
    <t>The setting Relax minimum password length limits is enabled.</t>
  </si>
  <si>
    <t>The setting Relax minimum password length limits is not enabled.</t>
  </si>
  <si>
    <t>1.1.6</t>
  </si>
  <si>
    <t>This setting will enable the enforcement of longer and generally stronger passwords or passphrases where MFA is not in use.</t>
  </si>
  <si>
    <t>To establish the recommended configuration via GP, set the following UI path to Enabled:
Computer Configuration\Policies\Windows Settings\Security Settings\Account Policies\Password Policy\Relax minimum password length limits</t>
  </si>
  <si>
    <t>Enable Relax minimum password length limits. One method to achieve the recommended configuration via Group Policy, set the following UI path to Enabled:
Computer Configuration\Policies\Windows Settings\Security Settings\Account Policies\Password Policy\Relax minimum password length limits</t>
  </si>
  <si>
    <t>Win10-011</t>
  </si>
  <si>
    <t>Set Store passwords using reversible encryption to disable</t>
  </si>
  <si>
    <t>This policy setting determines whether the operating system stores passwords in a way that uses reversible encryption, which provides support for application protocols that require knowledge of the user's password for authentication purposes. Passwords that are stored with reversible encryption are essentially the same as plaintext versions of the passwords.
The recommended state for this setting is: Disabled.</t>
  </si>
  <si>
    <t>The setting Store passwords using reversible encryption is disabled.</t>
  </si>
  <si>
    <t>The setting Store passwords using reversible encryption is not disabled.</t>
  </si>
  <si>
    <t>HAC47</t>
  </si>
  <si>
    <t xml:space="preserve">HAC47: Files containing authentication information are not adequately protected </t>
  </si>
  <si>
    <t>1.1.7</t>
  </si>
  <si>
    <t>Enabling this policy setting allows the operating system to store passwords in a weaker format that is much more susceptible to compromise and weakens your system security.</t>
  </si>
  <si>
    <t>To establish the recommended configuration via GP, set the following UI path to Disabled:
Computer Configuration\Policies\Windows Settings\Security Settings\Account Policies\Password Policy\Store passwords using reversible encryption</t>
  </si>
  <si>
    <t>Set Store passwords using reversible encryption to disable. One method to achieve the recommended configuration via Group Policy, set the following UI path to Disabled:
Computer Configuration\Policies\Windows Settings\Security Settings\Account Policies\Password Policy\Store passwords using reversible encryption</t>
  </si>
  <si>
    <t>Win10-012</t>
  </si>
  <si>
    <t>AC-7</t>
  </si>
  <si>
    <t>Unsuccessful Logon Attempts</t>
  </si>
  <si>
    <t>Set "Account lockout duration" to "120 or more minute(s)"</t>
  </si>
  <si>
    <t>This policy setting determines the length of time that must pass before a locked account is unlocked and a user can try to log on again. The setting does this by specifying the number of minutes a locked-out account will remain unavailable. If the value for this policy setting is configured to 0, locked out accounts will remain locked out until an administrator manually unlocks them.
Although it might seem like a good idea to configure the value for this policy setting to a high value, such a configuration will likely increase the number of calls that the help desk receives to unlock accounts locked by mistake. Users should be aware of the length of time a lock remains in place, so that they realize they only need to call the help desk if they have an extremely urgent need to regain access to their computer.
The recommended state for this setting is: 120 or more minute(s).</t>
  </si>
  <si>
    <t>The setting Account lockout duration is set to 120 or more minutes.</t>
  </si>
  <si>
    <t>The setting Account lockout duration is not set to 120 or more minutes.</t>
  </si>
  <si>
    <t>Account lockout duration changed from 15 to 120 mins</t>
  </si>
  <si>
    <t>HAC10</t>
  </si>
  <si>
    <t>HAC10: Accounts do not expire after the correct period of inactivity</t>
  </si>
  <si>
    <t>1.2</t>
  </si>
  <si>
    <t>1.2.1</t>
  </si>
  <si>
    <t>A denial of service (DoS) condition can be created if an attacker abuses the Account lockout threshold and repeatedly attempts to log on with a specific account. Once you configure the Account lockout threshold setting, the account will be locked out after the specified number of failed attempts. If you configure the Account lockout duration setting to 0, then the account will remain locked out until an administrator unlocks it manually.</t>
  </si>
  <si>
    <t>To establish the recommended configuration via GP, set the following UI path to 120 or more minute(s):
Computer Configuration\Policies\Windows Settings\Security Settings\Account Policies\Account Lockout Policy\Account lockout duration</t>
  </si>
  <si>
    <t>Set Account lockout duration to 120 or more minutes. One method to achieve the recommended configuration via Group Policy, set the following UI path to 120 or more minute(s):
Computer Configuration\Policies\Windows Settings\Security Settings\Account Policies\Account Lockout Policy\Account lockout duration</t>
  </si>
  <si>
    <t>Win10-013</t>
  </si>
  <si>
    <t>Set Account lockout threshold to 3 or fewer invalid logon attempt(s), but not 0</t>
  </si>
  <si>
    <t>This policy setting determines the number of failed logons attempts before the account is locked. Setting this policy to 0 does not conform to the benchmark as doing so disables the account lockout threshold.
The recommended state for this setting is: 3 or fewer invalid logon attempt(s), but not 0.</t>
  </si>
  <si>
    <t>The setting Account lockout threshold is set to 3 or fewer invalid logon attempt(s), but not 0.</t>
  </si>
  <si>
    <t>The setting Account lockout threshold is not set to 3 or fewer invalid logon attempt(s), but not 0.</t>
  </si>
  <si>
    <t>Account Lockout threshold- Updated from "5" or fewer to "3" or fewer to meet IRS Requirements.</t>
  </si>
  <si>
    <t>HAC15</t>
  </si>
  <si>
    <t>HAC15: User accounts not locked out after 3 unsuccessful login attempts</t>
  </si>
  <si>
    <t>1.2.2</t>
  </si>
  <si>
    <t>Setting an account lockout threshold reduces the likelihood that an online password brute force attack will be successful. Setting the account lockout threshold too low introduces risk of increased accidental lockouts and/or a malicious actor intentionally locking out accounts.</t>
  </si>
  <si>
    <t>To establish the recommended configuration via GP, set the following UI path to 3 or fewer invalid login attempt(s), but not 0:
Computer Configuration\Policies\Windows Settings\Security Settings\Account Policies\Account Lockout Policy\Account lockout threshold</t>
  </si>
  <si>
    <t>Set Account lockout threshold to 3 or fewer invalid logon attempt(s), but not 0. One method to achieve the recommended configuration via Group Policy, set the following UI path to 5 or fewer invalid login attempt(s), but not 0:
Computer Configuration\Policies\Windows Settings\Security Settings\Account Policies\Account Lockout Policy\Account lockout threshold</t>
  </si>
  <si>
    <t>Win10-014</t>
  </si>
  <si>
    <t>Enable Allow Administrator account lockouts</t>
  </si>
  <si>
    <t>This policy setting determines whether the built-in Administrator account is subject to the following Account Lockout Policy settings: _Account lockout duration_, _Account lockout threshold_, and _Reset account lockout counter_. By default, this account is excluded from the account lockout controls and will never be locked out with repeated bad password attempts. 
The recommended state for this setting is: Enabled.</t>
  </si>
  <si>
    <t xml:space="preserve">The setting Allow Administrator account lockouts is enabled. </t>
  </si>
  <si>
    <t xml:space="preserve">The setting Allow Administrator account lockouts is not enabled. </t>
  </si>
  <si>
    <t>HAC2</t>
  </si>
  <si>
    <t>HAC2: User sessions do not lock after the Publication 1075 required timeframe</t>
  </si>
  <si>
    <t>1.2.3</t>
  </si>
  <si>
    <t>Enabling account lockout policies for the built-in Administrator account will reduce the likelihood of a successful brute force attack.</t>
  </si>
  <si>
    <t>To establish the recommended configuration via GP, set the following UI path to Enabled:
Computer Configuration\Policies\Windows Settings\Security Settings\Account Policies\Account Lockout Policies\Allow Administrator account lockout</t>
  </si>
  <si>
    <t>Enable Allow Administrator account lockouts. One method to achieve the recommended configuration via Group Policy, set the following UI path to Enabled:
Computer Configuration\Policies\Windows Settings\Security Settings\Account Policies\Account Lockout Policies\Allow Administrator account lockout</t>
  </si>
  <si>
    <t>Win10-015</t>
  </si>
  <si>
    <t>Set Reset account lockout counter after to 15 or more minute(s)</t>
  </si>
  <si>
    <t>This policy setting determines the length of time before the Account lockout threshold resets to zero. The default value for this policy setting is Not Defined. If the Account lockout threshold is defined, this reset time must be less than or equal to the value for the Account lockout duration setting.
If you leave this policy setting at its default value or configure the value to an interval that is too long, your environment could be vulnerable to a DoS attack. An attacker could maliciously perform several failed logons attempts on all users in the organization, which will lock out their accounts. If no policy were determined to reset the account lockout, it would be a manual task for administrators. Conversely, if a reasonable time value is configured for this policy setting, users would be locked out for a set period until all the accounts are unlocked automatically.
The recommended state for this setting is: 15 or more minute(s).</t>
  </si>
  <si>
    <t>The Reset account lockout counter after has not been set to 15 or more minute(s).</t>
  </si>
  <si>
    <t>The setting Reset account lockout counter after is not set to 15 or greater.</t>
  </si>
  <si>
    <t>1.2.4</t>
  </si>
  <si>
    <t>Users can accidentally lock themselves out of their accounts if they mistype their password multiple times. To reduce the chance of such accidental lockouts, the Reset account lockout counter after setting determines the number of minutes that must elapse before the counter that tracks failed logon attempts and triggers lockouts is reset to 0.</t>
  </si>
  <si>
    <t>To establish the recommended configuration via GP, set the following UI path to 15 or more minute(s):
Computer Configuration\Policies\Windows Settings\Security Settings\Account Policies\Account Lockout Policy\Reset account lockout counter after</t>
  </si>
  <si>
    <t>Set Reset account lockout counter after to 15 or more minute(s). One method to achieve the recommended configuration via Group Policy, set the following UI path to 15 or more minute(s):
Computer Configuration\Policies\Windows Settings\Security Settings\Account Policies\Account Lockout Policy\Reset account lockout counter after</t>
  </si>
  <si>
    <t>Win10-016</t>
  </si>
  <si>
    <t>AC-6</t>
  </si>
  <si>
    <t>Least Privilege</t>
  </si>
  <si>
    <t>Set Access Credential Manager as a trusted caller to No One</t>
  </si>
  <si>
    <t>This security setting is used by Credential Manager during Backup and Restore. No accounts should have this user right, as it is only assigned to Win logon. Users' saved credentials might be compromised if this user right is assigned to other entities.
The recommended state for this setting is: No One.</t>
  </si>
  <si>
    <t>The setting Access Credential Manager as a trusted caller is set to No One.</t>
  </si>
  <si>
    <t>The setting Access Credential Manager as a trusted caller is not set to No One.</t>
  </si>
  <si>
    <t>HAC11</t>
  </si>
  <si>
    <t>HAC11: User access was not established with concept of least privilege</t>
  </si>
  <si>
    <t>2.2</t>
  </si>
  <si>
    <t>2.2.1</t>
  </si>
  <si>
    <t>If an account is given this right the user of the account may create an application that calls into Credential Manager and is returned the credentials for another user.</t>
  </si>
  <si>
    <t>To establish the recommended configuration via GP, set the following UI path to No One:
Computer Configuration\Policies\Windows Settings\Security Settings\Local Policies\User Rights Assignment\Access Credential Manager as a trusted caller</t>
  </si>
  <si>
    <t>Set Access Credential Manager as a trusted caller to No One. One method to achieve the recommended configuration via Group Policy, set the following UI path to No One:
Computer Configuration\Policies\Windows Settings\Security Settings\Local Policies\User Rights Assignment\Access Credential Manager as a trusted caller</t>
  </si>
  <si>
    <t>Win10-017</t>
  </si>
  <si>
    <t>Set Access this computer from the network to Administrators, Remote Desktop Users</t>
  </si>
  <si>
    <t>This policy setting allows other users on the network to connect to the computer and is required by various network protocols that include Server Message Block (SMB)-based protocols, NetBIOS, Common Internet File System (CIFS), and Component Object Model Plus (COM+).
The recommended state for this setting is: Administrators, Remote Desktop Users.</t>
  </si>
  <si>
    <t>The setting Access this computer from the network is set to Administrators,  Remote Desktop Users.</t>
  </si>
  <si>
    <t>The setting Access this computer from the network is not set to Administrators, Remote Desktop Users.</t>
  </si>
  <si>
    <t>2.2.2</t>
  </si>
  <si>
    <t>Users who can connect from their computer to the network can access resources on target computers for which they have permission. For example, the **Access this computer from the network** user right is required for users to connect to shared printers and folders. If this user right is assigned to the `Everyone` group, then anyone will be able to read the files in those shared folders. However, this situation is unlikely for new installations of Windows Server 2003 with Service Pack 1 (SP1), because the default share and NTFS permissions in Windows Server 2003 do not include the `Everyone` group. This vulnerability may have a higher level of risk for computers that you upgrade from Windows NT 4.0 or Windows 2000, because the default permissions for these operating systems are not as restrictive as the default permissions in Windows Server 2003.</t>
  </si>
  <si>
    <t>To establish the recommended configuration via GP, set the following UI path to Administrators, Remote Desktop Users:
Computer Configuration\Policies\Windows Settings\Security Settings\Local Policies\User Rights Assignment\Access this computer from the network</t>
  </si>
  <si>
    <t>Set Access this computer from the network to Administrators, Remote Desktop Users. One method to achieve the recommended configuration via Group Policy, set the following UI path to Administrators, Remote Desktop Users:
Computer Configuration\Policies\Windows Settings\Security Settings\Local Policies\User Rights Assignment\Access this computer from the network</t>
  </si>
  <si>
    <t>Win10-018</t>
  </si>
  <si>
    <t>CM-6</t>
  </si>
  <si>
    <t>Configuration Settings</t>
  </si>
  <si>
    <t>Set Act as part of the operating system to No One</t>
  </si>
  <si>
    <t xml:space="preserve">This policy setting allows a process to assume the identity of any user and thus gain access to the resources that the user is authorized to access.
The recommended state for this setting is: No One.
</t>
  </si>
  <si>
    <t>The setting Act as part of the operating system is set to No One.</t>
  </si>
  <si>
    <t>The setting Act as part of the operating system is not set to No One.</t>
  </si>
  <si>
    <t>2.2.3</t>
  </si>
  <si>
    <t>The **Act as part of the operating system** user right is extremely powerful. Anyone with this user right can take complete control of the computer and erase evidence of their activities.</t>
  </si>
  <si>
    <t>To establish the recommended configuration via GP, set the following UI path to No One:
Computer Configuration\Policies\Windows Settings\Security Settings\Local Policies\User Rights Assignment\Act as part of the operating system</t>
  </si>
  <si>
    <t>Set Act as part of the operating system to No One. One method to achieve the recommended configuration via Group Policy, set the following UI path to No One:
Computer Configuration\Policies\Windows Settings\Security Settings\Local Policies\User Rights Assignment\Act as part of the operating system</t>
  </si>
  <si>
    <t>Win10-019</t>
  </si>
  <si>
    <t>Set Adjust memory quotas for a process to Administrators, LOCAL SERVICE, NETWORK SERVICE</t>
  </si>
  <si>
    <t>This policy setting allows a user to adjust the maximum amount of memory that is available to a process. The ability to adjust memory quotas is useful for system tuning, but it can be abused. In the wrong hands, it could be used to launch a denial-of-service (DoS) attack.
The recommended state for this setting is: Administrators, LOCAL SERVICE, NETWORK SERVICE.</t>
  </si>
  <si>
    <t>The setting Adjust memory quotas for a process is set to Administrators, Local Service, Network Service.</t>
  </si>
  <si>
    <t>The setting Adjust memory quotas for a process is not set to Administrators, Local Service, Network Service.</t>
  </si>
  <si>
    <t>HAC61</t>
  </si>
  <si>
    <t>HAC61: User rights and permissions are not adequately configured</t>
  </si>
  <si>
    <t>2.2.4</t>
  </si>
  <si>
    <t>A user with the **Adjust memory quotas for a process** user right can reduce the amount of memory that is available to any process, which could cause business-critical network applications to become slow or to fail. In the wrong hands, this privilege could be used to start a denial of service (DoS) attack.</t>
  </si>
  <si>
    <t>To establish the recommended configuration via GP, set the following UI path to Administrators, LOCAL SERVICE, NETWORK SERVICE:
Computer Configuration\Policies\Windows Settings\Security Settings\Local Policies\User Rights Assignment\Adjust memory quotas for a process</t>
  </si>
  <si>
    <t>Set Adjust memory quotas for a process to Administrators, LOCAL SERVICE, NETWORK SERVICE. One method to achieve the recommended configuration via Group Policy, set the following UI path to Administrators, LOCAL SERVICE, NETWORK SERVICE:
Computer Configuration\Policies\Windows Settings\Security Settings\Local Policies\User Rights Assignment\Adjust memory quotas for a process</t>
  </si>
  <si>
    <t>Win10-020</t>
  </si>
  <si>
    <t>Set Allow log on locally to Administrators, Users</t>
  </si>
  <si>
    <t>This policy setting determines which users can interactively log on to computers in your environment. Logons that are initiated by pressing the CTRL+ALT+DEL key sequence on the client computer keyboard require this user right. Users who attempt to log on through Terminal Services / Remote Desktop Services or IIS also require this user right.
The recommended state for this setting is: Administrators, Users.</t>
  </si>
  <si>
    <t>The setting Allow log on locally is set to Administrators, Users.</t>
  </si>
  <si>
    <t>The setting Allow log on locally is not set to Administrators, Users.</t>
  </si>
  <si>
    <t>2.2.5</t>
  </si>
  <si>
    <t>Any account with the **Allow log on locally** user right can log on at the console of the computer. If you do not restrict this user right to legitimate users who need to be able to log on to the console of the computer, unauthorized users could download and run malicious software to elevate their privileges.</t>
  </si>
  <si>
    <t>To establish the recommended configuration via GP, set the following UI path to Administrators, Users:
Computer Configuration\Policies\Windows Settings\Security Settings\Local Policies\User Rights Assignment\Allow log on locally</t>
  </si>
  <si>
    <t>Set Allow log on locally to Administrators, Users. One method to achieve the recommended configuration via Group Policy, set the following UI path to Administrators, Users:
Computer Configuration\Policies\Windows Settings\Security Settings\Local Policies\User Rights Assignment\Allow log on locally</t>
  </si>
  <si>
    <t>Win10-021</t>
  </si>
  <si>
    <t>Set Allow log on through Remote Desktop Services to Administrators, Remote Desktop Users</t>
  </si>
  <si>
    <t>This policy setting determines which users or groups have the right to log on as a Remote Desktop Services client. If your organization uses Remote Assistance as part of its help desk strategy, create a group and assign it this user right through Group Policy. If the help desk in your organization does not use Remote Assistance, assign this user right only to the Administrators group or use the Restricted Groups feature to ensure that no user accounts are part of the Remote Desktop Users group.
Restrict this user right to the Administrators group, and possibly the Remote Desktop Users group, to prevent unwanted users from gaining access to computers on your network by means of the Remote Assistance feature.
The recommended state for this setting is: Administrators, Remote Desktop Users.</t>
  </si>
  <si>
    <t>The setting Allow log on through Remote Desktop Services is set to Administrators, Remote Desktop Users.</t>
  </si>
  <si>
    <t>The setting Allow log on through Remote Desktop Services is not set to Administrators, Remote Desktop Users.</t>
  </si>
  <si>
    <t>2.2.6</t>
  </si>
  <si>
    <t>Any account with the **Allow log on through Remote Desktop Services** user right can log on to the remote console of the computer. If you do not restrict this user right to legitimate users who need to log on to the console of the computer, unauthorized users could download and run malicious software to elevate their privileges.</t>
  </si>
  <si>
    <t>To establish the recommended configuration via GP, set the following UI path to Administrators, Remote Desktop Users:
Computer Configuration\Policies\Windows Settings\Security Settings\Local Policies\User Rights Assignment\Allow log on through Remote Desktop Services</t>
  </si>
  <si>
    <t>Set Allow log on through Remote Desktop Services to Administrators, Remote Desktop Users. One method to achieve the recommended configuration via Group Policy, set the following UI path to Administrators, Remote Desktop Users:
Computer Configuration\Policies\Windows Settings\Security Settings\Local Policies\User Rights Assignment\Allow log on through Remote Desktop Services</t>
  </si>
  <si>
    <t>Win10-022</t>
  </si>
  <si>
    <t>CP-9</t>
  </si>
  <si>
    <t>Information System Backup</t>
  </si>
  <si>
    <t>Set Back up files and directories to Administrators</t>
  </si>
  <si>
    <t>This policy setting allows users to circumvent file and directory permissions to back up the system. This user right is enabled only when an application (such as NTBACKUP) attempts to access a file or directory through the NTFS file system backup application programming interface (API). Otherwise, the assigned file and directory permissions apply.
The recommended state for this setting is: Administrators.</t>
  </si>
  <si>
    <t>The setting Back up files and directories is set to Administrators.</t>
  </si>
  <si>
    <t>The setting Back up files and directories is not set to Administrators.</t>
  </si>
  <si>
    <t>2.2.7</t>
  </si>
  <si>
    <t>Users who are able to back up data from a computer could take the backup media to a non-domain computer on which they have administrative privileges and restore the data. They could take ownership of the files and view any unencrypted data that is contained within the backup set.</t>
  </si>
  <si>
    <t>To establish the recommended configuration via GP, set the following UI path to Administrators.
Computer Configuration\Policies\Windows Settings\Security Settings\Local Policies\User Rights Assignment\Back up files and directories</t>
  </si>
  <si>
    <t>Set Back up files and directories to Administrators. One method to achieve the recommended configuration via Group Policy, set the following UI path to Administrators.
Computer Configuration\Policies\Windows Settings\Security Settings\Local Policies\User Rights Assignment\Back up files and directories</t>
  </si>
  <si>
    <t>Win10-023</t>
  </si>
  <si>
    <t>AU-8</t>
  </si>
  <si>
    <t>Time Stamps</t>
  </si>
  <si>
    <t>Set Change the system time to Administrators, LOCAL SERVICE</t>
  </si>
  <si>
    <t>This policy setting determines which users and groups can change the time and date on the internal clock of the computers in your environment. Users who are assigned this user right can affect the appearance of event logs. When a computer's time setting is changed, logged events reflect the new time, not the actual time that the events occurred.
The recommended state for this setting is: Administrators, LOCAL SERVICE.</t>
  </si>
  <si>
    <t>The setting Change the system time is set to Administrators, Local Service.</t>
  </si>
  <si>
    <t>The setting Change the system time is not set to Administrators, Local Service.</t>
  </si>
  <si>
    <t>2.2.8</t>
  </si>
  <si>
    <t>Users who can change the time on a computer could cause several problems. For example, time stamps on event log entries could be made inaccurate, time stamps on files and folders that are created or modified could be incorrect, and computers that belong to a domain may not be able to authenticate themselves or users who try to log on to the domain from them. Also, because the Kerberos authentication protocol requires that the requestor and authenticator have their clocks synchronized within an administrator-defined skew period, an attacker who changes a computer's time may cause that computer to be unable to obtain or grant Kerberos tickets.
The risk from these types of events is mitigated on most Domain Controllers, Member Servers, and end-user computers because the Windows Time service automatically synchronizes time with Domain Controllers in the following ways:
- All client desktop computers and Member Servers use the authenticating Domain Controller as their inbound time partner.
- All Domain Controllers in a domain nominate the Primary Domain Controller (PDC) Emulator operations master as their inbound time partner.
- All PDC Emulator operations masters follow the hierarchy of domains in the selection of their inbound time partner.
- The PDC Emulator operations master at the root of the domain is authoritative for the organization. Therefore, it is recommended that you configure this computer to synchronize with a reliable external time server.
This vulnerability becomes much more serious if an attacker is able to change the system time and then stop the Windows Time service or reconfigure it to synchronize with a time server that is not accurate.</t>
  </si>
  <si>
    <t>To establish the recommended configuration via GP, set the following UI path to Administrators, LOCAL SERVICE:
Computer Configuration\Policies\Windows Settings\Security Settings\Local Policies\User Rights Assignment\Change the system time</t>
  </si>
  <si>
    <t>Set Change the system time to Administrators, LOCAL SERVICE. One method to achieve the recommended configuration via Group Policy, set the following UI path to Administrators, LOCAL SERVICE:
Computer Configuration\Policies\Windows Settings\Security Settings\Local Policies\User Rights Assignment\Change the system time</t>
  </si>
  <si>
    <t>Win10-024</t>
  </si>
  <si>
    <t>Set Change the time zone to Administrators, LOCAL SERVICE, Users</t>
  </si>
  <si>
    <t>This setting determines which users can change the time zone of the computer. This ability holds no great danger for the computer and may be useful for mobile workers.
The recommended state for this setting is: Administrators, LOCAL SERVICE, Users.</t>
  </si>
  <si>
    <t>The setting Change the time zone is set to Administrators, Local Service, Users.</t>
  </si>
  <si>
    <t>The setting Change the time zone is not set to Administrators, Local Service, Users.</t>
  </si>
  <si>
    <t>2.2.9</t>
  </si>
  <si>
    <t>Changing the time zone represents little vulnerability because the system time is not affected. This setting merely enables users to display their preferred time zone while being synchronized with Domain Controllers in different time zones.</t>
  </si>
  <si>
    <t>To establish the recommended configuration via GP, set the following UI path to Administrators, LOCAL SERVICE, Users:
Computer Configuration\Policies\Windows Settings\Security Settings\Local Policies\User Rights Assignment\Change the time zone</t>
  </si>
  <si>
    <t>Set Change the time zone to Administrators, LOCAL SERVICE, Users. One method to achieve the recommended configuration via Group Policy, set the following UI path to Administrators, LOCAL SERVICE, Users:
Computer Configuration\Policies\Windows Settings\Security Settings\Local Policies\User Rights Assignment\Change the time zone</t>
  </si>
  <si>
    <t>Win10-025</t>
  </si>
  <si>
    <t>Set Create a pagefile to Administrators</t>
  </si>
  <si>
    <t>This policy setting allows users to change the size of the pagefile. By making the pagefile extremely large or extremely small, an attacker could easily affect the performance of a compromised computer.
The recommended state for this setting is: Administrators.</t>
  </si>
  <si>
    <t>The setting Create a page file is set to Administrators.</t>
  </si>
  <si>
    <t>The setting Create a page file is not set to Administrators.</t>
  </si>
  <si>
    <t>Limited</t>
  </si>
  <si>
    <t>2.2.10</t>
  </si>
  <si>
    <t>Users who can change the page file size could make it extremely small or move the file to a highly fragmented storage volume, which could cause reduced computer performance.</t>
  </si>
  <si>
    <t>To establish the recommended configuration via GP, set the following UI path to Administrators:
Computer Configuration\Policies\Windows Settings\Security Settings\Local Policies\User Rights Assignment\Create a pagefile</t>
  </si>
  <si>
    <t>Set Create a pagefile to Administrators. One method to achieve the recommended configuration via Group Policy, set the following UI path to Administrators:
Computer Configuration\Policies\Windows Settings\Security Settings\Local Policies\User Rights Assignment\Create a pagefile</t>
  </si>
  <si>
    <t>Win10-026</t>
  </si>
  <si>
    <t>Set Create a token object to No One</t>
  </si>
  <si>
    <t>This policy setting allows a process to create an access token, which may provide elevated rights to access sensitive data.
The recommended state for this setting is: No One.</t>
  </si>
  <si>
    <t>The setting Create a token object is set to No One.</t>
  </si>
  <si>
    <t>The setting Create a token object is not set to No One.</t>
  </si>
  <si>
    <t>2.2.11</t>
  </si>
  <si>
    <t>A user account that is given this user right has complete control over the system and can lead to the system being compromised. It is highly recommended that you do not assign any user accounts this right.
The operating system examines a user's access token to determine the level of the user's privileges. Access tokens are built when users log on to the local computer or connect to a remote computer over a network. When you revoke a privilege, the change is immediately recorded, but the change is not reflected in the user's access token until the next time the user logs on or connects. Users with the ability to create or modify tokens can change the level of access for any currently logged on account. They could escalate their own privileges or create a DoS condition.</t>
  </si>
  <si>
    <t>To establish the recommended configuration via GP, set the following UI path to No One:
Computer Configuration\Policies\Windows Settings\Security Settings\Local Policies\User Rights Assignment\Create a token object</t>
  </si>
  <si>
    <t>Set Create a token object to No One. One method to achieve the recommended configuration via Group Policy, set the following UI path to No One:
Computer Configuration\Policies\Windows Settings\Security Settings\Local Policies\User Rights Assignment\Create a token object</t>
  </si>
  <si>
    <t>Win10-027</t>
  </si>
  <si>
    <t>Set Create global objects to Administrators, LOCAL SERVICE, NETWORK SERVICE, SERVICE</t>
  </si>
  <si>
    <t>This policy setting determines whether users can create global objects that are available to all sessions. Users can still create objects that are specific to their own session if they do not have this user right.
Users who can create global objects could affect processes that run under other users' sessions. This capability could lead to a variety of problems, such as application failure or data corruption.
The recommended state for this setting is: Administrators, LOCAL SERVICE, NETWORK SERVICE, SERVICE.</t>
  </si>
  <si>
    <t>The setting Create global objects is set to Administrators, Local Service, Network Service, Service.</t>
  </si>
  <si>
    <t>The setting Create global objects is not set to Administrators, Local Service, Network Service, Service.</t>
  </si>
  <si>
    <t>2.2.12</t>
  </si>
  <si>
    <t>Users who can create global objects could affect Windows services and processes that run under other user or system accounts. This capability could lead to a variety of problems, such as application failure, data corruption and elevation of privilege.</t>
  </si>
  <si>
    <t>To establish the recommended configuration via GP, set the following UI path to Administrators, LOCAL SERVICE, NETWORK SERVICE, SERVICE:
Computer Configuration\Policies\Windows Settings\Security Settings\Local Policies\User Rights Assignment\Create global objects</t>
  </si>
  <si>
    <t>Set Create global objects to Administrators, LOCAL SERVICE, NETWORK SERVICE, SERVICE. One method to achieve the recommended configuration via Group Policy, set the following UI path to Administrators, LOCAL SERVICE, NETWORK SERVICE, SERVICE:
Computer Configuration\Policies\Windows Settings\Security Settings\Local Policies\User Rights Assignment\Create global objects</t>
  </si>
  <si>
    <t>Win10-028</t>
  </si>
  <si>
    <t>Set Create permanent shared objects to No One</t>
  </si>
  <si>
    <t>This user right is useful to kernel-mode components that extend the object namespace. However, components that run-in kernel mode have this user right inherently. Therefore, it is typically not necessary to specifically assign this user right.
The recommended state for this setting is: No One.</t>
  </si>
  <si>
    <t>The setting Create permanent shared objects is set to No One.</t>
  </si>
  <si>
    <t>The setting Create permanent shared objects is not set to No One.</t>
  </si>
  <si>
    <t>2.2.13</t>
  </si>
  <si>
    <t>Users who have the **Create permanent shared objects** user right could create new shared objects and expose sensitive data to the network.</t>
  </si>
  <si>
    <t>To establish the recommended configuration via GP, set the following UI path to No One:
Computer Configuration\Policies\Windows Settings\Security Settings\Local Policies\User Rights Assignment\Create permanent shared objects</t>
  </si>
  <si>
    <t>Set Create permanent shared objects to No One. One method to achieve the recommended configuration via Group Policy, set the following UI path to No One:
Computer Configuration\Policies\Windows Settings\Security Settings\Local Policies\User Rights Assignment\Create permanent shared objects</t>
  </si>
  <si>
    <t>Win10-029</t>
  </si>
  <si>
    <t>Configure Create symbolic links</t>
  </si>
  <si>
    <t>This policy setting determines which users can create symbolic links. In Windows Vista, existing NTFS file system objects, such as files and folders, can be accessed by referring to a new kind of file system object called a symbolic link. A symbolic link is a pointer (much like a shortcut or .lnk file) to another file system object, which can be a file, folder, shortcut, or another symbolic link. The difference between a shortcut and a symbolic link is that a shortcut only works from within the Windows shell. To other programs and applications, shortcuts are just another file, whereas with symbolic links, the concept of a shortcut is implemented as a feature of the NTFS file system.
Symbolic links can potentially expose security vulnerabilities in applications that are not designed to use them. For this reason, the privilege for creating symbolic links should only be assigned to trusted users. By default, only Administrators can create symbolic links.
The recommended state for this setting is: Administrators and (when the _Hyper-V_ feature is installed) NT VIRTUAL MACHINE\Virtual Machines.</t>
  </si>
  <si>
    <t>The setting Create symbolic links is set to Administrators.</t>
  </si>
  <si>
    <t>The setting Create symbolic links is not set to Administrators.</t>
  </si>
  <si>
    <t>2.2.14</t>
  </si>
  <si>
    <t>Users who have the **Create symbolic links** user right could inadvertently or maliciously expose your system to symbolic link attacks. Symbolic link attacks can be used to change the permissions on a file, to corrupt data, to destroy data, or as a Denial-of-Service attack.</t>
  </si>
  <si>
    <t>To implement the recommended configuration state, configure the following UI path:
Computer Configuration\Policies\Windows Settings\Security Settings\Local Policies\User Rights Assignment\Create symbolic links</t>
  </si>
  <si>
    <t>Configure Create symbolic links. To implement the recommended configuration state, configure the following UI path:
Computer Configuration\Policies\Windows Settings\Security Settings\Local Policies\User Rights Assignment\Create symbolic links</t>
  </si>
  <si>
    <t>Win10-030</t>
  </si>
  <si>
    <t>Set Debug programs to Administrators</t>
  </si>
  <si>
    <t>This policy setting determines which user accounts will have the right to attach a debugger to any process or to the kernel, which provides complete access to sensitive and critical operating system components. Developers who are debugging their own applications do not need to be assigned this user right; however, developers who are debugging new system components will need it.
The recommended state for this setting is: Administrators.</t>
  </si>
  <si>
    <t>The setting Debug programs is set to Administrators.</t>
  </si>
  <si>
    <t>The setting Debug programs is not set to Administrators.</t>
  </si>
  <si>
    <t>2.2.15</t>
  </si>
  <si>
    <t>The **Debug programs** user right can be exploited to capture sensitive computer information from system memory, or to access and modify kernel or application structures. Some attack tools exploit this user right to extract hashed passwords and other private security information, or to insert rootkit code. By default, the **Debug programs** user right is assigned only to administrators, which helps to mitigate the risk from this vulnerability.</t>
  </si>
  <si>
    <t>To establish the recommended configuration via GP, set the following UI path to Administrators:
Computer Configuration\Policies\Windows Settings\Security Settings\Local Policies\User Rights Assignment\Debug programs</t>
  </si>
  <si>
    <t>Set Debug programs to Administrators. One method to achieve the recommended configuration via Group Policy, set the following UI path to Administrators:
Computer Configuration\Policies\Windows Settings\Security Settings\Local Policies\User Rights Assignment\Debug programs</t>
  </si>
  <si>
    <t>Win10-031</t>
  </si>
  <si>
    <t>Set Deny access to this computer from the network to include Guests, Local account</t>
  </si>
  <si>
    <t>This policy setting prohibits users from connecting to a computer from across the network, which would allow users to access and potentially modify data remotely. In high security environments, there should be no need for remote users to access data on a computer. Instead, file sharing should be accomplished using network servers. This user right supersedes the **Access this computer from the network** user right if an account is subject to both policies.
The recommended state for this setting is to include Guests, Local account.</t>
  </si>
  <si>
    <t>The setting Deny access to this computer from the network includes Guests, Local account.</t>
  </si>
  <si>
    <t>The setting Deny access to this computer from the network does not include Guests, Local account.</t>
  </si>
  <si>
    <t>HAC59</t>
  </si>
  <si>
    <t>HAC59: The guest account has improper access to data and/or resources</t>
  </si>
  <si>
    <t>2.2.16</t>
  </si>
  <si>
    <t>Users who can log on to the computer over the network can enumerate lists of account names, group names, and shared resources. Users with permission to access shared folders and files can connect over the network and possibly view or modify data.</t>
  </si>
  <si>
    <t>To establish the recommended configuration via GP, set the following UI path to include Guests, Local account:
Computer Configuration\Policies\Windows Settings\Security Settings\Local Policies\User Rights Assignment\Deny access to this computer from the network</t>
  </si>
  <si>
    <t>One method to achieve the recommended configuration via Group Policy, set the following UI path to include Guests, Local account:
Computer Configuration\Policies\Windows Settings\Security Settings\Local Policies\User Rights Assignment\Deny access to this computer from the network</t>
  </si>
  <si>
    <t>Win10-032</t>
  </si>
  <si>
    <t>Set Deny log on as a batch job to include Guests</t>
  </si>
  <si>
    <t>This policy setting determines which accounts will not be able to log on to the computer as a batch job. A batch job is not a batch (.bat) file, but rather a batch-queue facility. Accounts that use the Task Scheduler to schedule jobs need this user right.
This user right supersedes the **Log on as a batch job** user right, which could be used to allow accounts to schedule jobs that consume excessive system resources. Such an occurrence could cause a DoS condition. Failure to assign this user right to the recommended accounts can be a security risk.
The recommended state for this setting is to include Guests.</t>
  </si>
  <si>
    <t>The setting Deny log on as a batch job includes Guests.</t>
  </si>
  <si>
    <t>The setting Deny log on as a batch job does not include Guests.</t>
  </si>
  <si>
    <t>2.2.17</t>
  </si>
  <si>
    <t>Accounts that have the **Log on as a batch job** user right could be used to schedule jobs that could consume excessive computer resources and cause a DoS condition.</t>
  </si>
  <si>
    <t>To establish the recommended configuration via GP, set the following UI path to include Guests:
Computer Configuration\Policies\Windows Settings\Security Settings\Local Policies\User Rights Assignment\Deny log on as a batch job</t>
  </si>
  <si>
    <t>Set Deny log on as a batch job to include Guests. One method to achieve the recommended configuration via Group Policy, set the following UI path to include Guests:
Computer Configuration\Policies\Windows Settings\Security Settings\Local Policies\User Rights Assignment\Deny log on as a batch job</t>
  </si>
  <si>
    <t>Win10-033</t>
  </si>
  <si>
    <t>Set Deny log on as a service to include Guests</t>
  </si>
  <si>
    <t>This security setting determines which service accounts are prevented from registering a process as a service. This user right supersedes the **Log on as a service** user right if an account is subject to both policies.
The recommended state for this setting is to include Guests.</t>
  </si>
  <si>
    <t>The setting Deny log on as a Service includes Guests.</t>
  </si>
  <si>
    <t>The setting Deny log on as a Service does not include Guests.</t>
  </si>
  <si>
    <t>2.2.18</t>
  </si>
  <si>
    <t>Accounts that can log on as a service could be used to configure and start new unauthorized services, such as a keylogger or other malicious software. The benefit of the specified countermeasure is somewhat reduced by the fact that only users with administrative privileges can install and configure services, and an attacker who has already attained that level of access could configure the service to run with the `System` account.</t>
  </si>
  <si>
    <t>To establish the recommended configuration via GP, set the following UI path to include Guests:
Computer Configuration\Policies\Windows Settings\Security Settings\Local Policies\User Rights Assignment\Deny log on as a service</t>
  </si>
  <si>
    <t>Set Deny log on as a service to include Guests. One method to achieve the recommended configuration via Group Policy, set the following UI path to include Guests:
Computer Configuration\Policies\Windows Settings\Security Settings\Local Policies\User Rights Assignment\Deny log on as a service</t>
  </si>
  <si>
    <t>Win10-034</t>
  </si>
  <si>
    <t>Set Deny log on locally to include Guests</t>
  </si>
  <si>
    <t>This security setting determines which users are prevented from logging on at the computer. This policy setting supersedes the **Allow log on locally** policy setting if an account is subject to both policies.
The recommended state for this setting is to include Guests.
Important: If you apply this security policy to the Everyone group, no one will be able to log on locally.</t>
  </si>
  <si>
    <t>The setting Deny log on locally includes Guests.</t>
  </si>
  <si>
    <t>The setting Deny log on locally does not include Guests.</t>
  </si>
  <si>
    <t>2.2.19</t>
  </si>
  <si>
    <t>Any account with the ability to log on locally could be used to log on at the console of the computer. If this user right is not restricted to legitimate users who need to log on to the console of the computer, unauthorized users might download and run malicious software that elevates their privileges.</t>
  </si>
  <si>
    <t>To establish the recommended configuration via GP, set the following UI path to include Guests:
Computer Configuration\Policies\Windows Settings\Security Settings\Local Policies\User Rights Assignment\Deny log on locally</t>
  </si>
  <si>
    <t>Set Deny log on locally to include Guests. One method to achieve the recommended configuration via Group Policy, set the following UI path to include Guests:
Computer Configuration\Policies\Windows Settings\Security Settings\Local Policies\User Rights Assignment\Deny log on locally</t>
  </si>
  <si>
    <t>Win10-035</t>
  </si>
  <si>
    <t>Set Deny log on through Remote Desktop Services to include Guests, Local account</t>
  </si>
  <si>
    <t>This policy setting determines whether users can log on as Remote Desktop clients. After the baseline workstation is joined to a domain environment, there is no need to use local accounts to access the workstation from the network. Domain accounts can access the workstation for administration and end-user processing. This user right supersedes the **Allow log on through Remote Desktop Services** user right if an account is subject to both policies.
The recommended state for this setting is to include Guests, Local account.
Caution: Configuring a standalone (non-domain-joined) workstation as described above may result in an inability to remotely administer the workstation.</t>
  </si>
  <si>
    <t>The setting Deny log on through Remote Desktop Services includes Guests, Local account.</t>
  </si>
  <si>
    <t>The setting Deny log on through Remote Desktop Services does not include Guests, Local account.</t>
  </si>
  <si>
    <t>2.2.20</t>
  </si>
  <si>
    <t>Any account with the right to log on through Remote Desktop Services could be used to log on to the remote console of the computer. If this user right is not restricted to legitimate users who need to log on to the console of the computer, unauthorized users might download and run malicious software that elevates their privileges.</t>
  </si>
  <si>
    <t>To establish the recommended configuration via GP, set the following UI path to include Guests, Local account:
Computer Configuration\Policies\Windows Settings\Security Settings\Local Policies\User Rights Assignment\Deny log on through Remote Desktop Services</t>
  </si>
  <si>
    <t>Set Deny log on through Remote Desktop Services to include Guests, Local account. One method to achieve the recommended configuration via Group Policy, set the following UI path to include Guests, Local account:
Computer Configuration\Policies\Windows Settings\Security Settings\Local Policies\User Rights Assignment\Deny log on through Remote Desktop Services</t>
  </si>
  <si>
    <t>Win10-036</t>
  </si>
  <si>
    <t>Set Enable computer and user accounts to be trusted for delegation to No One</t>
  </si>
  <si>
    <t>This policy setting allows users to change the Trusted for Delegation setting on a computer object in Active Directory. Abuse of this privilege could allow unauthorized users to impersonate other users on the network.
The recommended state for this setting is: No One.</t>
  </si>
  <si>
    <t>The setting Enable computer and user accounts to be trusted for delegation is set to No One.</t>
  </si>
  <si>
    <t>The setting Enable computer and user accounts to be trusted for delegation is not set to No One.</t>
  </si>
  <si>
    <t>2.2.21</t>
  </si>
  <si>
    <t>Misuse of the **Enable computer and user accounts to be trusted for delegation** user right could allow unauthorized users to impersonate other users on the network. An attacker could exploit this privilege to gain access to network resources and make it difficult to determine what has happened after a security incident.</t>
  </si>
  <si>
    <t>To establish the recommended configuration via GP, set the following UI path to No One:
Computer Configuration\Policies\Windows Settings\Security Settings\Local Policies\User Rights Assignment\Enable computer and user accounts to be trusted for delegation</t>
  </si>
  <si>
    <t>Set Enable computer and user accounts to be trusted for delegation to No One. One method to achieve the recommended configuration via Group Policy, set the following UI path to No One:
Computer Configuration\Policies\Windows Settings\Security Settings\Local Policies\User Rights Assignment\Enable computer and user accounts to be trusted for delegation</t>
  </si>
  <si>
    <t>Win10-037</t>
  </si>
  <si>
    <t>Set Force shutdown from a remote system to Administrators</t>
  </si>
  <si>
    <t>This policy setting allows users to shut down Windows Vista-based or newer computers from remote locations on the network. Anyone who has been assigned this user right can cause a denial-of-service (DoS) condition, which would make the computer unavailable to service user requests. Therefore, it is recommended that only highly trusted administrators be assigned this user right.
The recommended state for this setting is: Administrators.</t>
  </si>
  <si>
    <t>The setting Force shutdown from a remote system is set to Administrators.</t>
  </si>
  <si>
    <t>The setting Force shutdown from a remote system is not set to Administrators.</t>
  </si>
  <si>
    <t>2.2.22</t>
  </si>
  <si>
    <t>Any user who can shut down a computer could cause a DoS condition to occur. Therefore, this user right should be tightly restricted.</t>
  </si>
  <si>
    <t>To establish the recommended configuration via GP, set the following UI path to Administrators:
Computer Configuration\Policies\Windows Settings\Security Settings\Local Policies\User Rights Assignment\Force shutdown from a remote system</t>
  </si>
  <si>
    <t>Set Force shutdown from a remote system to Administrators. One method to achieve the recommended configuration via Group Policy, set the following UI path to Administrators:
Computer Configuration\Policies\Windows Settings\Security Settings\Local Policies\User Rights Assignment\Force shutdown from a remote system</t>
  </si>
  <si>
    <t>Win10-038</t>
  </si>
  <si>
    <t>Set Generate security audits to LOCAL SERVICE, NETWORK SERVICE</t>
  </si>
  <si>
    <t>This policy setting determines which users or processes can generate audit records in the Security log.
The recommended state for this setting is: LOCAL SERVICE, NETWORK SERVICE.</t>
  </si>
  <si>
    <t>The setting Generate security audits is set to Local Service, Network Service.</t>
  </si>
  <si>
    <t>The setting Generate security audits is not set to Local Service, Network Service.</t>
  </si>
  <si>
    <t>2.2.23</t>
  </si>
  <si>
    <t>An attacker could use this capability to create a large number of audited events, which would make it more difficult for a system administrator to locate any illicit activity. Also, if the event log is configured to overwrite events as needed, any evidence of unauthorized activities could be overwritten by a large number of unrelated events.</t>
  </si>
  <si>
    <t>To establish the recommended configuration via GP, set the following UI path to LOCAL SERVICE, NETWORK SERVICE:
Computer Configuration\Policies\Windows Settings\Security Settings\Local Policies\User Rights Assignment\Generate security audits</t>
  </si>
  <si>
    <t>Set Generate security audits to LOCAL SERVICE, NETWORK SERVICE. One method to achieve the recommended configuration via Group Policy, set the following UI path to LOCAL SERVICE, NETWORK SERVICE:
Computer Configuration\Policies\Windows Settings\Security Settings\Local Policies\User Rights Assignment\Generate security audits</t>
  </si>
  <si>
    <t>Win10-039</t>
  </si>
  <si>
    <t>Set Impersonate a client after authentication to Administrators, LOCAL SERVICE, NETWORK SERVICE, SERVICE</t>
  </si>
  <si>
    <t>The policy setting allows programs that run on behalf of a user to impersonate that user (or another specified account) so that they can act on behalf of the user. If this user right is required for this kind of impersonation, an unauthorized user will not be able to convince a client to connect—for example, by remote procedure call (RPC) or named pipes—to a service that they have created to impersonate that client, which could elevate the unauthorized user's permissions to administrative or system levels.
Services that are started by the Service Control Manager have the built-in Service group added by default to their access tokens. COM servers that are started by the COM infrastructure and configured to run under a specific account also have the Service group added to their access tokens. As a result, these processes are assigned this user right when they are started.
Also, a user can impersonate an access token if any of the following conditions exist:
- The access token that is being impersonated is for this user.
- The user, in this logon session, logged on to the network with explicit credentials to create the access token.
- The requested level is less than Impersonate, such as Anonymous or Identify.
An attacker with the **Impersonate a client after authentication** user right could create a service, trick a client to make them connect to the service, and then impersonate that client to elevate the attacker's level of access to that of the client.
The recommended state for this setting is: Administrators, LOCAL SERVICE, NETWORK SERVICE, SERVICE.</t>
  </si>
  <si>
    <t>The setting Impersonate a client after authentication is set to Administrators, Local Service, Network Service, Service.</t>
  </si>
  <si>
    <t>The setting Impersonate a client after authentication is not set to Administrators, Local Service, Network Service, Service.</t>
  </si>
  <si>
    <t>2.2.24</t>
  </si>
  <si>
    <t>An attacker with the **Impersonate a client after authentication** user right could create a service, trick a client to make them connect to the service, and then impersonate that client to elevate the attacker's level of access to that of the client.</t>
  </si>
  <si>
    <t>To establish the recommended configuration via GP, set the following UI path to Administrators, LOCAL SERVICE, NETWORK SERVICE, SERVICE:
Computer Configuration\Policies\Windows Settings\Security Settings\Local Policies\User Rights Assignment\Impersonate a client after authentication</t>
  </si>
  <si>
    <t>Set Impersonate a client after authentication to Administrators, LOCAL SERVICE, NETWORK SERVICE, SERVICE. One method to achieve the recommended configuration via Group Policy, set the following UI path to Administrators, LOCAL SERVICE, NETWORK SERVICE, SERVICE:
Computer Configuration\Policies\Windows Settings\Security Settings\Local Policies\User Rights Assignment\Impersonate a client after authentication</t>
  </si>
  <si>
    <t>Win10-040</t>
  </si>
  <si>
    <t>Set Increase scheduling priority to Administrators, Window Manager\Window Manager Group</t>
  </si>
  <si>
    <t>This policy setting determines whether users can increase the base priority class of a process. (It is not a privileged operation to increase relative priority within a priority class.) This user right is not required by administrative tools that are supplied with the operating system but might be required by software development tools.
The recommended state for this setting is: Administrators, Window Manager\Window Manager Group.</t>
  </si>
  <si>
    <t>The setting Increase scheduling priority is set to Administrators, Window Manager\Window Manager Group.</t>
  </si>
  <si>
    <t>The setting Increase scheduling priority is not set to Administrators, Window Manager\Window Manager Group.</t>
  </si>
  <si>
    <t>HCM9</t>
  </si>
  <si>
    <t>HCM9: Systems are not deployed using the concept of least privilege</t>
  </si>
  <si>
    <t>2.2.25</t>
  </si>
  <si>
    <t>A user who is assigned this user right could increase the scheduling priority of a process to Real-Time, which would leave little processing time for all other processes and could lead to a DoS condition.</t>
  </si>
  <si>
    <t>To establish the recommended configuration via GP, set the following UI path to Administrators, Window Manager\Window Manager Group:
Computer Configuration\Policies\Windows Settings\Security Settings\Local Policies\User Rights Assignment\Increase scheduling priority</t>
  </si>
  <si>
    <t>Set Increase scheduling priority to Administrators, Window Manager\Window Manager Group. One method to achieve the recommended configuration via Group Policy, set the following UI path to Administrators, Window Manager\Window Manager Group:
Computer Configuration\Policies\Windows Settings\Security Settings\Local Policies\User Rights Assignment\Increase scheduling priority</t>
  </si>
  <si>
    <t>Win10-041</t>
  </si>
  <si>
    <t>Set Load and unload device drivers to Administrators</t>
  </si>
  <si>
    <t>This policy setting allows users to dynamically load a new device driver on a system. An attacker could potentially use this capability to install malicious code that appears to be a device driver. This user right is required for users to add local printers or printer drivers in Windows Vista.
The recommended state for this setting is: Administrators.</t>
  </si>
  <si>
    <t>The setting Load and unload device drivers is set to Administrators.</t>
  </si>
  <si>
    <t>The setting Load and unload device drivers is not set to Administrators.</t>
  </si>
  <si>
    <t>2.2.26</t>
  </si>
  <si>
    <t>Device drivers run as highly privileged code. A user who has the **Load and unload device drivers** user right could unintentionally install malicious code that masquerades as a device driver. Administrators should exercise greater care and install only drivers with verified digital signatures.</t>
  </si>
  <si>
    <t>To establish the recommended configuration via GP, set the following UI path to Administrators:
Computer Configuration\Policies\Windows Settings\Security Settings\Local Policies\User Rights Assignment\Load and unload device drivers</t>
  </si>
  <si>
    <t>Set Load and unload device drivers to Administrators. One method to achieve the recommended configuration via Group Policy, set the following UI path to Administrators:
Computer Configuration\Policies\Windows Settings\Security Settings\Local Policies\User Rights Assignment\Load and unload device drivers</t>
  </si>
  <si>
    <t>Win10-042</t>
  </si>
  <si>
    <t>Set Lock pages in memory to No One</t>
  </si>
  <si>
    <t>This policy setting allows a process to keep data in physical memory, which prevents the system from paging the data to virtual memory on disk. If this user right is assigned, significant degradation of system performance can occur.
The recommended state for this setting is: No One.</t>
  </si>
  <si>
    <t>The setting Lock pages in memory is set to No One.</t>
  </si>
  <si>
    <t>The setting Lock pages in memory is not set to No One.</t>
  </si>
  <si>
    <t>2.2.27</t>
  </si>
  <si>
    <t>Users with the **Lock pages in memory** user right could assign physical memory to several processes, which could leave little or no RAM for other processes and result in a DoS condition.</t>
  </si>
  <si>
    <t>To establish the recommended configuration via GP, set the following UI path to No One:
Computer Configuration\Policies\Windows Settings\Security Settings\Local Policies\User Rights Assignment\Lock pages in memory</t>
  </si>
  <si>
    <t>Set Lock pages in memory to No One. One method to achieve the recommended configuration via Group Policy, set the following UI path to No One:
Computer Configuration\Policies\Windows Settings\Security Settings\Local Policies\User Rights Assignment\Lock pages in memory</t>
  </si>
  <si>
    <t>Win10-043</t>
  </si>
  <si>
    <t>Set Manage auditing and security log to Administrators</t>
  </si>
  <si>
    <t>This policy setting determines which users can change the auditing options for files and directories and clear the Security log.
The recommended state for this setting is: Administrators.</t>
  </si>
  <si>
    <t>The setting Manage auditing and security log is set to Administrators.</t>
  </si>
  <si>
    <t>The setting Manage auditing and security log is not set to Administrators.</t>
  </si>
  <si>
    <t>2.2.30</t>
  </si>
  <si>
    <t>The ability to manage the Security event log is a powerful user right and it should be closely guarded. Anyone with this user right can clear the Security log to erase important evidence of unauthorized activity.</t>
  </si>
  <si>
    <t>To establish the recommended configuration via GP, set the following UI path to Administrators:
Computer Configuration\Policies\Windows Settings\Security Settings\Local Policies\User Rights Assignment\Manage auditing and security log</t>
  </si>
  <si>
    <t>Set Manage auditing and security log to Administrators. One method to achieve the recommended configuration via Group Policy, set the following UI path to Administrators:
Computer Configuration\Policies\Windows Settings\Security Settings\Local Policies\User Rights Assignment\Manage auditing and security log</t>
  </si>
  <si>
    <t>Win10-044</t>
  </si>
  <si>
    <t>AC-3</t>
  </si>
  <si>
    <t>Access Enforcement</t>
  </si>
  <si>
    <t>Set Modify an object label to No One</t>
  </si>
  <si>
    <t>This privilege determines which user accounts can modify the integrity label of objects, such as files, registry keys, or processes owned by other users. Processes running under a user account can modify the label of an object owned by that user to a lower level without this privilege.
The recommended state for this setting is: No One.</t>
  </si>
  <si>
    <t>The setting Modify an object label is set to No One.</t>
  </si>
  <si>
    <t>The setting Modify an object label is not set to No One.</t>
  </si>
  <si>
    <t>2.2.31</t>
  </si>
  <si>
    <t>By modifying the integrity label of an object owned by another user a malicious user may cause them to execute code at a higher level of privilege than intended.</t>
  </si>
  <si>
    <t>To establish the recommended configuration via GP, set the following UI path to No One:
Computer Configuration\Policies\Windows Settings\Security Settings\Local Policies\User Rights Assignment\Modify an object label</t>
  </si>
  <si>
    <t>Set Modify an object label to No One. One method to achieve the recommended configuration via Group Policy, set the following UI path to No One:
Computer Configuration\Policies\Windows Settings\Security Settings\Local Policies\User Rights Assignment\Modify an object label</t>
  </si>
  <si>
    <t>Win10-045</t>
  </si>
  <si>
    <t>Set Modify firmware environment values to Administrators</t>
  </si>
  <si>
    <t>This policy setting allows users to configure the system-wide environment variables that affect hardware configuration. This information is typically stored in the Last Known Good Configuration. Modification of these values and could lead to a hardware failure that would result in a denial-of-service condition.
The recommended state for this setting is: Administrators.</t>
  </si>
  <si>
    <t>The setting Modify firmware environment values is set to Administrators.</t>
  </si>
  <si>
    <t>The setting Modify firmware environment values is not set to Administrators.</t>
  </si>
  <si>
    <t>2.2.32</t>
  </si>
  <si>
    <t>Anyone who is assigned the **Modify firmware environment values** user right could configure the settings of a hardware component to cause it to fail, which could lead to data corruption or a DoS condition.</t>
  </si>
  <si>
    <t>To establish the recommended configuration via GP, set the following UI path to Administrators:
Computer Configuration\Policies\Windows Settings\Security Settings\Local Policies\User Rights Assignment\Modify firmware environment values</t>
  </si>
  <si>
    <t>Set Modify firmware environment values to Administrators. One method to achieve the recommended configuration via Group Policy, set the following UI path to Administrators:
Computer Configuration\Policies\Windows Settings\Security Settings\Local Policies\User Rights Assignment\Modify firmware environment values</t>
  </si>
  <si>
    <t>Win10-046</t>
  </si>
  <si>
    <t>Set Perform volume maintenance tasks to Administrators</t>
  </si>
  <si>
    <t>This policy setting allows users to manage the system's volume or disk configuration, which could allow a user to delete a volume and cause data loss as well as a denial-of-service condition.
The recommended state for this setting is: Administrators.</t>
  </si>
  <si>
    <t>The setting Perform volume maintenance tasks is set to Administrators.</t>
  </si>
  <si>
    <t>The setting Perform volume maintenance tasks is not set to Administrators.</t>
  </si>
  <si>
    <t>2.2.33</t>
  </si>
  <si>
    <t>A user who is assigned the **Perform volume maintenance tasks** user right could delete a volume, which could result in the loss of data or a DoS condition.</t>
  </si>
  <si>
    <t>To establish the recommended configuration via GP, set the following UI path to Administrators:
Computer Configuration\Policies\Windows Settings\Security Settings\Local Policies\User Rights Assignment\Perform volume maintenance tasks</t>
  </si>
  <si>
    <t>Set Perform volume maintenance tasks to Administrators. One method to achieve the recommended configuration via Group Policy, set the following UI path to Administrators:
Computer Configuration\Policies\Windows Settings\Security Settings\Local Policies\User Rights Assignment\Perform volume maintenance tasks</t>
  </si>
  <si>
    <t>Win10-047</t>
  </si>
  <si>
    <t>Set Profile single process to Administrators</t>
  </si>
  <si>
    <t>This policy setting determines which users can use tools to monitor the performance of non-system processes. Typically, you do not need to configure this user right to use the Microsoft Management Console (MMC) Performance snap-in. However, you do need this user right if System Monitor is configured to collect data using Windows Management Instrumentation (WMI). Restricting the **Profile single process** user right prevents intruders from gaining additional information that could be used to mount an attack on the system.
The recommended state for this setting is: Administrators.</t>
  </si>
  <si>
    <t>The setting Profile single process is set to Administrators.</t>
  </si>
  <si>
    <t>The setting Profile single process is not set to Administrators.</t>
  </si>
  <si>
    <t>2.2.34</t>
  </si>
  <si>
    <t>The **Profile single process** user right presents a moderate vulnerability. An attacker with this user right could monitor a computer's performance to help identify critical processes that they might wish to attack directly. The attacker may also be able to determine what processes run on the computer so that they could identify countermeasures that they may need to avoid, such as antivirus software, an intrusion-detection system, or which other users are logged on to a computer.</t>
  </si>
  <si>
    <t>To establish the recommended configuration via GP, set the following UI path to Administrators:
Computer Configuration\Policies\Windows Settings\Security Settings\Local Policies\User Rights Assignment\Profile single process</t>
  </si>
  <si>
    <t>Set Profile single process to Administrators. One method to achieve the recommended configuration via Group Policy, set the following UI path to Administrators:
Computer Configuration\Policies\Windows Settings\Security Settings\Local Policies\User Rights Assignment\Profile single process</t>
  </si>
  <si>
    <t>Win10-048</t>
  </si>
  <si>
    <t>Set Profile system performance to Administrators, NT SERVICE\WdiServiceHost</t>
  </si>
  <si>
    <t>This policy setting allows users to use tools to view the performance of different system processes, which could be abused to allow attackers to determine a system's active processes and provide insight into the potential attack surface of the computer.
The recommended state for this setting is: Administrators, NT SERVICE\WdiServiceHost.</t>
  </si>
  <si>
    <t>The setting Profile system performance is set to Administrators, NT SERVICE&gt;WdiServiceHost.</t>
  </si>
  <si>
    <t>The setting Profile system performance is not set to Administrators, NT SERVICE&gt;WdiServiceHost.</t>
  </si>
  <si>
    <t>2.2.35</t>
  </si>
  <si>
    <t>The **Profile system performance** user right poses a moderate vulnerability. Attackers with this user right could monitor a computer's performance to help identify critical processes that they might wish to attack directly. Attackers may also be able to determine what processes are active on the computer so that they could identify countermeasures that they may need to avoid, such as antivirus software or an intrusion detection system.</t>
  </si>
  <si>
    <t>To establish the recommended configuration via GP, set the following UI path to Administrators, NT SERVICE\WdiServiceHost:
Computer Configuration\Policies\Windows Settings\Security Settings\Local Policies\User Rights Assignment\Profile system performance</t>
  </si>
  <si>
    <t>One method to achieve the recommended configuration via Group Policy, set the following UI path to Administrators, NT SERVICE\WdiServiceHost:
Computer Configuration\Policies\Windows Settings\Security Settings\Local Policies\User Rights Assignment\Profile system performance</t>
  </si>
  <si>
    <t>Win10-049</t>
  </si>
  <si>
    <t>Set Replace a process level token to LOCAL SERVICE, NETWORK SERVICE</t>
  </si>
  <si>
    <t>This policy setting allows one process or service to start another service or process with a different security access token, which can be used to modify the security access token of that sub-process and result in the escalation of privileges.
The recommended state for this setting is: LOCAL SERVICE, NETWORK SERVICE.</t>
  </si>
  <si>
    <t>The setting Replace a process level token is set to Local Service, Network Service.</t>
  </si>
  <si>
    <t>The setting Replace a process level token is not set to Local Service, Network Service.</t>
  </si>
  <si>
    <t>2.2.36</t>
  </si>
  <si>
    <t>Users with the **Replace a process level token** privilege are able to start processes as other users whose credentials they know. They could use this method to hide their unauthorized actions on the computer. (On Windows 2000-based computers, use of the **Replace a process level token** user right also requires the user to have the **Adjust memory quotas for a process** user right that is discussed earlier in this section.)</t>
  </si>
  <si>
    <t>To establish the recommended configuration via GP, set the following UI path to LOCAL SERVICE, NETWORK SERVICE:
Computer Configuration\Policies\Windows Settings\Security Settings\Local Policies\User Rights Assignment\Replace a process level token</t>
  </si>
  <si>
    <t>Set Replace a process level token to LOCAL SERVICE, NETWORK SERVICE. One method to achieve the recommended configuration via Group Policy, set the following UI path to LOCAL SERVICE, NETWORK SERVICE:
Computer Configuration\Policies\Windows Settings\Security Settings\Local Policies\User Rights Assignment\Replace a process level token</t>
  </si>
  <si>
    <t>Win10-050</t>
  </si>
  <si>
    <t>Set Restore files and directories to Administrators</t>
  </si>
  <si>
    <t>This policy setting determines which users can bypass file, directory, registry, and other persistent object permissions when restoring backed up files and directories on computers that run Windows Vista (or newer) in your environment. This user right also determines which users can set valid security principals as object owners; it is like the **Back up files and directories** user right.
The recommended state for this setting is: Administrators.</t>
  </si>
  <si>
    <t>The setting Restore files and directories is set to Administrators.</t>
  </si>
  <si>
    <t>The setting Restore files and directories is not set to Administrators.</t>
  </si>
  <si>
    <t>2.2.37</t>
  </si>
  <si>
    <t>An attacker with the **Restore files and directories** user right could restore sensitive data to a computer and overwrite data that is more recent, which could lead to loss of important data, data corruption, or a denial of service. Attackers could overwrite executable files that are used by legitimate administrators or system services with versions that include malicious software to grant themselves elevated privileges, compromise data, or install backdoors for continued access to the computer.
**Note:** Even if the following countermeasure is configured, an attacker could still restore data to a computer in a domain that is controlled by the attacker. Therefore, it is critical that organizations carefully protect the media that is used to back up data.</t>
  </si>
  <si>
    <t>To establish the recommended configuration via GP, set the following UI path to Administrators:
Computer Configuration\Policies\Windows Settings\Security Settings\Local Policies\User Rights Assignment\Restore files and directories</t>
  </si>
  <si>
    <t>Set Restore files and directories to Administrators. One method to achieve the recommended configuration via Group Policy, set the following UI path to Administrators:
Computer Configuration\Policies\Windows Settings\Security Settings\Local Policies\User Rights Assignment\Restore files and directories</t>
  </si>
  <si>
    <t>Win10-051</t>
  </si>
  <si>
    <t>Set Shut down the system to Administrators, Users</t>
  </si>
  <si>
    <t>This policy setting determines which users who are logged on locally to the computers in your environment can shut down the operating system with the Shut Down command. Misuse of this user right can result in a denial-of-service condition.
The recommended state for this setting is: Administrators, Users.</t>
  </si>
  <si>
    <t>The setting Shut down the system is set to Administrators, Users.</t>
  </si>
  <si>
    <t>The setting Shut down the system is not set to Administrators, Users.</t>
  </si>
  <si>
    <t>2.2.38</t>
  </si>
  <si>
    <t>The ability to shut down a workstation should be available generally to Administrators and authorized users of that workstation, but not permitted for guests or unauthorized users - in order to prevent a Denial-of-Service attack.</t>
  </si>
  <si>
    <t>To establish the recommended configuration via GP, set the following UI path to Administrators, Users:
Computer Configuration\Policies\Windows Settings\Security Settings\Local Policies\User Rights Assignment\Shut down the system</t>
  </si>
  <si>
    <t>Set Shut down the system to Administrators, Users. One method to achieve the recommended configuration via Group Policy, set the following UI path to Administrators, Users:
Computer Configuration\Policies\Windows Settings\Security Settings\Local Policies\User Rights Assignment\Shut down the system</t>
  </si>
  <si>
    <t>Win10-052</t>
  </si>
  <si>
    <t>Set Take ownership of files or other objects to Administrators</t>
  </si>
  <si>
    <t>This policy setting allows users to take ownership of files, folders, registry keys, processes, or threads. This user right bypasses any permissions that are in place to protect objects to give ownership to the specified user.
The recommended state for this setting is: Administrators.</t>
  </si>
  <si>
    <t>The setting take ownership of files or other objects is set to Administrators.</t>
  </si>
  <si>
    <t>The setting take ownership of files or other objects is not set to Administrators.</t>
  </si>
  <si>
    <t>2.2.39</t>
  </si>
  <si>
    <t>Any users with the **Take ownership of files or other objects** user right can take control of any object, regardless of the permissions on that object, and then make any changes they wish to that object. Such changes could result in exposure of data, corruption of data, or a DoS condition.</t>
  </si>
  <si>
    <t>To establish the recommended configuration via GP, set the following UI path to Administrators:
Computer Configuration\Policies\Windows Settings\Security Settings\Local Policies\User Rights Assignment\Take ownership of files or other objects</t>
  </si>
  <si>
    <t>Set Take ownership of files or other objects to Administrators. One method to achieve the recommended configuration via Group Policy, set the following UI path to Administrators:
Computer Configuration\Policies\Windows Settings\Security Settings\Local Policies\User Rights Assignment\Take ownership of files or other objects</t>
  </si>
  <si>
    <t>Win10-053</t>
  </si>
  <si>
    <t>IA-8</t>
  </si>
  <si>
    <t>Identification and Authentication (Non- Organizational Users)</t>
  </si>
  <si>
    <t>Set Accounts: Block Microsoft accounts to Users can’t add or log on with Microsoft accounts</t>
  </si>
  <si>
    <t>This policy setting prevents users from adding new Microsoft accounts on this computer.
The recommended state for this setting is: Users can't add or log on with Microsoft accounts.</t>
  </si>
  <si>
    <t>Navigate to the UI Path articulated in the Remediation section and confirm it is set as prescribed. This group policy setting is backed by the following registry location:
HKEY_LOCAL_MACHINE\SOFTWARE\Microsoft\Windows\CurrentVersion\Policies\System:NoConnectedUser</t>
  </si>
  <si>
    <t>The setting Accounts: Block Microsoft accounts is set to Users can’t add or log on with Microsoft accounts.</t>
  </si>
  <si>
    <t>The setting Accounts: Block Microsoft accounts is not set to Users can’t add or log on with Microsoft accounts.</t>
  </si>
  <si>
    <t>HIA5</t>
  </si>
  <si>
    <t>HIA5: System does not properly control authentication process</t>
  </si>
  <si>
    <t>2.3.1</t>
  </si>
  <si>
    <t>2.3.1.1</t>
  </si>
  <si>
    <t>Organizations that want to effectively implement identity management policies and maintain firm control of what accounts are used to log onto their computers will probably want to block Microsoft accounts. Organizations may also need to block Microsoft accounts in order to meet the requirements of compliance standards that apply to their information systems.</t>
  </si>
  <si>
    <t>To establish the recommended configuration via GP, set the following UI path to Users can't add or log on with Microsoft accounts:
Computer Configuration\Policies\Windows Settings\Security Settings\Local Policies\Security Options\Accounts: Block Microsoft accounts</t>
  </si>
  <si>
    <t>Set Accounts: Block Microsoft accounts to Users can’t add or log on with Microsoft accounts. One method to achieve the recommended configuration via Group Policy, set the following UI path to Users can't add or log on with Microsoft accounts:
Computer Configuration\Policies\Windows Settings\Security Settings\Local Policies\Security Options\Accounts: Block Microsoft accounts</t>
  </si>
  <si>
    <t>Win10-054</t>
  </si>
  <si>
    <t>Set Accounts: Guest account status to disabled</t>
  </si>
  <si>
    <t>This policy setting determines whether the Guest account is enabled or disabled. The Guest account allows unauthenticated network users to gain access to the system.
The recommended state for this setting is: Disabled.</t>
  </si>
  <si>
    <t>The setting Accounts: Guest account status is disabled.</t>
  </si>
  <si>
    <t>The setting Accounts: Guest account status is not disabled.</t>
  </si>
  <si>
    <t>2.3.1.2</t>
  </si>
  <si>
    <t>The default Guest account allows unauthenticated network users to log on as Guest with no password. These unauthorized users could access any resources that are accessible to the Guest account over the network. This capability means that any network shares with permissions that allow access to the Guest account, the Guests group, or the Everyone group will be accessible over the network, which could lead to the exposure or corruption of data.</t>
  </si>
  <si>
    <t>To establish the recommended configuration via GP, set the following UI path to Disabled:
Computer Configuration\Policies\Windows Settings\Security Settings\Local Policies\Security Options\Accounts: Guest account status</t>
  </si>
  <si>
    <t>Set Accounts: Guest account status to disabled. One method to achieve the recommended configuration via Group Policy, set the following UI path to Disabled:
Computer Configuration\Policies\Windows Settings\Security Settings\Local Policies\Security Options\Accounts: Guest account status</t>
  </si>
  <si>
    <t>Win10-055</t>
  </si>
  <si>
    <t>Set Accounts: Limit local account use of blank passwords to console logon only to enabled</t>
  </si>
  <si>
    <t>This policy setting determines whether local accounts that are not password protected can be used to log on from locations other than the physical computer console. If you enable this policy setting, local accounts that have blank passwords will not be able to log on to the network from remote client computers. Such accounts will only be able to log on at the keyboard of the computer.
The recommended state for this setting is: Enabled.</t>
  </si>
  <si>
    <t>Navigate to the UI Path articulated in the Remediation section and confirm it is set as prescribed. This group policy setting is backed by the following registry location:
HKEY_LOCAL_MACHINE\SYSTEM\CurrentControlSet\Control\Lsa:LimitBlankPasswordUse</t>
  </si>
  <si>
    <t>The setting Accounts: Limit local account use of blank passwords to console logon only is enabled.</t>
  </si>
  <si>
    <t>The setting Accounts: Limit local account use of blank passwords to console logon only is not enabled.</t>
  </si>
  <si>
    <t>HCM45</t>
  </si>
  <si>
    <t>HCM45: System configuration provides additional attack surface</t>
  </si>
  <si>
    <t>2.3.1.3</t>
  </si>
  <si>
    <t>Blank passwords are a serious threat to computer security and should be forbidden through both organizational policy and suitable technical measures. In fact, the default settings for Active Directory domains require complex passwords of at least seven characters. However, if users with the ability to create new accounts bypass your domain-based password policies, they could create accounts with blank passwords. For example, a user could build a stand-alone computer, create one or more accounts with blank passwords, and then join the computer to the domain. The local accounts with blank passwords would still function. Anyone who knows the name of one of these unprotected accounts could then use it to log on.</t>
  </si>
  <si>
    <t>To establish the recommended configuration via GP, set the following UI path to Enabled:
Computer Configuration\Policies\Windows Settings\Security Settings\Local Policies\Security Options\Accounts: Limit local account use of blank passwords to console logon only</t>
  </si>
  <si>
    <t>Set Accounts: Limit local account use of blank passwords to console logon only to enabled. One method to achieve the recommended configuration via Group Policy, set the following UI path to Enabled:
Computer Configuration\Policies\Windows Settings\Security Settings\Local Policies\Security Options\Accounts: Limit local account use of blank passwords to console logon only</t>
  </si>
  <si>
    <t>Win10-056</t>
  </si>
  <si>
    <t>Configure Accounts: Rename administrator account</t>
  </si>
  <si>
    <t>The built-in local administrator account is a well-known account name that attackers will target. It is recommended to choose another name for this account, and to avoid names that denote administrative or elevated access accounts. Be sure to also change the default description for the local administrator (through the Computer Management console).</t>
  </si>
  <si>
    <t>The Administrator account is renamed.</t>
  </si>
  <si>
    <t>The Administrator account is not renamed.</t>
  </si>
  <si>
    <t>HAC27</t>
  </si>
  <si>
    <t>HAC27: Default accounts have not been disabled or renamed</t>
  </si>
  <si>
    <t>2.3.1.4</t>
  </si>
  <si>
    <t>The Administrator account exists on all computers that run the Windows 2000 or newer operating systems. If you rename this account, it is slightly more difficult for unauthorized persons to guess this privileged username and password combination.
The built-in Administrator account cannot be locked out, regardless of how many times an attacker might use a bad password. This capability makes the Administrator account a popular target for brute force attacks that attempt to guess passwords. The value of this countermeasure is lessened because this account has a well-known SID, and there are third-party tools that allow authentication by using the SID rather than the account name. Therefore, even if you rename the Administrator account, an attacker could launch a brute force attack by using the SID to log on.</t>
  </si>
  <si>
    <t>To establish the recommended configuration via GP, configure the following UI path:
Computer Configuration\Policies\Windows Settings\Security Settings\Local Policies\Security Options\Accounts: Rename administrator account</t>
  </si>
  <si>
    <t>Configure Accounts: Rename administrator account. One method to achieve the recommended configuration via Group Policy, configure the following UI path:
Computer Configuration\Policies\Windows Settings\Security Settings\Local Policies\Security Options\Accounts: Rename administrator account</t>
  </si>
  <si>
    <t>Win10-057</t>
  </si>
  <si>
    <t>Configure Accounts: Rename guest account</t>
  </si>
  <si>
    <t>The built-in local guest account is another well-known name to attackers. It is recommended to rename this account to something that does not indicate its purpose. Even if you disable this account, which is recommended, ensure that you rename it for added security.</t>
  </si>
  <si>
    <t>The Guest account is renamed.</t>
  </si>
  <si>
    <t>The Guest account is not renamed.</t>
  </si>
  <si>
    <t>2.3.1.5</t>
  </si>
  <si>
    <t>The Guest account exists on all computers that run the Windows 2000 or newer operating systems. If you rename this account, it is slightly more difficult for unauthorized persons to guess this privileged username and password combination.</t>
  </si>
  <si>
    <t>To establish the recommended configuration via GP, configure the following UI path:
Computer Configuration\Policies\Windows Settings\Security Settings\Local Policies\Security Options\Accounts: Rename guest account</t>
  </si>
  <si>
    <t>Configure Accounts: Rename guest account. One method to achieve the recommended configuration via Group Policy, configure the following UI path:
Computer Configuration\Policies\Windows Settings\Security Settings\Local Policies\Security Options\Accounts: Rename guest account</t>
  </si>
  <si>
    <t>Win10-058</t>
  </si>
  <si>
    <t>AU-2</t>
  </si>
  <si>
    <t>Audit Events</t>
  </si>
  <si>
    <t>Set Audit: Force audit policy subcategory settings (Windows Vista or later) to override audit policy category settings to enabled</t>
  </si>
  <si>
    <t>This policy setting allows administrators to enable the more precise auditing capabilities present in Windows Vista.
The Audit Policy settings available in Windows Server 2003 Active Directory do not yet contain settings for managing the new auditing subcategories. To properly apply the auditing policies prescribed in this baseline, the Audit: Force audit policy subcategory settings (Windows Vista or later) to override audit policy category settings setting needs to be configured to Enabled.
The recommended state for this setting is: Enabled.
Important: Be very cautious about audit settings that can generate a large volume of traffic. For example, if you enable either success or failure auditing for all the Privilege Use subcategories, the high volume of audit events generated can make it difficult to find other types of entries in the Security log. Such a configuration could also have a significant impact on system performance.</t>
  </si>
  <si>
    <t>Navigate to the UI Path articulated in the Remediation section and confirm it is set as prescribed. This group policy setting is backed by the following registry location:
HKEY_LOCAL_MACHINE\SYSTEM\CurrentControlSet\Control\Lsa:SCENoApplyLegacyAuditPolicy</t>
  </si>
  <si>
    <t>The setting Audit: Force audit policy subcategory settings (Windows Vista or later) to override audit policy category settings is enabled.</t>
  </si>
  <si>
    <t>The setting Audit: Force audit policy subcategory settings (Windows Vista or later) to override audit policy category settings is not enabled.</t>
  </si>
  <si>
    <t>HAU17</t>
  </si>
  <si>
    <t>HAU17: Audit logs do not capture sufficient auditable events</t>
  </si>
  <si>
    <t>2.3.2</t>
  </si>
  <si>
    <t>2.3.2.1</t>
  </si>
  <si>
    <t>Prior to the introduction of auditing subcategories in Windows Vista, it was difficult to track events at a per-system or per-user level. The larger event categories created too many events and the key information that needed to be audited was difficult to find.</t>
  </si>
  <si>
    <t>To establish the recommended configuration via GP, set the following UI path to Enabled:
Computer Configuration\Policies\Windows Settings\Security Settings\Local Policies\Security Options\Audit: Force audit policy subcategory settings (Windows Vista or later) to override audit policy category settings</t>
  </si>
  <si>
    <t>Set Audit: Force audit policy subcategory settings (Windows Vista or later) to override audit policy category settings to enabled. One method to achieve the recommended configuration via Group Policy, set the following UI path to Enabled:
Computer Configuration\Policies\Windows Settings\Security Settings\Local Policies\Security Options\Audit: Force audit policy subcategory settings (Windows Vista or later) to override audit policy category settings</t>
  </si>
  <si>
    <t>Win10-059</t>
  </si>
  <si>
    <t>AU-5</t>
  </si>
  <si>
    <t>Response to Audit Processing Failure</t>
  </si>
  <si>
    <t>Set Audit: Shut down system immediately if unable to log security audits to disabled</t>
  </si>
  <si>
    <t>This policy setting determines whether the system shuts down if it is unable to log Security events. It is a requirement for Trusted Computer System Evaluation Criteria (TCSEC)-C2 and Common Criteria certification to prevent auditable events from occurring if the audit system is unable to log them. Microsoft has chosen to meet this requirement by halting the system and displaying a stop message if the auditing system experiences a failure. When this policy setting is enabled, the system will be shut down if a security audit cannot be logged for any reason.
If the Audit: Shut down system immediately if unable to log security audits setting is enabled, unplanned system failures can occur. The administrative burden can be significant, especially if you also configure the Retention method for the Security log to Do not overwrite events (clear log manually). This configuration causes a repudiation threat (a backup operator could deny that they backed up or restored data) to become a denial-of-service (DoS) vulnerability, because a server could be forced to shut down if it is overwhelmed with logon events and other security events that are written to the Security log. Also, because the shutdown is not graceful, it is possible that irreparable damage to the operating system, applications, or data could result. Although the NTFS file system guarantees its integrity when an ungraceful computer shutdown occurs, it cannot guarantee that every data file for every application will still be in a usable form when the computer restarts.
The recommended state for this setting is: Disabled.</t>
  </si>
  <si>
    <t>Navigate to the UI Path articulated in the Remediation section and confirm it is set as prescribed. This group policy setting is backed by the following registry location:
HKEY_LOCAL_MACHINE\SYSTEM\CurrentControlSet\Control\Lsa:CrashOnAuditFail</t>
  </si>
  <si>
    <t>The setting Audit: Shut down system immediately if unable to log security audits is disabled.</t>
  </si>
  <si>
    <t>The setting Audit: Shut down system immediately if unable to log security audits is not disabled.</t>
  </si>
  <si>
    <t>HAU25</t>
  </si>
  <si>
    <t>HAU25: Audit processing failures are not properly reported and responded to</t>
  </si>
  <si>
    <t>2.3.2.2</t>
  </si>
  <si>
    <t>If the computer is unable to record events to the Security log, critical evidence or important troubleshooting information may not be available for review after a security incident. Also, an attacker could potentially generate a large volume of Security log events to purposely force a computer shutdown.</t>
  </si>
  <si>
    <t>To establish the recommended configuration via GP, set the following UI path to Disabled:
Computer Configuration\Policies\Windows Settings\Security Settings\Local Policies\Security Options\Audit: Shut down system immediately if unable to log security audits</t>
  </si>
  <si>
    <t>Set Audit: Shut down system immediately if unable to log security audits to disabled. One method to achieve the recommended configuration via Group Policy, set the following UI path to Disabled:
Computer Configuration\Policies\Windows Settings\Security Settings\Local Policies\Security Options\Audit: Shut down system immediately if unable to log security audits</t>
  </si>
  <si>
    <t>Win10-060</t>
  </si>
  <si>
    <t>MP-2</t>
  </si>
  <si>
    <t xml:space="preserve">Media Protection </t>
  </si>
  <si>
    <t>Set Devices: Allowed to format and eject removable media to Administrators and Interactive Users</t>
  </si>
  <si>
    <t>This policy setting determines who is allowed to format and eject removable NTFS media. You can use this policy setting to prevent unauthorized users from removing data on one computer to access it on another computer on which they have local administrator privileges.
The recommended state for this setting is: Administrators and Interactive Users.</t>
  </si>
  <si>
    <t>Navigate to the UI Path articulated in the Remediation section and confirm it is set as prescribed. This group policy setting is backed by the following registry location:
HKEY_LOCAL_MACHINE\SOFTWARE\Microsoft\Windows NT\CurrentVersion\Winlogon:AllocateDASD</t>
  </si>
  <si>
    <t>The setting Devices: Allowed to format and eject removable media is set to Administrators and Interactive Users.</t>
  </si>
  <si>
    <t>The setting Devices: Allowed to format and eject removable media is not set to Administrators and Interactive Users.</t>
  </si>
  <si>
    <t>2.3.4</t>
  </si>
  <si>
    <t>2.3.4.1</t>
  </si>
  <si>
    <t>Users may be able to move data on removable disks to a different computer where they have administrative privileges. The user could then take ownership of any file, grant themselves full control, and view or modify any file. The fact that most removable storage devices will eject media by pressing a mechanical button diminishes the advantage of this policy setting.</t>
  </si>
  <si>
    <t>To establish the recommended configuration via GP, set the following UI path to Administrators and Interactive Users:
Computer Configuration\Policies\Windows Settings\Security Settings\Local Policies\Security Options\Devices: Allowed to format and eject removable media</t>
  </si>
  <si>
    <t>Set Devices: Allowed to format and eject removable media to Administrators and Interactive Users. One method to achieve the recommended configuration via Group Policy, set the following UI path to Administrators and Interactive Users:
Computer Configuration\Policies\Windows Settings\Security Settings\Local Policies\Security Options\Devices: Allowed to format and eject removable media</t>
  </si>
  <si>
    <t>Win10-061</t>
  </si>
  <si>
    <t>SC-8</t>
  </si>
  <si>
    <t>Transmission Confidentiality and Integrity</t>
  </si>
  <si>
    <t>Set Domain member: Digitally encrypt or sign secure channel data (always) to enabled</t>
  </si>
  <si>
    <t>This policy setting determines whether all secure channel traffic that is initiated by the domain member must be signed or encrypted.
The recommended state for this setting is: Enabled.</t>
  </si>
  <si>
    <t>Navigate to the UI Path articulated in the Remediation section and confirm it is set as prescribed. This group policy setting is backed by the following registry location:
HKEY_LOCAL_MACHINE\SYSTEM\CurrentControlSet\Services\Netlogon\Parameters:RequireSignOrSeal</t>
  </si>
  <si>
    <t>The setting Domain member: Digitally encrypt or sign secure channel data (always) is enabled.</t>
  </si>
  <si>
    <t>The setting Domain member: Digitally encrypt or sign secure channel data (always) is not enabled.</t>
  </si>
  <si>
    <t>HPW11</t>
  </si>
  <si>
    <t>HPW11: Password transmission does not use strong cryptography</t>
  </si>
  <si>
    <t>2.3.6</t>
  </si>
  <si>
    <t>2.3.6.1</t>
  </si>
  <si>
    <t>When a computer joins a domain, a computer account is created. After it joins the domain, the computer uses the password for that account to create a secure channel with the Domain Controller for its domain every time that it restarts. Requests that are sent on the secure channel are authenticated—and sensitive information such as passwords are encrypted—but the channel is not integrity-checked, and not all information is encrypted.
Digital encryption and signing of the secure channel is a good idea where it is supported. The secure channel protects domain credentials as they are sent to the Domain Controller.</t>
  </si>
  <si>
    <t>To establish the recommended configuration via GP, set the following UI path to Enabled:
Computer Configuration\Policies\Windows Settings\Security Settings\Local Policies\Security Options\Domain member: Digitally encrypt or sign secure channel data (always)</t>
  </si>
  <si>
    <t>Set Domain member: Digitally encrypt or sign secure channel data (always) to enabled. One method to achieve the recommended configuration via Group Policy, set the following UI path to Enabled:
Computer Configuration\Policies\Windows Settings\Security Settings\Local Policies\Security Options\Domain member: Digitally encrypt or sign secure channel data (always)</t>
  </si>
  <si>
    <t>Win10-062</t>
  </si>
  <si>
    <t>Set Domain member: Digitally encrypt secure channel data (when possible) to enabled</t>
  </si>
  <si>
    <t>This policy setting determines whether a domain member should attempt to negotiate encryptions for all secure channel traffic that it initiates.
The recommended state for this setting is: Enabled</t>
  </si>
  <si>
    <t>Navigate to the UI Path articulated in the Remediation section and confirm it is set as prescribed. This group policy setting is backed by the following registry location:
HKEY_LOCAL_MACHINE\SYSTEM\CurrentControlSet\Services\Netlogon\Parameters:SealSecureChannel</t>
  </si>
  <si>
    <t>The setting Domain member: Digitally encrypt secure channel data (when possible) is enabled.</t>
  </si>
  <si>
    <t>The setting Domain member: Digitally encrypt secure channel data (when possible) is not enabled.</t>
  </si>
  <si>
    <t>2.3.6.2</t>
  </si>
  <si>
    <t>To establish the recommended configuration via GP, set the following UI path to Enabled:
Computer Configuration\Policies\Windows Settings\Security Settings\Local Policies\Security Options\Domain member: Digitally encrypt secure channel data (when possible)</t>
  </si>
  <si>
    <t>Set Domain member: Digitally encrypt secure channel data (when possible) to enabled. One method to achieve the recommended configuration via Group Policy, set the following UI path to Enabled:
Computer Configuration\Policies\Windows Settings\Security Settings\Local Policies\Security Options\Domain member: Digitally encrypt secure channel data (when possible)</t>
  </si>
  <si>
    <t>Win10-063</t>
  </si>
  <si>
    <t>Set Domain member: Digitally sign secure channel data (when possible) to enabled</t>
  </si>
  <si>
    <t>This policy setting determines whether a domain member should attempt to negotiate whether all secure channel traffic that it initiates must be digitally signed. Digital signatures protect the traffic from being modified by anyone who captures the data as it traverses the network.
The recommended state for this setting is: Enabled.</t>
  </si>
  <si>
    <t>Navigate to the UI Path articulated in the Remediation section and confirm it is set as prescribed. This group policy setting is backed by the following registry location:
HKEY_LOCAL_MACHINE\SYSTEM\CurrentControlSet\Services\Netlogon\Parameters:SignSecureChannel</t>
  </si>
  <si>
    <t>The setting Domain member: Digitally sign secure channel data (when possible) is enabled.</t>
  </si>
  <si>
    <t>The setting Domain member: Digitally sign secure channel data (when possible) is not enabled.</t>
  </si>
  <si>
    <t>2.3.6.3</t>
  </si>
  <si>
    <t>To establish the recommended configuration via GP, set the following UI path to Enabled:
Computer Configuration\Policies\Windows Settings\Security Settings\Local Policies\Security Options\Domain member: Digitally sign secure channel data (when possible)</t>
  </si>
  <si>
    <t>Set Domain member: Digitally sign secure channel data (when possible) to enabled. One method to achieve the recommended configuration via Group Policy, set the following UI path to Enabled:
Computer Configuration\Policies\Windows Settings\Security Settings\Local Policies\Security Options\Domain member: Digitally sign secure channel data (when possible)</t>
  </si>
  <si>
    <t>Win10-064</t>
  </si>
  <si>
    <t>Set Domain member: Disable machine account password changes to disabled</t>
  </si>
  <si>
    <t>This policy setting determines whether a domain member can periodically change its computer account password. Computers that cannot automatically change their account passwords are potentially vulnerable, because an attacker might be able to determine the password for the system's domain account.
The recommended state for this setting is: Disabled.</t>
  </si>
  <si>
    <t>Navigate to the UI Path articulated in the Remediation section and confirm it is set as prescribed. This group policy setting is backed by the following registry location:
HKEY_LOCAL_MACHINE\SYSTEM\CurrentControlSet\Services\Netlogon\Parameters:DisablePasswordChange</t>
  </si>
  <si>
    <t>The setting Domain member: Disable machine account password changes is disabled.</t>
  </si>
  <si>
    <t>The setting Domain member: Disable machine account password changes is not disabled.</t>
  </si>
  <si>
    <t>2.3.6.4</t>
  </si>
  <si>
    <t>The default configuration for Windows Server 2003-based computers that belong to a domain is that they are automatically required to change the passwords for their accounts every 30 days. If you disable this policy setting, computers that run Windows Server 2003 will retain the same passwords as their computer accounts. Computers that are no longer able to automatically change their account password are at risk from an attacker who could determine the password for the computer's domain account.</t>
  </si>
  <si>
    <t>To establish the recommended configuration via GP, set the following UI path to Disabled:
Computer Configuration\Policies\Windows Settings\Security Settings\Local Policies\Security Options\Domain member: Disable machine account password changes</t>
  </si>
  <si>
    <t>Set Domain member: Disable machine account password changes to disabled. One method to achieve the recommended configuration via Group Policy, set the following UI path to Disabled:
Computer Configuration\Policies\Windows Settings\Security Settings\Local Policies\Security Options\Domain member: Disable machine account password changes</t>
  </si>
  <si>
    <t>Win10-065</t>
  </si>
  <si>
    <t>Set Domain member: Maximum machine account password age to 30 or fewer days, but not 0</t>
  </si>
  <si>
    <t>This policy setting determines the maximum allowable age for a computer account password. By default, domain members automatically change their domain passwords every 30 days. If you increase this interval significantly so that the computers no longer change their passwords, an attacker will have more time to undertake a brute force attack against one of the computer accounts.
The recommended state for this setting is: 30 or fewer days, but not 0.</t>
  </si>
  <si>
    <t>Navigate to the UI Path articulated in the Remediation section and confirm it is set as prescribed. This group policy setting is backed by the following registry location:
HKEY_LOCAL_MACHINE\System\CurrentControlSet\Services\Netlogon\Parameters:MaximumPasswordAge</t>
  </si>
  <si>
    <t>The setting Domain member: Maximum machine account password age is set to 30 or fewer days, but not 0.</t>
  </si>
  <si>
    <t>The setting Domain member: Maximum machine account password age is not set to 30 or fewer days, but not 0.</t>
  </si>
  <si>
    <t>2.3.6.5</t>
  </si>
  <si>
    <t>In Active Directory-based domains, each computer has an account and password just like every user. By default, the domain members automatically change their domain password every 30 days. If you increase this interval significantly or set it to 0 so that the computers no longer change their passwords, an attacker will have more time to undertake a brute force attack to guess the password of one or more computer accounts.</t>
  </si>
  <si>
    <t>To establish the recommended configuration via GP, set the following UI path to 30 or fewer days, but not 0:
Computer Configuration\Policies\Windows Settings\Security Settings\Local Policies\Security Options\Domain member: Maximum machine account password age</t>
  </si>
  <si>
    <t>Set Domain member: Maximum machine account password age to 30 or fewer days, but not 0. One method to achieve the recommended configuration via Group Policy, set the following UI path to 30 or fewer days, but not 0:
Computer Configuration\Policies\Windows Settings\Security Settings\Local Policies\Security Options\Domain member: Maximum machine account password age</t>
  </si>
  <si>
    <t>Win10-066</t>
  </si>
  <si>
    <t>IA-3</t>
  </si>
  <si>
    <t>Device Identification and Authentication</t>
  </si>
  <si>
    <t>Set Domain member: Require strong (Windows 2000 or later) session key to enabled</t>
  </si>
  <si>
    <t>When this policy setting is enabled, a secure channel can only be established with Domain Controllers that are capable of encrypting secure channel data with a strong (128-bit) session key.
To enable this policy setting, all Domain Controllers in the domain must be able to encrypt secure channel data with a strong key, which means all Domain Controllers must be running Microsoft Windows 2000 or newer.
The recommended state for this setting is: Enabled.</t>
  </si>
  <si>
    <t>Navigate to the UI Path articulated in the Remediation section and confirm it is set as prescribed. This group policy setting is backed by the following registry location:
HKEY_LOCAL_MACHINE\SYSTEM\CurrentControlSet\Services\Netlogon\Parameters:RequireStrongKey</t>
  </si>
  <si>
    <t>The setting Domain member: Require strong (Windows 2000 or later) session key is enabled.</t>
  </si>
  <si>
    <t>The setting Domain member: Require strong (Windows 2000 or later) session key is not enabled.</t>
  </si>
  <si>
    <t>2.3.6.6</t>
  </si>
  <si>
    <t>Session keys that are used to establish secure channel communications between Domain Controllers and member computers are much stronger in Windows 2000 than they were in previous Microsoft operating systems. Whenever possible, you should take advantage of these stronger session keys to help protect secure channel communications from attacks that attempt to hijack network sessions and eavesdropping. (Eavesdropping is a form of hacking in which network data is read or altered in transit. The data can be modified to hide or change the sender or be redirected.)</t>
  </si>
  <si>
    <t>To establish the recommended configuration via GP, set the following UI path to Enabled:
Computer Configuration\Policies\Windows Settings\Security Settings\Local Policies\Security Options\Domain member: Require strong (Windows 2000 or later) session key</t>
  </si>
  <si>
    <t>Set Domain member: Require strong (Windows 2000 or later) session key to enabled. One method to achieve the recommended configuration via Group Policy, set the following UI path to Enabled:
Computer Configuration\Policies\Windows Settings\Security Settings\Local Policies\Security Options\Domain member: Require strong (Windows 2000 or later) session key</t>
  </si>
  <si>
    <t>Win10-067</t>
  </si>
  <si>
    <t>Set Interactive logon: Do not require CTRL+ALT+DEL to disabled</t>
  </si>
  <si>
    <t>This policy setting determines whether users must press CTRL+ALT+DEL before they log on.
The recommended state for this setting is: Disabled.</t>
  </si>
  <si>
    <t>Navigate to the UI Path articulated in the Remediation section and confirm it is set as prescribed. This group policy setting is backed by the following registry location:
HKEY_LOCAL_MACHINE\SOFTWARE\Microsoft\Windows\CurrentVersion\Policies\System:DisableCAD</t>
  </si>
  <si>
    <t>The setting Interactive logon: Do not require CTRL+ALT+DEL is disabled.</t>
  </si>
  <si>
    <t>The setting Interactive logon: Do not require CTRL+ALT+DEL is not disabled.</t>
  </si>
  <si>
    <t>2.3.7</t>
  </si>
  <si>
    <t>2.3.7.1</t>
  </si>
  <si>
    <t>Microsoft developed this feature to make it easier for users with certain types of physical impairments to log on to computers that run Windows. If users are not required to press CTRL+ALT+DEL, they are susceptible to attacks that attempt to intercept their passwords. If CTRL+ALT+DEL is required before logon, user passwords are communicated by means of a trusted path.
An attacker could install a Trojan horse program that looks like the standard Windows logon dialog box and capture the user's password. The attacker would then be able to log on to the compromised account with whatever level of privilege that user has.</t>
  </si>
  <si>
    <t>To establish the recommended configuration via GP, set the following UI path to Disabled:
Computer Configuration\Policies\Windows Settings\Security Settings\Local Policies\Security Options\Interactive logon: Do not require CTRL+ALT+DEL</t>
  </si>
  <si>
    <t>Set Interactive logon: Do not require CTRL+ALT+DEL to disabled. One method to achieve the recommended configuration via Group Policy, set the following UI path to Disabled:
Computer Configuration\Policies\Windows Settings\Security Settings\Local Policies\Security Options\Interactive logon: Do not require CTRL+ALT+DEL</t>
  </si>
  <si>
    <t>Win10-068</t>
  </si>
  <si>
    <t>Set Interactive logon: Don't display last signed-in to enabled</t>
  </si>
  <si>
    <t>This policy setting determines whether the account name of the last user to log on to the client computers in your organization will be displayed in each computer's respective Windows logon screen. Enable this policy setting to prevent intruders from collecting account names visually from the screens of desktop or laptop computers in your organization.
The recommended state for this setting is: Enabled.</t>
  </si>
  <si>
    <t>Navigate to the UI Path articulated in the Remediation section and confirm it is set as prescribed. This group policy setting is backed by the following registry location:
HKEY_LOCAL_MACHINE\SOFTWARE\Microsoft\Windows\CurrentVersion\Policies\System:DontDisplayLastUserName</t>
  </si>
  <si>
    <t>The Interactive logon: Do not display last username option is enabled.</t>
  </si>
  <si>
    <t xml:space="preserve">The Interactive logon: Do not display last username option is not enabled. </t>
  </si>
  <si>
    <t>2.3.7.2</t>
  </si>
  <si>
    <t>An attacker with access to the console (for example, someone with physical access or someone who is able to connect to the server through Remote Desktop Services) could view the name of the last user who logged on to the server. The attacker could then try to guess the password, use a dictionary, or use a brute-force attack to try and log on.</t>
  </si>
  <si>
    <t>To establish the recommended configuration via GP, set the following UI path to Enabled:
Computer Configuration\Policies\Windows Settings\Security Settings\Local Policies\Security Options\Interactive logon: Don't display last signed-in</t>
  </si>
  <si>
    <t>Set Interactive logon: Don't display last signed-in to enabled. One method to achieve the recommended configuration via Group Policy, set the following UI path to Enabled:
Computer Configuration\Policies\Windows Settings\Security Settings\Local Policies\Security Options\Interactive logon: Don't display last signed-in</t>
  </si>
  <si>
    <t>Win10-069</t>
  </si>
  <si>
    <t>AC-11</t>
  </si>
  <si>
    <t>Device Lock</t>
  </si>
  <si>
    <t>Set Interactive logon: Machine inactivity limit to 900 or fewer second(s), but not 0</t>
  </si>
  <si>
    <t>Windows notices inactivity of a logon session, and if the amount of inactive time exceeds the inactivity limit, then the screen saver will run, locking the session.
The recommended state for this setting is: 900 or fewer second(s), but not 0.</t>
  </si>
  <si>
    <t>Navigate to the UI Path articulated in the Remediation section and confirm it is set as prescribed. This group policy setting is backed by the following registry location:
HKEY_LOCAL_MACHINE\SOFTWARE\Microsoft\Windows\CurrentVersion\Policies\System:InactivityTimeoutSecs</t>
  </si>
  <si>
    <t>The setting Interactive logon: Machine inactivity limit is set to 900 or fewer second(s), but not 0.</t>
  </si>
  <si>
    <t>The setting Interactive logon: Machine inactivity limit is not set to 900 or fewer second(s), but not 0.</t>
  </si>
  <si>
    <t>2.3.7.4</t>
  </si>
  <si>
    <t>If a user forgets to lock their computer when they walk away it's possible that a passerby will hijack it.</t>
  </si>
  <si>
    <t>To establish the recommended configuration via GP, set the following UI path to 900 or fewer seconds, but not 0:
Computer Configuration\Policies\Windows Settings\Security Settings\Local Policies\Security Options\Interactive logon: Machine inactivity limit</t>
  </si>
  <si>
    <t>Set Interactive logon: Machine inactivity limit to 900 or fewer second(s), but not 0. One method to achieve the recommended configuration via Group Policy, set the following UI path to 900 or fewer seconds, but not 0:
Computer Configuration\Policies\Windows Settings\Security Settings\Local Policies\Security Options\Interactive logon: Machine inactivity limit</t>
  </si>
  <si>
    <t>Win10-070</t>
  </si>
  <si>
    <t>AC-8</t>
  </si>
  <si>
    <t>System Use Notification</t>
  </si>
  <si>
    <t>Configure Interactive logon: Message text for users attempting to log on</t>
  </si>
  <si>
    <t>This policy setting specifies a text message that displays to users when they log on. Set the following group policy to a value that is consistent with the security and operational requirements of your organization.</t>
  </si>
  <si>
    <t>Navigate to the UI Path articulated in the Remediation section and confirm it is set as prescribed. This group policy setting is backed by the following registry location:
HKEY_LOCAL_MACHINE\SOFTWARE\Microsoft\Windows\CurrentVersion\Policies\System:LegalNoticeText</t>
  </si>
  <si>
    <t>The Windows policy setting Interactive logon: Message text for users attempting to log on should contain a warning banner that is compliant with IRS requirements.   The Warning Banner must contain the following 4 elements:
-  the system contains US government information
-  users' actions are monitored and audited
-  unauthorized use of the system is prohibited 
-  unauthorized use of the system is subject to criminal and civil penalties.</t>
  </si>
  <si>
    <t>The interactive logon warning banner does not meet IRS Publication 1075 Exhibit 8 standards.</t>
  </si>
  <si>
    <t>Added IRS Warning Banner</t>
  </si>
  <si>
    <t>HAC14
HAC38</t>
  </si>
  <si>
    <t>HAC14: Warning banner is insufficient
HAC38: Warning banner does not exist</t>
  </si>
  <si>
    <t>2.3.7.5</t>
  </si>
  <si>
    <t>Displaying a warning message before logon may help prevent an attack by warning the attacker about the consequences of their misconduct before it happens. It may also help to reinforce corporate policy by notifying employees of the appropriate policy during the logon process. This text is often used for legal reasons—for example, to warn users about the ramifications of misusing company information or to warn them that their actions may be audited.
**Note:** Any warning that you display should first be approved by your organization's legal and human resources representatives.</t>
  </si>
  <si>
    <t>To establish the recommended configuration via GP, configure the following UI path to a value that is consistent with the security and operational requirements of your organization:
Computer Configuration\Policies\Windows Settings\Security Settings\Local Policies\Security Options\Interactive logon: Message text for users attempting to log on</t>
  </si>
  <si>
    <t>Configure Interactive logon: Message text for users attempting to log on. One method to achieve the recommended configuration via Group Policy, configure the following UI path to a value that is consistent with the security and operational requirements of your organization:
Computer Configuration\Policies\Windows Settings\Security Settings\Local Policies\Security Options\Interactive logon: Message text for users attempting to log on</t>
  </si>
  <si>
    <t>Win10-071</t>
  </si>
  <si>
    <t>Configure Interactive logon: Message title for users attempting to log on</t>
  </si>
  <si>
    <t>This policy setting specifies the text displayed in the title bar of the window that users see when they log on to the system. Configure this setting in a manner that is consistent with the security and operational requirements of your organization.</t>
  </si>
  <si>
    <t>Navigate to the UI Path articulated in the Remediation section and confirm it is set as prescribed. This group policy setting is backed by the following registry location:
HKEY_LOCAL_MACHINE\SOFTWARE\Microsoft\Windows\CurrentVersion\Policies\System:LegalNoticeCaption</t>
  </si>
  <si>
    <t>The Interactive logon: Message title for users attempting to log on is configured.</t>
  </si>
  <si>
    <t>The Interactive logon: Message title for users attempting to log on is not configured.</t>
  </si>
  <si>
    <t>2.3.7.6</t>
  </si>
  <si>
    <t>Displaying a warning message before logon may help prevent an attack by warning the attacker about the consequences of their misconduct before it happens. It may also help to reinforce corporate policy by notifying employees of the appropriate policy during the logon process.</t>
  </si>
  <si>
    <t>To establish the recommended configuration via GP, configure the following UI path to a value that is consistent with the security and operational requirements of your organization:
Computer Configuration\Policies\Windows Settings\Security Settings\Local Policies\Security Options\Interactive logon: Message title for users attempting to log on</t>
  </si>
  <si>
    <t>Configure Interactive logon: Message title for users attempting to log on. One method to achieve the recommended configuration via Group Policy, configure the following UI path to a value that is consistent with the security and operational requirements of your organization:
Computer Configuration\Policies\Windows Settings\Security Settings\Local Policies\Security Options\Interactive logon: Message title for users attempting to log on</t>
  </si>
  <si>
    <t>Win10-072</t>
  </si>
  <si>
    <t>Set Interactive logon: Prompt user to change password before expiration to 14 days</t>
  </si>
  <si>
    <t>This policy setting determines how far in advance users are warned that their password will expire. It is recommended that you configure this policy setting to at least 5 days but no more than 14 days to sufficiently warn users when their passwords will expire.
The recommended state for this setting is: between 5 and 14 days.</t>
  </si>
  <si>
    <t>Navigate to the UI Path articulated in the Remediation section and confirm it is set as prescribed. This group policy setting is backed by the following registry location:
HKEY_LOCAL_MACHINE\SOFTWARE\Microsoft\Windows NT\CurrentVersion\Winlogon:PasswordExpiryWarning</t>
  </si>
  <si>
    <t>The setting Interactive logon: Prompt user to change password before expiration is set to 14 days or greater.</t>
  </si>
  <si>
    <t>The setting Interactive logon: Prompt user to change password before expiration is not set to 14 days or greater.</t>
  </si>
  <si>
    <t xml:space="preserve">Updated from "between 5 and 14 days" to "14 days or greater"  to maintain consistency with Windows Server benchmarks. </t>
  </si>
  <si>
    <t>HPW7</t>
  </si>
  <si>
    <t>HPW7: Password change notification is not sufficient</t>
  </si>
  <si>
    <t>2.3.7.8</t>
  </si>
  <si>
    <t>Users will need to be warned that their passwords are going to expire, or they may inadvertently be locked out of the computer when their passwords expire. This condition could lead to confusion for users who access the network locally or make it impossible for users to access your organization's network through dial-up or virtual private network (VPN) connections.</t>
  </si>
  <si>
    <t>To establish the recommended configuration via GP, set the following UI path to a value between 5 and 14 days:
Computer Configuration\Policies\Windows Settings\Security Settings\Local Policies\Security Options\Interactive logon: Prompt user to change password before expiration</t>
  </si>
  <si>
    <t>Set Interactive logon: Prompt user to change password before expiration to 14 days. One method to achieve the recommended configuration via Group Policy, set the following UI path to a value between 5 and 14 days:
Computer Configuration\Policies\Windows Settings\Security Settings\Local Policies\Security Options\Interactive logon: Prompt user to change password before expiration</t>
  </si>
  <si>
    <t>Win10-073</t>
  </si>
  <si>
    <t>Set Interactive logon: Smart card removal behavior to Lock Workstation or higher</t>
  </si>
  <si>
    <t>This policy setting determines what happens when the smart card for a logged-on user is removed from the smart card reader.
The recommended state for this setting is: Lock Workstation.</t>
  </si>
  <si>
    <t>Navigate to the UI Path articulated in the Remediation section and confirm it is set as prescribed, noting that values of Force Logoff or Disconnect if a Remote Desktop Services session are also acceptable settings. This group policy setting is backed by the following registry location:
HKEY_LOCAL_MACHINE\SOFTWARE\Microsoft\Windows NT\CurrentVersion\Winlogon:ScRemoveOption</t>
  </si>
  <si>
    <t>The setting Interactive logon: Smart card removal behavior is set to Lock Workstation or higher.</t>
  </si>
  <si>
    <t>The setting Interactive logon: Smart card removal behavior is not set to Lock Workstation or higher.</t>
  </si>
  <si>
    <t>2.3.7.9</t>
  </si>
  <si>
    <t>Users sometimes forget to lock their workstations when they are away from them, allowing the possibility for malicious users to access their computers. If smart cards are used for authentication, the computer should automatically lock itself when the card is removed to ensure that only the user with the smart card is accessing resources using those credentials.</t>
  </si>
  <si>
    <t>To establish the recommended configuration via GP, set the following UI path to Lock Workstation (or, if applicable for your environment, Force Logoff or Disconnect if a Remote Desktop Services session):
Computer Configuration\Policies\Windows Settings\Security Settings\Local Policies\Security Options\Interactive logon: Smart card removal behavior</t>
  </si>
  <si>
    <t>Set Interactive logon: Smart card removal behavior to Lock Workstation or higher. One method to achieve the recommended configuration via Group Policy, set the following UI path to Lock Workstation (or, if applicable for your environment, Force Logoff or Disconnect if a Remote Desktop Services session):
Computer Configuration\Policies\Windows Settings\Security Settings\Local Policies\Security Options\Interactive logon: Smart card removal behavior</t>
  </si>
  <si>
    <t>Win10-074</t>
  </si>
  <si>
    <t>Set Microsoft network client: Digitally sign communications (always) to enabled</t>
  </si>
  <si>
    <t>This policy setting determines whether packet signing is required by the SMB client component.
The recommended state for this setting is: Enabled.</t>
  </si>
  <si>
    <t>Navigate to the UI Path articulated in the Remediation section and confirm it is set as prescribed. This group policy setting is backed by the following registry location:
HKEY_LOCAL_MACHINE\SYSTEM\CurrentControlSet\Services\LanmanWorkstation\Parameters:RequireSecuritySignature</t>
  </si>
  <si>
    <t>The setting Microsoft network client: Digitally sign communications (always) is enabled.</t>
  </si>
  <si>
    <t>The setting Microsoft network client: Digitally sign communications (always) is not enabled.</t>
  </si>
  <si>
    <t>2.3.8</t>
  </si>
  <si>
    <t>2.3.8.1</t>
  </si>
  <si>
    <t>Session hijacking uses tools that allow attackers who have access to the same network as the client or server to interrupt, end, or steal a session in progress. Attackers can potentially intercept and modify unsigned SMB packets and then modify the traffic and forward it so that the server might perform undesirable actions. Alternatively, the attacker could pose as the server or client after legitimate authentication and gain unauthorized access to data.
SMB is the resource sharing protocol that is supported by many Windows operating systems. It is the basis of NetBIOS and many other protocols. SMB signatures authenticate both users and the servers that host the data. If either side fails the authentication process, data transmission will not take place.</t>
  </si>
  <si>
    <t>To establish the recommended configuration via GP, set the following UI path to Enabled:
Computer Configuration\Policies\Windows Settings\Security Settings\Local Policies\Security Options\Microsoft network client: Digitally sign communications (always)</t>
  </si>
  <si>
    <t>Set Microsoft network client: Digitally sign communications (always) to enabled. One method to achieve the recommended configuration via Group Policy, set the following UI path to Enabled:
Computer Configuration\Policies\Windows Settings\Security Settings\Local Policies\Security Options\Microsoft network client: Digitally sign communications (always)</t>
  </si>
  <si>
    <t>Win10-075</t>
  </si>
  <si>
    <t>Set Microsoft network client: Digitally sign communications (if server agrees) to enabled</t>
  </si>
  <si>
    <t>This policy setting determines whether the SMB client will attempt to negotiate SMB packet signing.
The recommended state for this setting is: Enabled.</t>
  </si>
  <si>
    <t>Navigate to the UI Path articulated in the Remediation section and confirm it is set as prescribed. This group policy setting is backed by the following registry location:
HKEY_LOCAL_MACHINE\SYSTEM\CurrentControlSet\Services\LanmanWorkstation\Parameters:EnableSecuritySignature</t>
  </si>
  <si>
    <t>The setting Microsoft network client: Digitally sign communications (if server agrees) is enabled.</t>
  </si>
  <si>
    <t>The setting Microsoft network client: Digitally sign communications (if server agrees) is not enabled.</t>
  </si>
  <si>
    <t>2.3.8.2</t>
  </si>
  <si>
    <t>To establish the recommended configuration via GP, set the following UI path to Enabled:
Computer Configuration\Policies\Windows Settings\Security Settings\Local Policies\Security Options\Microsoft network client: Digitally sign communications (if server agrees)</t>
  </si>
  <si>
    <t>Set Microsoft network client: Digitally sign communications (if server agrees) to enabled. One method to achieve the recommended configuration via Group Policy, set the following UI path to Enabled:
Computer Configuration\Policies\Windows Settings\Security Settings\Local Policies\Security Options\Microsoft network client: Digitally sign communications (if server agrees)</t>
  </si>
  <si>
    <t>Win10-076</t>
  </si>
  <si>
    <t>Set Microsoft network client: Send unencrypted password to third-party SMB servers to disable</t>
  </si>
  <si>
    <t>This policy setting determines whether the SMB redirector will send plaintext passwords during authentication to third-party SMB servers that do not support password encryption.
It is recommended that you disable this policy setting unless there is a strong business case to enable it. If this policy setting is enabled, unencrypted passwords will be allowed across the network.
The recommended state for this setting is: Disabled.</t>
  </si>
  <si>
    <t>Navigate to the UI Path articulated in the Remediation section and confirm it is set as prescribed. This group policy setting is backed by the following registry location:
HKEY_LOCAL_MACHINE\SYSTEM\CurrentControlSet\Services\LanmanWorkstation\Parameters:EnablePlainTextPassword</t>
  </si>
  <si>
    <t>The setting Microsoft network client: Send unencrypted password to third-party SMB servers is disabled.</t>
  </si>
  <si>
    <t>The setting Microsoft network client: Send unencrypted password to third-party SMB servers is not disabled.</t>
  </si>
  <si>
    <t>2.3.8.3</t>
  </si>
  <si>
    <t>If you enable this policy setting, the server can transmit passwords in plaintext across the network to other computers that offer SMB services, which is a significant security risk. These other computers may not use any of the SMB security mechanisms that are included with Windows Server 2003.</t>
  </si>
  <si>
    <t>To establish the recommended configuration via GP, set the following UI path to Disabled:
Computer Configuration\Policies\Windows Settings\Security Settings\Local Policies\Security Options\Microsoft network client: Send unencrypted password to third-party SMB servers</t>
  </si>
  <si>
    <t>Set Microsoft network client: Send unencrypted password to third-party SMB servers to disable. One method to achieve the recommended configuration via Group Policy, set the following UI path to Disabled:
Computer Configuration\Policies\Windows Settings\Security Settings\Local Policies\Security Options\Microsoft network client: Send unencrypted password to third-party SMB servers</t>
  </si>
  <si>
    <t>Win10-077</t>
  </si>
  <si>
    <t>AC-12</t>
  </si>
  <si>
    <t>Session Termination</t>
  </si>
  <si>
    <t>Set Microsoft network server: Amount of idle time required before suspending session to 30 or fewer minute(s)</t>
  </si>
  <si>
    <t>This policy setting allows you to specify the amount of continuous idle time that must pass in an SMB session before the session is suspended because of inactivity. Administrators can use this policy setting to control when a computer suspends an inactive SMB session. If client activity resumes, the session is automatically reestablished.
The maximum value is 99999, which is over 69 days; in effect, this value disables the setting.
The recommended state for this setting is: 15 or fewer minute(s).</t>
  </si>
  <si>
    <t>Navigate to the UI Path articulated in the Remediation section and confirm it is set as prescribed. This group policy setting is backed by the following registry location:
HKEY_LOCAL_MACHINE\SYSTEM\CurrentControlSet\Services\LanManServer\Parameters:AutoDisconnect</t>
  </si>
  <si>
    <t>The setting Microsoft network server: Amount of idle time required before suspending session is set to 30 or fewer minute(s), but not 0.</t>
  </si>
  <si>
    <t>The setting Microsoft network server: Amount of idle time required before suspending session is not set to 30 or fewer minute(s), but not 0.</t>
  </si>
  <si>
    <t>Changed session termination from 15 to 30 min to comply with 1075 pub requirement.</t>
  </si>
  <si>
    <t>HRM5</t>
  </si>
  <si>
    <t>HRM5: User sessions do not terminate after the Publication 1075 period of inactivity</t>
  </si>
  <si>
    <t>2.3.9</t>
  </si>
  <si>
    <t>2.3.9.1</t>
  </si>
  <si>
    <t>Each SMB session consumes server resources, and numerous null sessions will slow the server or possibly cause it to fail. An attacker could repeatedly establish SMB sessions until the server's SMB services become slow or unresponsive.</t>
  </si>
  <si>
    <t>To establish the recommended configuration via GP, set the following UI path to 30 or fewer minute(s):
Computer Configuration\Policies\Windows Settings\Security Settings\Local Policies\Security Options\Microsoft network server: Amount of idle time required before suspending session</t>
  </si>
  <si>
    <t>Set Microsoft network server: Amount of idle time required before suspending session to 30 or fewer minute(s). One method to achieve the recommended configuration via Group Policy, set the following UI path to 30 or fewer minute(s):
Computer Configuration\Policies\Windows Settings\Security Settings\Local Policies\Security Options\Microsoft network server: Amount of idle time required before suspending session</t>
  </si>
  <si>
    <t>Win10-078</t>
  </si>
  <si>
    <t>Set Microsoft network server: Digitally sign communications (always) to enabled</t>
  </si>
  <si>
    <t>This policy setting determines whether packet signing is required by the SMB server component. Enable this policy setting in a mixed environment to prevent downstream clients from using the workstation as a network server.
The recommended state for this setting is: Enabled.</t>
  </si>
  <si>
    <t>Navigate to the UI Path articulated in the Remediation section and confirm it is set as prescribed. This group policy setting is backed by the following registry location:
HKEY_LOCAL_MACHINE\SYSTEM\CurrentControlSet\Services\LanManServer\Parameters:RequireSecuritySignature</t>
  </si>
  <si>
    <t>The setting Microsoft network server: Digitally sign communications (always) is enabled.</t>
  </si>
  <si>
    <t>The setting Microsoft network server: Digitally sign communications (always) is not enabled.</t>
  </si>
  <si>
    <t>2.3.9.2</t>
  </si>
  <si>
    <t>To establish the recommended configuration via GP, set the following UI path to Enabled:
Computer Configuration\Policies\Windows Settings\Security Settings\Local Policies\Security Options\Microsoft network server: Digitally sign communications (always)</t>
  </si>
  <si>
    <t>Set Microsoft network server: Digitally sign communications (always) to enabled. One method to achieve the recommended configuration via Group Policy, set the following UI path to Enabled:
Computer Configuration\Policies\Windows Settings\Security Settings\Local Policies\Security Options\Microsoft network server: Digitally sign communications (always)</t>
  </si>
  <si>
    <t>Win10-079</t>
  </si>
  <si>
    <t>Set Microsoft network server: Digitally sign communications (if client agrees) to enabled</t>
  </si>
  <si>
    <t>This policy setting determines whether the SMB server will negotiate SMB packet signing with clients that request it. If no signing request comes from the client, a connection will be allowed without a signature if the **Microsoft network server: Digitally sign communications (always)** setting is not enabled.
The recommended state for this setting is: Enabled.</t>
  </si>
  <si>
    <t>Navigate to the UI Path articulated in the Remediation section and confirm it is set as prescribed. This group policy setting is backed by the following registry location:
HKEY_LOCAL_MACHINE\SYSTEM\CurrentControlSet\Services\LanManServer\Parameters:EnableSecuritySignature</t>
  </si>
  <si>
    <t>The setting Microsoft network server: Digitally sign communications (if client agrees) is enabled.</t>
  </si>
  <si>
    <t>The setting Microsoft network server: Digitally sign communications (if client agrees) is not enabled.</t>
  </si>
  <si>
    <t>2.3.9.3</t>
  </si>
  <si>
    <t>To establish the recommended configuration via GP, set the following UI path to Enabled:
Computer Configuration\Policies\Windows Settings\Security Settings\Local Policies\Security Options\Microsoft network server: Digitally sign communications (if client agrees)</t>
  </si>
  <si>
    <t>Set Microsoft network server: Digitally sign communications (if client agrees) to enabled. One method to achieve the recommended configuration via Group Policy, set the following UI path to Enabled:
Computer Configuration\Policies\Windows Settings\Security Settings\Local Policies\Security Options\Microsoft network server: Digitally sign communications (if client agrees)</t>
  </si>
  <si>
    <t>Win10-080</t>
  </si>
  <si>
    <t>Set Microsoft network server: Disconnect clients when logon hours expire to enabled</t>
  </si>
  <si>
    <t>This security setting determines whether to disconnect users who are connected to the local computer outside their user account's valid logon hours. This setting affects the Server Message Block (SMB) component. If you enable this policy setting you should also enable _Network security: Force logoff when logon hours expire_ (Rule 2.3.11.6).
If your organization configures logon hours for users, this policy setting is necessary to ensure they are effective.
The recommended state for this setting is: Enabled.</t>
  </si>
  <si>
    <t>Navigate to the UI Path articulated in the Remediation section and confirm it is set as prescribed. This group policy setting is backed by the following registry location:
HKEY_LOCAL_MACHINE\SYSTEM\CurrentControlSet\Services\LanManServer\Parameters:enableforcedlogoff</t>
  </si>
  <si>
    <t>The setting Microsoft network server: Disconnect clients when logon hours expire is enabled.</t>
  </si>
  <si>
    <t>The setting Microsoft network server: Disconnect clients when logon hours expire is not enabled.</t>
  </si>
  <si>
    <t>2.3.9.4</t>
  </si>
  <si>
    <t>If your organization configures logon hours for users, then it makes sense to enable this policy setting. Otherwise, users who should not have access to network resources outside of their logon hours may actually be able to continue to use those resources with sessions that were established during allowed hours.</t>
  </si>
  <si>
    <t>To establish the recommended configuration via GP, set the following UI path to Enabled:
Computer Configuration\Policies\Windows Settings\Security Settings\Local Policies\Security Options\Microsoft network server: Disconnect clients when logon hours expire</t>
  </si>
  <si>
    <t>Set Microsoft network server: Disconnect clients when logon hours expire to enabled. One method to achieve the recommended configuration via Group Policy, set the following UI path to Enabled:
Computer Configuration\Policies\Windows Settings\Security Settings\Local Policies\Security Options\Microsoft network server: Disconnect clients when logon hours expire</t>
  </si>
  <si>
    <t>Win10-081</t>
  </si>
  <si>
    <t>Set Microsoft network server: Server SPN target name validation level to Accept if provided by client or higher</t>
  </si>
  <si>
    <t>This policy setting controls the level of validation a computer with shared folders or printers (the server) performs on the service principal name (SPN) that is provided by the client computer when it establishes a session using the server message block (SMB) protocol.
The server message block (SMB) protocol provides the basis for file and print sharing and other networking operations, such as remote Windows administration. The SMB protocol supports validating the SMB server service principal name (SPN) within the authentication blob provided by a SMB client to prevent a class of attacks against SMB servers referred to as SMB relay attacks. This setting will affect both SMB1 and SMB2.
The recommended state for this setting is: Accept if provided by client. Configuring this setting to Require from client also conforms to the benchmark.</t>
  </si>
  <si>
    <t>Navigate to the UI Path articulated in the Remediation section and confirm it is set as prescribed. This group policy setting is backed by the following registry location:
HKEY_LOCAL_MACHINE\SYSTEM\CurrentControlSet\Services\LanManServer\Parameters:SMBServerNameHardeningLevel</t>
  </si>
  <si>
    <t>The setting Microsoft network server: Server SPN target name validation level is set to Accept if provided by client or higher.</t>
  </si>
  <si>
    <t>The setting Microsoft network server: Server SPN target name validation level is not set to Accept if provided by client or higher.</t>
  </si>
  <si>
    <t>2.3.9.5</t>
  </si>
  <si>
    <t>The identity of a computer can be spoofed to gain unauthorized access to network resources.</t>
  </si>
  <si>
    <t>To establish the recommended configuration via GP, set the following UI path to Accept if provided by client (configuring to Required from client also conforms to the benchmark):
Computer Configuration\Policies\Windows Settings\Security Settings\Local Policies\Security Options\Microsoft network server: Server SPN target name validation level</t>
  </si>
  <si>
    <t>Set Microsoft network server: Server SPN target name validation level to Accept if provided by client or higher. One method to achieve the recommended configuration via Group Policy, set the following UI path to Accept if provided by client:
Computer Configuration\Policies\Windows Settings\Security Settings\Local Policies\Security Options\Microsoft network server: Server SPN target name validation level</t>
  </si>
  <si>
    <t>Win10-082</t>
  </si>
  <si>
    <t>Set Network access: Allow anonymous SID/Name translation to disabled</t>
  </si>
  <si>
    <t>This policy setting determines whether an anonymous user can request security identifier (SID) attributes for another user or use a SID to obtain its corresponding username.
The recommended state for this setting is: Disabled.</t>
  </si>
  <si>
    <t>The setting Network access: Allow anonymous SID/Name translation is disabled.</t>
  </si>
  <si>
    <t>The setting Network access: Allow anonymous SID/Name translation is not disabled.</t>
  </si>
  <si>
    <t>2.3.10</t>
  </si>
  <si>
    <t>2.3.10.1</t>
  </si>
  <si>
    <t>If this policy setting is enabled, a user with local access could use the well-known Administrator's SID to learn the real name of the built-in Administrator account, even if it has been renamed. That person could then use the account name to initiate a password guessing attack.</t>
  </si>
  <si>
    <t>To establish the recommended configuration via GP, set the following UI path to Disabled:
Computer Configuration\Policies\Windows Settings\Security Settings\Local Policies\Security Options\Network access: Allow anonymous SID/Name translation</t>
  </si>
  <si>
    <t>Set Network access: Allow anonymous SID/Name translation to disabled. One method to achieve the recommended configuration via Group Policy, set the following UI path to Disabled:
Computer Configuration\Policies\Windows Settings\Security Settings\Local Policies\Security Options\Network access: Allow anonymous SID/Name translation</t>
  </si>
  <si>
    <t>Win10-083</t>
  </si>
  <si>
    <t>Set Network access: Do not allow anonymous enumeration of SAM accounts to enabled</t>
  </si>
  <si>
    <t>This policy setting controls the ability of anonymous users to enumerate the accounts in the Security Accounts Manager (SAM). If you enable this policy setting, users with anonymous connections will not be able to enumerate domain account usernames on the systems in your environment. This policy setting also allows additional restrictions on anonymous connections.
The recommended state for this setting is: Enabled.</t>
  </si>
  <si>
    <t>Navigate to the UI Path articulated in the Remediation section and confirm it is set as prescribed. This group policy setting is backed by the following registry location:
HKEY_LOCAL_MACHINE\SYSTEM\CurrentControlSet\Control\Lsa:RestrictAnonymousSAM</t>
  </si>
  <si>
    <t>The setting Network access: Do not allow anonymous enumeration of SAM accounts is enabled.</t>
  </si>
  <si>
    <t>The setting Network access: Do not allow anonymous enumeration of SAM accounts is not enabled.</t>
  </si>
  <si>
    <t>2.3.10.2</t>
  </si>
  <si>
    <t>An unauthorized user could anonymously list account names and use the information to attempt to guess passwords or perform social engineering attacks. (Social engineering attacks try to deceive users in some way to obtain passwords or some form of security information.)</t>
  </si>
  <si>
    <t>To establish the recommended configuration via GP, set the following UI path to Enabled:
Computer Configuration\Policies\Windows Settings\Security Settings\Local Policies\Security Options\Network access: Do not allow anonymous enumeration of SAM accounts</t>
  </si>
  <si>
    <t>Set Network access: Do not allow anonymous enumeration of SAM accounts to enabled. One method to achieve the recommended configuration via Group Policy, set the following UI path to Enabled:
Computer Configuration\Policies\Windows Settings\Security Settings\Local Policies\Security Options\Network access: Do not allow anonymous enumeration of SAM accounts</t>
  </si>
  <si>
    <t>Win10-084</t>
  </si>
  <si>
    <t>Set Network access: Do not allow anonymous enumeration of SAM accounts and shares to enabled</t>
  </si>
  <si>
    <t>This policy setting controls the ability of anonymous users to enumerate SAM accounts as well as shares. If you enable this policy setting, anonymous users will not be able to enumerate domain account usernames and network share names on the systems in your environment.
The recommended state for this setting is: Enabled.</t>
  </si>
  <si>
    <t>Navigate to the UI Path articulated in the Remediation section and confirm it is set as prescribed. This group policy setting is backed by the following registry location:
HKEY_LOCAL_MACHINE\SYSTEM\CurrentControlSet\Control\Lsa:RestrictAnonymous</t>
  </si>
  <si>
    <t>The setting Network access: Do not allow anonymous enumeration of SAM accounts and shares is enabled.</t>
  </si>
  <si>
    <t>The setting Network access: Do not allow anonymous enumeration of SAM accounts and shares is not enabled.</t>
  </si>
  <si>
    <t>2.3.10.3</t>
  </si>
  <si>
    <t>An unauthorized user could anonymously list account names and shared resources and use the information to attempt to guess passwords or perform social engineering attacks. (Social engineering attacks try to deceive users in some way to obtain passwords or some form of security information.)</t>
  </si>
  <si>
    <t>To establish the recommended configuration via GP, set the following UI path to Enabled:
Computer Configuration\Policies\Windows Settings\Security Settings\Local Policies\Security Options\Network access: Do not allow anonymous enumeration of SAM accounts and shares</t>
  </si>
  <si>
    <t>Set Network access: Do not allow anonymous enumeration of SAM accounts and shares to enabled. One method to achieve the recommended configuration via Group Policy, set the following UI path to Enabled:
Computer Configuration\Policies\Windows Settings\Security Settings\Local Policies\Security Options\Network access: Do not allow anonymous enumeration of SAM accounts and shares</t>
  </si>
  <si>
    <t>Win10-085</t>
  </si>
  <si>
    <t>Set Network access: Do not allow storage of passwords and credentials for network authentication to enabled</t>
  </si>
  <si>
    <t>This policy setting determines whether Credential Manager (formerly called Stored usernames and Passwords) saves passwords or credentials for later use when it gains domain authentication.
The recommended state for this setting is: Enabled.</t>
  </si>
  <si>
    <t>Navigate to the UI Path articulated in the Remediation section and confirm it is set as prescribed. This group policy setting is backed by the following registry location:
HKEY_LOCAL_MACHINE\SYSTEM\CurrentControlSet\Control\Lsa:DisableDomainCreds</t>
  </si>
  <si>
    <t>The setting Network access: Do not allow storage of passwords and credentials for network authentication is enabled.</t>
  </si>
  <si>
    <t>The setting Network access: Do not allow storage of passwords and credentials for network authentication is not enabled.</t>
  </si>
  <si>
    <t>HPW10</t>
  </si>
  <si>
    <t>HPW10: Passwords are allowed to be stored</t>
  </si>
  <si>
    <t>2.3.10.4</t>
  </si>
  <si>
    <t>Passwords that are cached can be accessed by the user when logged on to the computer. Although this information may sound obvious, a problem can arise if the user unknowingly executes hostile code that reads the passwords and forwards them to another, unauthorized user.</t>
  </si>
  <si>
    <t>To establish the recommended configuration via GP, set the following UI path to Enabled:
Computer Configuration\Policies\Windows Settings\Security Settings\Local Policies\Security Options\Network access: Do not allow storage of passwords and credentials for network authentication</t>
  </si>
  <si>
    <t>Set Network access: Do not allow storage of passwords and credentials for network authentication to enabled. One method to achieve the recommended configuration via Group Policy, set the following UI path to Enabled:
Computer Configuration\Policies\Windows Settings\Security Settings\Local Policies\Security Options\Network access: Do not allow storage of passwords and credentials for network authentication</t>
  </si>
  <si>
    <t>Win10-086</t>
  </si>
  <si>
    <t>Set Network access: Let Everyone permissions apply to anonymous users to disabled</t>
  </si>
  <si>
    <t>This policy setting determines what additional permissions are assigned for anonymous connections to the computer.
The recommended state for this setting is: Disabled.</t>
  </si>
  <si>
    <t>Navigate to the UI Path articulated in the Remediation section and confirm it is set as prescribed. This group policy setting is backed by the following registry location:
HKEY_LOCAL_MACHINE\SYSTEM\CurrentControlSet\Control\Lsa:EveryoneIncludesAnonymous</t>
  </si>
  <si>
    <t>The setting Network access: Let Everyone permissions apply to anonymous users is disabled.</t>
  </si>
  <si>
    <t>The setting Network access: Let Everyone permissions apply to anonymous users is not disabled.</t>
  </si>
  <si>
    <t>2.3.10.5</t>
  </si>
  <si>
    <t>An unauthorized user could anonymously list account names and shared resources and use the information to attempt to guess passwords, perform social engineering attacks, or launch DoS attacks.</t>
  </si>
  <si>
    <t>To establish the recommended configuration via GP, set the following UI path to Disabled:
Computer Configuration\Policies\Windows Settings\Security Settings\Local Policies\Security Options\Network access: Let Everyone permissions apply to anonymous users</t>
  </si>
  <si>
    <t>Set Network access: Let Everyone permissions apply to anonymous users to disabled. One method to achieve the recommended configuration via Group Policy, set the following UI path to Disabled:
Computer Configuration\Policies\Windows Settings\Security Settings\Local Policies\Security Options\Network access: Let Everyone permissions apply to anonymous users</t>
  </si>
  <si>
    <t>Win10-087</t>
  </si>
  <si>
    <t>Set Network access: Named Pipes that can be accessed anonymously to None</t>
  </si>
  <si>
    <t>This policy setting determines which communication sessions, or pipes, will have attributes and permissions that allow anonymous access.
The recommended state for this setting is: &lt;blank&gt; (i.e., None).</t>
  </si>
  <si>
    <t>Navigate to the UI Path articulated in the Remediation section and confirm it is set as prescribed. This group policy setting is backed by the following registry location:
HKEY_LOCAL_MACHINE\SYSTEM\CurrentControlSet\Services\LanManServer\Parameters:NullSessionPipes</t>
  </si>
  <si>
    <t>The setting Network access: Named Pipes that can be accessed anonymously is set to None.</t>
  </si>
  <si>
    <t>The setting Network access: Named Pipes that can be accessed anonymously is not set to None.</t>
  </si>
  <si>
    <t>2.3.10.6</t>
  </si>
  <si>
    <t>Limiting named pipes that can be accessed anonymously will reduce the attack surface of the system.</t>
  </si>
  <si>
    <t>To establish the recommended configuration via GP, set the following UI path to &lt;blank&gt; (i.e. None):
Computer Configuration\Policies\Windows Settings\Security Settings\Local Policies\Security Options\Network access: Named Pipes that can be accessed anonymously</t>
  </si>
  <si>
    <t>Set Network access: Named Pipes that can be accessed anonymously to None. One method to achieve the recommended configuration via Group Policy, set the following UI path to &lt;blank&gt; (i.e., None):
Computer Configuration\Policies\Windows Settings\Security Settings\Local Policies\Security Options\Network access: Named Pipes that can be accessed anonymously</t>
  </si>
  <si>
    <t>Win10-088</t>
  </si>
  <si>
    <t>Configure Network access: Remotely accessible registry paths</t>
  </si>
  <si>
    <t>This policy setting determines which registry paths will be accessible over the network, regardless of the users or groups listed in the access control list (ACL) of the win reg registry key.
The recommended state for this setting is:
System\CurrentControlSet\Control\ProductOptions
System\CurrentControlSet\Control\Server Applications
Software\Microsoft\Windows NT\CurrentVersion +</t>
  </si>
  <si>
    <t>Navigate to the UI Path articulated in the Remediation section and confirm it is set as prescribed. This group policy setting is backed by the following registry location:
HKEY_LOCAL_MACHINE\SYSTEM\CurrentControlSet\Control\SecurePipeServers\Winreg\AllowedExactPaths:Machine</t>
  </si>
  <si>
    <t>The setting Network access: Remotely accessible registry paths is configured.</t>
  </si>
  <si>
    <t>The setting Network access: Remotely accessible registry paths is not configured.</t>
  </si>
  <si>
    <t>2.3.10.7</t>
  </si>
  <si>
    <t>The registry is a database that contains computer configuration information, and much of the information is sensitive. An attacker could use this information to facilitate unauthorized activities. To reduce the risk of such an attack, suitable ACLs are assigned throughout the registry to help protect it from access by unauthorized users.</t>
  </si>
  <si>
    <t>To establish the recommended configuration via GP, set the following UI path to: 
System\CurrentControlSet\Control\ProductOptions
System\CurrentControlSet\Control\Server Applications
SOFTWARE\Microsoft\Windows NT\CurrentVersion
Computer Configuration\Policies\Windows Settings\Security Settings\Local Policies\Security Options\Network access: Remotely accessible registry paths</t>
  </si>
  <si>
    <t>Configure Network access: Remotely accessible registry paths. One method to achieve the recommended configuration via Group Policy, set the following UI path to: 
System\CurrentControlSet\Control\ProductOptions
System\CurrentControlSet\Control\Server Applications
SOFTWARE\Microsoft\Windows NT\CurrentVersion
Computer Configuration\Policies\Windows Settings\Security Settings\Local Policies\Security Options\Network access: Remotely accessible registry paths</t>
  </si>
  <si>
    <t>Win10-089</t>
  </si>
  <si>
    <t xml:space="preserve">Configure Network access: Remotely accessible registry paths and sub-paths </t>
  </si>
  <si>
    <t xml:space="preserve">This policy setting determines which registry paths and sub-paths will be accessible over the network, regardless of the users or groups listed in the access control list (ACL) of the winreg registry key.
The recommended state for this setting is:
System\CurrentControlSet\Control\Print\Printers
System\CurrentControlSet\Services\Eventlog
Software\Microsoft\OLAP Server
Software\Microsoft\Windows NT\CurrentVersion\Print
Software\Microsoft\Windows NT\CurrentVersion\Windows
System\CurrentControlSet\Control\ContentIndex
System\CurrentControlSet\Control\Terminal Server
System\CurrentControlSet\Control\Terminal Server\UserConfig
System\CurrentControlSet\Control\Terminal Server\DefaultUserConfiguration
Software\Microsoft\Windows NT\CurrentVersion\Perflib
System\CurrentControlSet\Services\SysmonLog
</t>
  </si>
  <si>
    <t>Navigate to the UI Path articulated in the Remediation section and confirm it is set as prescribed. This group policy setting is backed by the following registry location:
HKEY_LOCAL_MACHINE\SYSTEM\CurrentControlSet\Control\SecurePipeServers\Winreg\AllowedPaths:Machine</t>
  </si>
  <si>
    <t>The setting Network access: Remotely accessible registry paths and sub-paths is configured.</t>
  </si>
  <si>
    <t>The setting Network access: Remotely accessible registry paths and sub-paths is not configured.</t>
  </si>
  <si>
    <t>2.3.10.8</t>
  </si>
  <si>
    <t>The registry contains sensitive computer configuration information that could be used by an attacker to facilitate unauthorized activities. The fact that the default ACLs assigned throughout the registry are fairly restrictive and help to protect the registry from access by unauthorized users reduces the risk of such an attack.</t>
  </si>
  <si>
    <t xml:space="preserve">To establish the recommended configuration via GP, set the following UI path to: 
System\CurrentControlSet\Control\Print\Printers
System\CurrentControlSet\Services\Eventlog
SOFTWARE\Microsoft\OLAP Server
SOFTWARE\Microsoft\Windows NT\CurrentVersion\Print
SOFTWARE\Microsoft\Windows NT\CurrentVersion\Windows
System\CurrentControlSet\Control\ContentIndex
System\CurrentControlSet\Control\Terminal Server
System\CurrentControlSet\Control\Terminal Server\UserConfig
System\CurrentControlSet\Control\Terminal Server\DefaultUserConfiguration
SOFTWARE\Microsoft\Windows NT\CurrentVersion\Perflib
System\CurrentControlSet\Services\SysmonLog
Computer Configuration\Policies\Windows Settings\Security Settings\Local Policies\Security Options\Network access: Remotely accessible registry paths and sub-paths
</t>
  </si>
  <si>
    <t xml:space="preserve">Configure Network access: Remotely accessible registry paths and sub-paths . One method to achieve the recommended configuration via Group Policy, set the following UI path to: 
System\CurrentControlSet\Control\Print\Printers
System\CurrentControlSet\Services\Eventlog
SOFTWARE\Microsoft\OLAP Server
SOFTWARE\Microsoft\Windows NT\CurrentVersion\Print
SOFTWARE\Microsoft\Windows NT\CurrentVersion\Windows
System\CurrentControlSet\Control\ContentIndex
System\CurrentControlSet\Control\Terminal Server
System\CurrentControlSet\Control\Terminal Server\UserConfig
System\CurrentControlSet\Control\Terminal Server\DefaultUserConfiguration
SOFTWARE\Microsoft\Windows NT\CurrentVersion\Perflib
System\CurrentControlSet\Services\SysmonLog
Computer Configuration\Policies\Windows Settings\Security Settings\Local Policies\Security Options\Network access: Remotely accessible registry paths and sub-paths
</t>
  </si>
  <si>
    <t>Win10-090</t>
  </si>
  <si>
    <t>Set Network access: Restrict anonymous access to Named Pipes and Shares to enabled</t>
  </si>
  <si>
    <t>When enabled, this policy setting restricts anonymous access to only those shares and pipes that are named in the Network access: Named pipes that can be accessed anonymously and Network access: Shares that can be accessed anonymously settings. This policy setting controls null session access to shares on your computers by adding RestrictNullSessAccess with the value 1 in the
HKEY_LOCAL_MACHINE\SYSTEM\CurrentControlSet\Services\LanManServer\Parameters
registry key. This registry value toggles null session shares on or off to control whether the server service restricts unauthenticated clients' access to named resources.
The recommended state for this setting is: Enabled.</t>
  </si>
  <si>
    <t>Navigate to the UI Path articulated in the Remediation section and confirm it is set as prescribed. This group policy setting is backed by the following registry location:
HKEY_LOCAL_MACHINE\SYSTEM\CurrentControlSet\Services\LanManServer\Parameters:RestrictNullSessAccess</t>
  </si>
  <si>
    <t>The setting Network access: Restrict anonymous access to Named Pipes and Shares is enabled.</t>
  </si>
  <si>
    <t>The setting Network access: Restrict anonymous access to Named Pipes and Shares is not enabled.</t>
  </si>
  <si>
    <t>2.3.10.9</t>
  </si>
  <si>
    <t>Null sessions are a weakness that can be exploited through shares (including the default shares) on computers in your environment.</t>
  </si>
  <si>
    <t>To establish the recommended configuration via GP, set the following UI path to Enabled:
Computer Configuration\Policies\Windows Settings\Security Settings\Local Policies\Security Options\Network access: Restrict anonymous access to Named Pipes and Shares</t>
  </si>
  <si>
    <t>One method to achieve the recommended configuration via Group Policy, set the following UI path to Enabled:
Computer Configuration\Policies\Windows Settings\Security Settings\Local Policies\Security Options\Network access: Restrict anonymous access to Named Pipes and Shares</t>
  </si>
  <si>
    <t>Win10-091</t>
  </si>
  <si>
    <t>Set Network access: Restrict clients allowed to make remote calls to SAM to Administrators: Remote Access: Allow</t>
  </si>
  <si>
    <t>This policy setting allows you to restrict remote RPC connections to SAM.
The recommended state for this setting is: Administrators: Remote Access: Allow.
**Note:** A Windows 10 R1607, Server 2016 or newer OS is required to access and set this value in Group Policy.
**Note #2:** This setting was originally only supported on Windows 10 R1607 and newer, then support for it was added to Windows 7 and newer via the March 2017 security patches.
**Note #3:** If your organization is using Azure Advanced Threat Protection (APT), the service account, “AATP Service” will need to be added to the recommendation configuration. For more information on adding the “AATP Service” account please see [Configure SAM-R to enable lateral movement path detection in Microsoft Defender for Identity | Microsoft Docs](https://docs.microsoft.com/en-us/defender-for-identity/install-step8-samr).</t>
  </si>
  <si>
    <t>Navigate to the UI Path articulated in the Remediation section and confirm it is set as prescribed. This group policy setting is backed by the following registry location:
HKEY_LOCAL_MACHINE\SYSTEM\CurrentControlSet\Control\Lsa:restrictremotesam</t>
  </si>
  <si>
    <t>The setting Network access: Restrict clients allowed to make remote calls to SAM is set to Administrators: Remote Access: Allow.</t>
  </si>
  <si>
    <t>The setting Network access: Restrict clients allowed to make remote calls to SAM is not set to Administrators: Remote Access: Allow.</t>
  </si>
  <si>
    <t>2.3.10.10</t>
  </si>
  <si>
    <t>To ensure that an unauthorized user cannot anonymously list local account names or groups and use the information to attempt to guess passwords or perform social engineering attacks. (Social engineering attacks try to deceive users in some way to obtain passwords or some form of security information.)</t>
  </si>
  <si>
    <t>To establish the recommended configuration via GP, set the following UI path to Administrators: Remote Access: Allow:
Computer Configuration\Policies\Windows Settings\Security Settings\Local Policies\Security Options\Network access: Restrict clients allowed to make remote calls to SAM</t>
  </si>
  <si>
    <t>Set Network access: Restrict clients allowed to make remote calls to SAM to Administrators: Remote Access: Allow. One method to achieve the recommended configuration via Group Policy, set the following UI path to Administrators: Remote Access: Allow:
Computer Configuration\Policies\Windows Settings\Security Settings\Local Policies\Security Options\Network access: Restrict clients allowed to make remote calls to SAM</t>
  </si>
  <si>
    <t>Win10-092</t>
  </si>
  <si>
    <t>Set Network access: Shares that can be accessed anonymously to None</t>
  </si>
  <si>
    <t>This policy setting determines which network shares can be accessed by anonymous users. The default configuration for this policy setting has little effect because all users must be authenticated before they can access shared resources on the server.
The recommended state for this setting is: &lt;blank&gt; (i.e., None).</t>
  </si>
  <si>
    <t>Navigate to the UI Path articulated in the Remediation section and confirm it is set as prescribed. This group policy setting is backed by the following registry location:
HKEY_LOCAL_MACHINE\SYSTEM\CurrentControlSet\Services\LanManServer\Parameters:NullSessionShares</t>
  </si>
  <si>
    <t>The setting Network access: Shares that can be accessed anonymously is set to None.</t>
  </si>
  <si>
    <t>The setting Network access: Shares that can be accessed anonymously is not set to None.</t>
  </si>
  <si>
    <t>2.3.10.11</t>
  </si>
  <si>
    <t>It is very dangerous to allow any values in this setting. Any shares that are listed can be accessed by any network user, which could lead to the exposure or corruption of sensitive data.</t>
  </si>
  <si>
    <t>To establish the recommended configuration via GP, set the following UI path to &lt;blank&gt; (i.e. None):
Computer Configuration\Policies\Windows Settings\Security Settings\Local Policies\Security Options\Network access: Shares that can be accessed anonymously</t>
  </si>
  <si>
    <t>Set Network access: Shares that can be accessed anonymously to None. One method to achieve the recommended configuration via Group Policy, set the following UI path to &lt;blank&gt; (i.e., None):
Computer Configuration\Policies\Windows Settings\Security Settings\Local Policies\Security Options\Network access: Shares that can be accessed anonymously</t>
  </si>
  <si>
    <t>Win10-093</t>
  </si>
  <si>
    <t>Set Network access: Sharing and security model for local accounts to Classic - local users authenticate as themselves</t>
  </si>
  <si>
    <t>This policy setting determines how network logons that use local accounts are authenticated. The Classic option allows precise control over access to resources, including the ability to assign different types of access to different users for the same resource. The Guest only option allows you to treat all users equally. In this context, all users authenticate as Guest only to receive the same access level to a given resource.
The recommended state for this setting is: Classic - local users authenticate as themselves.</t>
  </si>
  <si>
    <t>Navigate to the UI Path articulated in the Remediation section and confirm it is set as prescribed. This group policy setting is backed by the following registry location:
HKEY_LOCAL_MACHINE\SYSTEM\CurrentControlSet\Control\Lsa:ForceGuest</t>
  </si>
  <si>
    <t>The setting Network access: Sharing and security model for local accounts is set to Classic - local users authenticate as themselves.</t>
  </si>
  <si>
    <t>The setting Network access: Sharing and security model for local accounts is not set to Classic - local users authenticate as themselves.</t>
  </si>
  <si>
    <t>2.3.10.12</t>
  </si>
  <si>
    <t>With the Guest only model, any user who can authenticate to your computer over the network does so with guest privileges, which probably means that they will not have write access to shared resources on that computer. Although this restriction does increase security, it makes it more difficult for authorized users to access shared resources on those computers because ACLs on those resources must include access control entries (ACEs) for the Guest account. With the Classic model, local accounts should be password protected. Otherwise, if Guest access is enabled, anyone can use those user accounts to access shared system resources.</t>
  </si>
  <si>
    <t>To establish the recommended configuration via GP, set the following UI path to Classic - local users authenticate as themselves:
Computer Configuration\Policies\Windows Settings\Security Settings\Local Policies\Security Options\Network access: Sharing and security model for local accounts</t>
  </si>
  <si>
    <t>Set Network access: Sharing and security model for local accounts to Classic - local users authenticate as themselves. One method to achieve the recommended configuration via Group Policy, set the following UI path to Classic - local users authenticate as themselves:
Computer Configuration\Policies\Windows Settings\Security Settings\Local Policies\Security Options\Network access: Sharing and security model for local accounts</t>
  </si>
  <si>
    <t>Win10-094</t>
  </si>
  <si>
    <t>CM-7</t>
  </si>
  <si>
    <t>Least Functionality</t>
  </si>
  <si>
    <t>Set Network security: Allow Local System to use computer identity for NTLM to enable</t>
  </si>
  <si>
    <t>This policy setting determines whether Local System services that use Negotiate when reverting to NTLM authentication can use the computer identity. This policy is supported on at least Windows 7 or Windows Server 2008 R2.
The recommended state for this setting is: Enabled.</t>
  </si>
  <si>
    <t>Navigate to the UI Path articulated in the Remediation section and confirm it is set as prescribed. This group policy setting is backed by the following registry location:
HKEY_LOCAL_MACHINE\SYSTEM\CurrentControlSet\Control\Lsa:UseMachineId</t>
  </si>
  <si>
    <t>The setting Network security: Allow Local System to use computer identity for NTLM is enabled.</t>
  </si>
  <si>
    <t>The setting Network security: Allow Local System to use computer identity for NTLM is not enabled.</t>
  </si>
  <si>
    <t>2.3.11</t>
  </si>
  <si>
    <t>2.3.11.1</t>
  </si>
  <si>
    <t>When connecting to computers running versions of Windows earlier than Windows Vista or Windows Server 2008 (non-R2), services running as Local System and using SPNEGO (Negotiate) that revert to NTLM use the computer identity. In Windows 7, if you are connecting to a computer running Windows Server 2008 or Windows Vista, then a system service uses either the computer identity or a NULL session. When connecting with a NULL session, a system-generated session key is created, which provides no protection but allows applications to sign and encrypt data without errors. When connecting with the computer identity, both signing, and encryption is supported in order to provide data protection.</t>
  </si>
  <si>
    <t>To establish the recommended configuration via GP, set the following UI path to Enabled:
Computer Configuration\Policies\Windows Settings\Security Settings\Local Policies\Security Options\Network security: Allow Local System to use computer identity for NTLM</t>
  </si>
  <si>
    <t>Set Network security: Allow Local System to use computer identity for NTLM to enable. One method to achieve the recommended configuration via Group Policy, set the following UI path to Enabled:
Computer Configuration\Policies\Windows Settings\Security Settings\Local Policies\Security Options\Network security: Allow Local System to use computer identity for NTLM</t>
  </si>
  <si>
    <t>Win10-095</t>
  </si>
  <si>
    <t>Set Network security: Allow LocalSystem NULL session fallback to disabled</t>
  </si>
  <si>
    <t>This policy setting determines whether NTLM is allowed to fall back to a NULL session when used with LocalSystem.
The recommended state for this setting is: Disabled.</t>
  </si>
  <si>
    <t>Navigate to the UI Path articulated in the Remediation section and confirm it is set as prescribed. This group policy setting is backed by the following registry location:
HKEY_LOCAL_MACHINE\SYSTEM\CurrentControlSet\Control\Lsa\MSV1_0:AllowNullSessionFallback</t>
  </si>
  <si>
    <t>The setting Network security: Allow LocalSystem NULL session fallback is disabled.</t>
  </si>
  <si>
    <t>The setting Network security: Allow LocalSystem NULL session fallback is not disabled.</t>
  </si>
  <si>
    <t>2.3.11.2</t>
  </si>
  <si>
    <t>NULL sessions are less secure because they are unauthenticated.</t>
  </si>
  <si>
    <t>To establish the recommended configuration via GP, set the following UI path to Disabled:
Computer Configuration\Policies\Windows Settings\Security Settings\Local Policies\Security Options\Network security: Allow LocalSystem NULL session fallback</t>
  </si>
  <si>
    <t>Set Network security: Allow LocalSystem NULL session fallback to disabled. One method to achieve the recommended configuration via Group Policy, set the following UI path to Disabled:
Computer Configuration\Policies\Windows Settings\Security Settings\Local Policies\Security Options\Network security: Allow LocalSystem NULL session fallback</t>
  </si>
  <si>
    <t>Win10-096</t>
  </si>
  <si>
    <t>Set Network Security: Allow PKU2U authentication requests to this computer to use online identities to disable</t>
  </si>
  <si>
    <t>This setting determines if online identities can authenticate to this computer.
The Public Key Cryptography Based User-to-User (PKU2U) protocol introduced in Windows 7 and Windows Server 2008 R2 is implemented as a security support provider (SSP). The SSP enables peer-to-peer authentication, particularly through the Windows 7 media and file sharing feature called HomeGroup, which permits sharing between computers that are not members of a domain.
With PKU2U, a new extension was introduced to the Negotiate authentication package, Spnego.dll. In previous versions of Windows, negotiate decided whether to use Kerberos or NTLM for authentication. The extension SSP for Negotiate, Negoexts.dll, which is treated as an authentication protocol by Windows, supports Microsoft SSPs including PKU2U.
When computers are configured to accept authentication requests by using online IDs, Negoexts.dll calls the PKU2U SSP on the computer that is used to log on. The PKU2U SSP obtains a local certificate and exchanges the policy between the peer computers. When validated on the peer computer, the certificate within the metadata is sent to the logon peer for validation and associates the user's certificate to a security token and the logon process completes.
The recommended state for this setting is: Disabled.</t>
  </si>
  <si>
    <t>Navigate to the UI Path articulated in the Remediation section and confirm it is set as prescribed. This group policy setting is backed by the following registry location:
HKEY_LOCAL_MACHINE\SYSTEM\CurrentControlSet\Control\Lsa\pku2u:AllowOnlineID</t>
  </si>
  <si>
    <t>The setting Network Security: Allow PKU2U authentication requests to this computer to use online identities is disabled.</t>
  </si>
  <si>
    <t>The setting Network Security: Allow PKU2U authentication requests to this computer to use online identities is not disabled.</t>
  </si>
  <si>
    <t>2.3.11.3</t>
  </si>
  <si>
    <t>The PKU2U protocol is a peer-to-peer authentication protocol - authentication should be managed centrally in most managed networks.</t>
  </si>
  <si>
    <t>To establish the recommended configuration via GP, set the following UI path to Disabled:
Computer Configuration\Policies\Windows Settings\Security Settings\Local Policies\Security Options\Network Security: Allow PKU2U authentication requests to this computer to use online identities</t>
  </si>
  <si>
    <t>Set Network Security: Allow PKU2U authentication requests to this computer to use online identities to disable. One method to achieve the recommended configuration via Group Policy, set the following UI path to Disabled:
Computer Configuration\Policies\Windows Settings\Security Settings\Local Policies\Security Options\Network Security: Allow PKU2U authentication requests to this computer to use online identities</t>
  </si>
  <si>
    <t>Win10-097</t>
  </si>
  <si>
    <t>Set Network security: Configure encryption types allowed for Kerberos to AES128_HMAC_SHA1, AES256_HMAC_SHA1, Future encryption types</t>
  </si>
  <si>
    <t>This policy setting allows you to set the encryption types that Kerberos is allowed to use.
The recommended state for this setting is: AES128_HMAC_SHA1, AES256_HMAC_SHA1, Future encryption types.</t>
  </si>
  <si>
    <t>Navigate to the UI Path articulated in the Remediation section and confirm it is set as prescribed. This group policy setting is backed by the following registry location:
HKEY_LOCAL_MACHINE\SOFTWARE\Microsoft\Windows\CurrentVersion\Policies\System\Kerberos\Parameters:SupportedEncryptionTypes</t>
  </si>
  <si>
    <t>The setting Network Security: Configure encryption types allowed for Kerberos is set to RC4_HMAC_MD5 / AES128_HMAC_SHA1 / AES256_HMAC_SHA1 / Future encryption types.</t>
  </si>
  <si>
    <t>The setting Network Security: Configure encryption types allowed for Kerberos is not set to RC4_HMAC_MD5 / AES128_HMAC_SHA1 / AES256_HMAC_SHA1 / Future encryption types.</t>
  </si>
  <si>
    <t>2.3.11.4</t>
  </si>
  <si>
    <t>The strength of each encryption algorithm varies from one to the next, choosing stronger algorithms will reduce the risk of compromise however doing so may cause issues when the computer attempts to authenticate with systems that do not support them.</t>
  </si>
  <si>
    <t>To establish the recommended configuration via GP, set the following UI path to AES128_HMAC_SHA1, AES256_HMAC_SHA1, Future encryption types:
Computer Configuration\Policies\Windows Settings\Security Settings\Local Policies\Security Options\Network security: Configure encryption types allowed for Kerberos</t>
  </si>
  <si>
    <t>Set Network security: Configure encryption types allowed for Kerberos to AES128_HMAC_SHA1, AES256_HMAC_SHA1, Future encryption types. One method to achieve the recommended configuration via Group Policy, set the following UI path to AES128_HMAC_SHA1, AES256_HMAC_SHA1, Future encryption types:
Computer Configuration\Policies\Windows Settings\Security Settings\Local Policies\Security Options\Network security: Configure encryption types allowed for Kerberos</t>
  </si>
  <si>
    <t>Win10-098</t>
  </si>
  <si>
    <t>Set Network security: Do not store LAN Manager hash value on next password change to enabled</t>
  </si>
  <si>
    <t>This policy setting determines whether the LAN Manager (LM) hash value for the new password is stored when the password is changed. The LM hash is relatively weak and prone to attack compared to the cryptographically stronger Microsoft Windows NT hash. Since LM hashes are stored on the local computer in the security database, passwords can then be easily compromised if the database is attacked.
The recommended state for this setting is: Enabled.</t>
  </si>
  <si>
    <t>Navigate to the UI Path articulated in the Remediation section and confirm it is set as prescribed. This group policy setting is backed by the following registry location:
HKEY_LOCAL_MACHINE\SYSTEM\CurrentControlSet\Control\Lsa:NoLMHash</t>
  </si>
  <si>
    <t>The setting Network security: Do not store LAN Manager hash value on next password change is enabled.</t>
  </si>
  <si>
    <t>The setting Network security: Do not store LAN Manager hash value on next password change is not enabled.</t>
  </si>
  <si>
    <t>2.3.11.5</t>
  </si>
  <si>
    <t>The SAM file can be targeted by attackers who seek access to username and password hashes. Such attacks use special tools to crack passwords, which can then be used to impersonate users and gain access to resources on your network. These types of attacks will not be prevented if you enable this policy setting, but it will be much more difficult for these types of attacks to succeed.</t>
  </si>
  <si>
    <t>To establish the recommended configuration via GP, set the following UI path to Enabled:
Computer Configuration\Policies\Windows Settings\Security Settings\Local Policies\Security Options\Network security: Do not store LAN Manager hash value on next password change</t>
  </si>
  <si>
    <t>Set Network security: Do not store LAN Manager hash value on next password change to enabled. One method to achieve the recommended configuration via Group Policy, set the following UI path to Enabled:
Computer Configuration\Policies\Windows Settings\Security Settings\Local Policies\Security Options\Network security: Do not store LAN Manager hash value on next password change</t>
  </si>
  <si>
    <t>Win10-099</t>
  </si>
  <si>
    <t>Set Network security: Force logoff when logon hours expire to enabled</t>
  </si>
  <si>
    <t>This policy setting determines whether to disconnect users who are connected to the local computer outside their user account's valid logon hours. This setting affects the Server Message Block (SMB) component. If you enable this policy setting you should also enable _Microsoft network server: Disconnect clients when logon hours expire_ (Rule 2.3.9.4).
The recommended state for this setting is: Enabled.</t>
  </si>
  <si>
    <t>The setting Network security: Force logoff when logon hours expire is enabled.</t>
  </si>
  <si>
    <t>The setting Network security: Force logoff when logon hours expire is not enabled.</t>
  </si>
  <si>
    <t>2.3.11.6</t>
  </si>
  <si>
    <t>If this setting is disabled, a user could remain connected to the computer outside of their allotted logon hours.</t>
  </si>
  <si>
    <t>To establish the recommended configuration via GP, set the following UI path to Enabled.
Computer Configuration\Policies\Windows Settings\Security Settings\Local Policies\Security Options\Network security: Force logoff when logon hours expire</t>
  </si>
  <si>
    <t>Set Network security: Force logoff when logon hours expire to enabled. One method to achieve the recommended configuration via Group Policy, set the following UI path to Enabled.
Computer Configuration\Policies\Windows Settings\Security Settings\Local Policies\Security Options\Network security: Force logoff when logon hours expire</t>
  </si>
  <si>
    <t>Win10-100</t>
  </si>
  <si>
    <t>Set Network security: LAN Manager authentication level to Send NTLMv2 response only. Refuse LM &amp; NTLM</t>
  </si>
  <si>
    <t>LAN Manager (LM) was a family of early Microsoft client/server software (predating Windows NT) that allowed users to link personal computers together on a single network. LM network capabilities included transparent file and print sharing, user security features, and network administration tools. In Active Directory domains, the Kerberos protocol is the default authentication protocol. However, if the Kerberos protocol is not negotiated for some reason, Active Directory will use LM, NTLM, or NTLMv2. LAN Manager authentication includes the LM, NTLM, and NTLM version 2 (NTLMv2) variants, and is the protocol that is used to authenticate all Windows clients when they perform the following operations:
- Join a domain
- Authenticate between Active Directory forests
- Authenticate to down-level domains
- Authenticate to computers that do not run Windows 2000, Windows Server 2003, or Windows XP
- Authenticate to computers that are not in the domain
The Network security: LAN Manager authentication level setting determines which challenge/response authentication protocol is used for network logons. This choice affects the level of authentication protocol used by clients, the level of session security negotiated, and the level of authentication accepted by servers.
The recommended state for this setting is: Send NTLMv2 response only. Refuse LM &amp; NTLM.</t>
  </si>
  <si>
    <t>Navigate to the UI Path articulated in the Remediation section and confirm it is set as prescribed. This group policy setting is backed by the following registry location:
HKEY_LOCAL_MACHINE\SYSTEM\CurrentControlSet\Control\Lsa:LmCompatibilityLevel</t>
  </si>
  <si>
    <t>The setting Network security: LAN Manager authentication level is set to Send NTLMv2 response only. Refuse LM &amp; NTLM.</t>
  </si>
  <si>
    <t>The setting Network security: LAN Manager authentication level is not set to Send NTLMv2 response only. Refuse LM &amp; NTLM.</t>
  </si>
  <si>
    <t>2.3.11.7</t>
  </si>
  <si>
    <t>Windows 2000 and Windows XP clients were configured by default to send LM and NTLM authentication responses (Windows 95-based and Windows 98-based clients only send LM). The default settings in OSes predating Windows Vista / Windows Server 2008 (non-R2) allowed all clients to authenticate with servers and use their resources. However, this meant that LM responses - the weakest form of authentication response - were sent over the network, and it was potentially possible for attackers to sniff that traffic to more easily reproduce the user's password.
The Windows 95, Windows 98, and Windows NT operating systems cannot use the Kerberos version 5 protocol for authentication. For this reason, in a Windows Server 2003 domain, these computers authenticate by default with both the LM and NTLM protocols for network authentication. You can enforce a more secure authentication protocol for Windows 95, Windows 98, and Windows NT by using NTLMv2. For the logon process, NTLMv2 uses a secure channel to protect the authentication process. Even if you use NTLMv2 for older clients and servers, Windows-based clients and servers that are members of the domain will use the Kerberos authentication protocol to authenticate with Windows Server 2003 or newer Domain Controllers. For these reasons, it is strongly preferred to restrict the use of LM &amp; NTLM (non-v2) as much as possible.</t>
  </si>
  <si>
    <t>To establish the recommended configuration via GP, set the following UI path to: Send NTLMv2 response only. Refuse LM &amp; NTLM:
Computer Configuration\Policies\Windows Settings\Security Settings\Local Policies\Security Options\Network security: LAN Manager authentication level</t>
  </si>
  <si>
    <t>Set Network security: LAN Manager authentication level to Send NTLMv2 response only. Refuse LM &amp; NTLM. One method to achieve the recommended configuration via Group Policy, set the following UI path to: Send NTLMv2 response only. Refuse LM &amp; NTLM:
Computer Configuration\Policies\Windows Settings\Security Settings\Local Policies\Security Options\Network security: LAN Manager authentication level</t>
  </si>
  <si>
    <t>Win10-101</t>
  </si>
  <si>
    <t>Set Network security: LDAP client signing requirements to Negotiate signing or higher</t>
  </si>
  <si>
    <t>This policy setting determines the level of data signing that is requested on behalf of clients that issue LDAP BIND requests.
The recommended state for this setting is: Negotiate signing. Configuring this setting to Require signing also conforms to the benchmark.</t>
  </si>
  <si>
    <t>Navigate to the UI Path articulated in the Remediation section and confirm it is set as prescribed. This group policy setting is backed by the following registry location:
HKEY_LOCAL_MACHINE\SYSTEM\CurrentControlSet\Services\LDAP:LDAPClientIntegrity</t>
  </si>
  <si>
    <t>The setting Network security: LDAP client signing requirements is set to Negotiate signing or higher.</t>
  </si>
  <si>
    <t>The setting Network security: LDAP client signing requirements is not set to Negotiate signing or higher.</t>
  </si>
  <si>
    <t>2.3.11.8</t>
  </si>
  <si>
    <t>Unsigned network traffic is susceptible to man-in-the-middle attacks in which an intruder captures the packets between the client and server, modifies them, and then forwards them to the server. For an LDAP server, this susceptibility means that an attacker could cause a server to make decisions that are based on false or altered data from the LDAP queries. To lower this risk in your network, you can implement strong physical security measures to protect the network infrastructure. Also, you can make all types of man-in-the-middle attacks extremely difficult if you require digital signatures on all network packets by means of IPsec authentication headers.</t>
  </si>
  <si>
    <t>To establish the recommended configuration via GP, set the following UI path to Negotiate signing (configuring to Require signing also conforms to the benchmark):
Computer Configuration\Policies\Windows Settings\Security Settings\Local Policies\Security Options\Network security: LDAP client signing requirements</t>
  </si>
  <si>
    <t>Set Network security: LDAP client signing requirements to Negotiate signing or higher. One method to achieve the recommended configuration via Group Policy, set the following UI path to Negotiate signing (configuring to Require signing also conforms to the benchmark):
Computer Configuration\Policies\Windows Settings\Security Settings\Local Policies\Security Options\Network security: LDAP client signing requirements</t>
  </si>
  <si>
    <t>Win10-102</t>
  </si>
  <si>
    <t>Set Network security: Minimum session security for NTLM SSP based (including secure RPC) clients to Require NTLMv2 session security, Require 128-bit encryption</t>
  </si>
  <si>
    <t>This policy setting determines which behaviors are allowed by clients for applications using the NTLM Security Support Provider (SSP). The SSP Interface (SSPI) is used by applications that need authentication services. The setting does not modify how the authentication sequence works but instead require certain behaviors in applications that use the SSPI.
The recommended state for this setting is: require NTLMv2 session security, Require 128-bit encryption.</t>
  </si>
  <si>
    <t>Navigate to the UI Path articulated in the Remediation section and confirm it is set as prescribed. This group policy setting is backed by the following registry location:
HKEY_LOCAL_MACHINE\SYSTEM\CurrentControlSet\Control\Lsa\MSV1_0:NTLMMinClientSec</t>
  </si>
  <si>
    <t>The setting Network security: Minimum session security for NTLM SSP based (including secure RPC) clients is set to Require NTLMv2 session security, Require 128-bit encryption.</t>
  </si>
  <si>
    <t>The setting Network security: Minimum session security for NTLM SSP based (including secure RPC) clients is not set to Require NTLMv2 session security, Require 128-bit encryption.</t>
  </si>
  <si>
    <t>2.3.11.9</t>
  </si>
  <si>
    <t>You can enable both options for this policy setting to help protect network traffic that uses the NTLM Security Support Provider (NTLM SSP) from being exposed or tampered with by an attacker who has gained access to the same network. In other words, these options help protect against man-in-the-middle attacks.</t>
  </si>
  <si>
    <t>To establish the recommended configuration via GP, set the following UI path to Require NTLMv2 session security, Require 128-bit encryption:
Computer Configuration\Policies\Windows Settings\Security Settings\Local Policies\Security Options\Network security: Minimum session security for NTLM SSP based (including secure RPC) clients</t>
  </si>
  <si>
    <t>Set Network security: Minimum session security for NTLM SSP based (including secure RPC) clients to Require NTLMv2 session security, Require 128-bit encryption. One method to achieve the recommended configuration via Group Policy, set the following UI path to Require NTLMv2 session security, require 128-bit encryption:
Computer Configuration\Policies\Windows Settings\Security Settings\Local Policies\Security Options\Network security: Minimum session security for NTLM SSP based (including secure RPC) clients</t>
  </si>
  <si>
    <t>Win10-103</t>
  </si>
  <si>
    <t>Set Network security: Minimum session security for NTLM SSP based (including secure RPC) servers to Require NTLMv2 session security, Require 128-bit encryption</t>
  </si>
  <si>
    <t>This policy setting determines which behaviors are allowed by servers for applications using the NTLM Security Support Provider (SSP). The SSP Interface (SSPI) is used by applications that need authentication services. The setting does not modify how the authentication sequence works but instead require certain behaviors in applications that use the SSPI.
The recommended state for this setting is: require NTLMv2 session security, Require 128-bit encryption.</t>
  </si>
  <si>
    <t>Navigate to the UI Path articulated in the Remediation section and confirm it is set as prescribed. This group policy setting is backed by the following registry location:
HKEY_LOCAL_MACHINE\SYSTEM\CurrentControlSet\Control\Lsa\MSV1_0:NTLMMinServerSec</t>
  </si>
  <si>
    <t>The setting Network security: Minimum session security for NTLM SSP based (including secure RPC) servers is set to Require NTLMv2 session security, Require 128-bit encryption.</t>
  </si>
  <si>
    <t>The setting Network security: Minimum session security for NTLM SSP based (including secure RPC) servers is not set to Require NTLMv2 session security, Require 128-bit encryption.</t>
  </si>
  <si>
    <t>2.3.11.10</t>
  </si>
  <si>
    <t>You can enable all of the options for this policy setting to help protect network traffic that uses the NTLM Security Support Provider (NTLM SSP) from being exposed or tampered with by an attacker who has gained access to the same network. That is, these options help protect against man-in-the-middle attacks.</t>
  </si>
  <si>
    <t>To establish the recommended configuration via GP, set the following UI path to Require NTLMv2 session security, Require 128-bit encryption:
Computer Configuration\Policies\Windows Settings\Security Settings\Local Policies\Security Options\Network security: Minimum session security for NTLM SSP based (including secure RPC) servers</t>
  </si>
  <si>
    <t>Set Network security: Minimum session security for NTLM SSP based (including secure RPC) servers to Require NTLMv2 session security, Require 128-bit encryption. One method to achieve the recommended configuration via Group Policy, set the following UI path to Require NTLMv2 session security, Require 128-bit encryption:
Computer Configuration\Policies\Windows Settings\Security Settings\Local Policies\Security Options\Network security: Minimum session security for NTLM SSP based (including secure RPC) servers</t>
  </si>
  <si>
    <t>Win10-104</t>
  </si>
  <si>
    <t>Set System objects: Require case insensitivity for non-Windows subsystems to enabled</t>
  </si>
  <si>
    <t>This policy setting determines whether case insensitivity is enforced for all subsystems. The Microsoft Win32 subsystem is case insensitive. However, the kernel supports case sensitivity for other subsystems, such as the Portable Operating System Interface for UNIX (POSIX). Because Windows is case insensitive (but the POSIX subsystem will support case sensitivity), failure to enforce this policy setting makes it possible for a user of the POSIX subsystem to create a file with the same name as another file by using mixed case to label it. Such a situation can block access to these files by another user who uses typical Win32 tools, because only one of the files will be available.
The recommended state for this setting is: Enabled.</t>
  </si>
  <si>
    <t>Navigate to the UI Path articulated in the Remediation section and confirm it is set as prescribed. This group policy setting is backed by the following registry location:
HKEY_LOCAL_MACHINE\SYSTEM\CurrentControlSet\Control\Session Manager\Kernel:ObCaseInsensitive</t>
  </si>
  <si>
    <t>The setting System objects: Require case insensitivity for non-Windows subsystems is enabled.</t>
  </si>
  <si>
    <t>The setting System objects: Require case insensitivity for non-Windows subsystems is not enabled.</t>
  </si>
  <si>
    <t>2.3.15</t>
  </si>
  <si>
    <t>2.3.15.1</t>
  </si>
  <si>
    <t>Because Windows is case-insensitive, but the POSIX subsystem will support case sensitivity, failure to enable this policy setting would make it possible for a user of that subsystem to create a file with the same name as another file but with a different mix of upper- and lower-case letters. Such a situation could potentially confuse users when they try to access such files from normal Win32 tools because only one of the files will be available.</t>
  </si>
  <si>
    <t>To establish the recommended configuration via GP, set the following UI path to Enabled:
Computer Configuration\Policies\Windows Settings\Security Settings\Local Policies\Security Options\System objects: Require case insensitivity for non-Windows subsystems</t>
  </si>
  <si>
    <t>Set System objects: Require case insensitivity for non-Windows subsystems to enabled. One method to achieve the recommended configuration via Group Policy, set the following UI path to Enabled:
Computer Configuration\Policies\Windows Settings\Security Settings\Local Policies\Security Options\System objects: Require case insensitivity for non-Windows subsystems</t>
  </si>
  <si>
    <t>Win10-105</t>
  </si>
  <si>
    <t>Set System objects: Strengthen default permissions of internal system objects (e.g., Symbolic Links) to enabled</t>
  </si>
  <si>
    <t>This policy setting determines the strength of the default discretionary access control list (DACL) for objects. Active Directory maintains a global list of shared system resources, such as DOS device names, mutexes, and semaphores. In this way, objects can be located and shared among processes. Each type of object is created with a default DACL that specifies who can access the objects and what permissions are granted.
The recommended state for this setting is: Enabled.</t>
  </si>
  <si>
    <t>Navigate to the UI Path articulated in the Remediation section and confirm it is set as prescribed. This group policy setting is backed by the following registry location:
HKEY_LOCAL_MACHINE\SYSTEM\CurrentControlSet\Control\Session Manager:ProtectionMode</t>
  </si>
  <si>
    <t>The setting System objects: Strengthen default permissions of internal system objects (e.g., Symbolic Links) is enabled.</t>
  </si>
  <si>
    <t>The setting System objects: Strengthen default permissions of internal system objects (e.g., Symbolic Links) is not enabled.</t>
  </si>
  <si>
    <t>2.3.15.2</t>
  </si>
  <si>
    <t>This setting determines the strength of the default DACL for objects. Windows maintains a global list of shared computer resources so that objects can be located and shared among processes. Each type of object is created with a default DACL that specifies who can access the objects and with what permissions.</t>
  </si>
  <si>
    <t>To establish the recommended configuration via GP, set the following UI path to Enabled:
Computer Configuration\Policies\Windows Settings\Security Settings\Local Policies\Security Options\System objects: Strengthen default permissions of internal system objects (e.g. Symbolic Links)</t>
  </si>
  <si>
    <t>Set System objects: Strengthen default permissions of internal system objects (e.g., Symbolic Links) to enabled. One method to achieve the recommended configuration via Group Policy, set the following UI path to Enabled:
Computer Configuration\Policies\Windows Settings\Security Settings\Local Policies\Security Options\System objects: Strengthen default permissions of internal system objects (e.g., Symbolic Links)</t>
  </si>
  <si>
    <t>Win10-106</t>
  </si>
  <si>
    <t>Set User Account Control: Admin Approval Mode for the Built-in Administrator account to enabled</t>
  </si>
  <si>
    <t>This policy setting controls the behavior of Admin Approval Mode for the built-in Administrator account.
The recommended state for this setting is: Enabled.</t>
  </si>
  <si>
    <t>Navigate to the UI Path articulated in the Remediation section and confirm it is set as prescribed. This group policy setting is backed by the following registry location:
HKEY_LOCAL_MACHINE\SOFTWARE\Microsoft\Windows\CurrentVersion\Policies\System:FilterAdministratorToken</t>
  </si>
  <si>
    <t>The setting User Account Control: Admin Approval Mode for the Built-in Administrator account is enabled.</t>
  </si>
  <si>
    <t>The setting User Account Control: Admin Approval Mode for the Built-in Administrator account is not enabled.</t>
  </si>
  <si>
    <t>2.3.17</t>
  </si>
  <si>
    <t>2.3.17.1</t>
  </si>
  <si>
    <t>One of the risks that the User Account Control feature introduced with Windows Vista is trying to mitigate is that of malicious software running under elevated credentials without the user or administrator being aware of its activity. An attack vector for these programs was to discover the password of the account named "Administrator" because that user account was created for all installations of Windows. To address this risk, in Windows Vista or newer, the built-in Administrator account is now disabled by default. In a default installation of a new computer, accounts with administrative control over the computer are initially set up in one of two ways:
- If the computer is not joined to a domain, the first user account you create has the equivalent permissions as a local administrator.
- If the computer is joined to a domain, no local administrator accounts are created. The Enterprise or Domain Administrator must log on to the computer and create one if a local administrator account is warranted.
Once Windows is installed, the built-in Administrator account may be manually enabled, but we strongly recommend that this account remain disabled.</t>
  </si>
  <si>
    <t>To establish the recommended configuration via GP, set the following UI path to Enabled:
Computer Configuration\Policies\Windows Settings\Security Settings\Local Policies\Security Options\User Account Control: Admin Approval Mode for the Built-in Administrator account</t>
  </si>
  <si>
    <t>Set User Account Control: Admin Approval Mode for the Built-in Administrator account to enabled. One method to achieve the recommended configuration via Group Policy, set the following UI path to Enabled:
Computer Configuration\Policies\Windows Settings\Security Settings\Local Policies\Security Options\User Account Control: Admin Approval Mode for the Built-in Administrator account</t>
  </si>
  <si>
    <t>Win10-107</t>
  </si>
  <si>
    <t>Set User Account Control: Behavior of the elevation prompt for administrators in Admin Approval Mode to Prompt for consent on the secure desktop or higher</t>
  </si>
  <si>
    <t>This policy setting controls the behavior of the elevation prompt for administrators.
The recommended state for this setting is: Prompt for consent on the secure desktop. Configuring this setting to Prompt for credentials on the secure desktop also conforms to the benchmark.</t>
  </si>
  <si>
    <t>Navigate to the UI Path articulated in the Remediation section and confirm it is set as prescribed. This group policy setting is backed by the following registry location:
HKEY_LOCAL_MACHINE\SOFTWARE\Microsoft\Windows\CurrentVersion\Policies\System:ConsentPromptBehaviorAdmin</t>
  </si>
  <si>
    <t>The setting User Account Control: Behavior of the elevation prompt for administrators in Admin Approval Mode is set to Prompt for consent on the secure desktop or higher.</t>
  </si>
  <si>
    <t>The setting User Account Control: Behavior of the elevation prompt for administrators in Admin Approval Mode is not set to Prompt for consent on the secure desktop.</t>
  </si>
  <si>
    <t>2.3.17.2</t>
  </si>
  <si>
    <t>One of the risks that the UAC feature introduced with Windows Vista is trying to mitigate is that of malicious software running under elevated credentials without the user or administrator being aware of its activity. This setting raises awareness to the administrator of elevated privilege operations and permits the administrator to prevent a malicious program from elevating its privilege when the program attempts to do so.</t>
  </si>
  <si>
    <t>To establish the recommended configuration via GP, set the following UI path to Prompt for consent on the secure desktop or Prompt for credentials on the secure desktop:
Computer Configuration\Policies\Windows Settings\Security Settings\Local Policies\Security Options\User Account Control: Behavior of the elevation prompt for administrators in Admin Approval Mode</t>
  </si>
  <si>
    <t>Set User Account Control: Behavior of the elevation prompt for administrators in Admin Approval Mode to Prompt for consent on the secure desktop or higher. One method to achieve the recommended configuration via Group Policy, set the following UI path to Prompt for consent on the secure desktop or Prompt for credentials on the secure desktop:
Computer Configuration\Policies\Windows Settings\Security Settings\Local Policies\Security Options\User Account Control: Behavior of the elevation prompt for administrators in Admin Approval Mode</t>
  </si>
  <si>
    <t>Win10-108</t>
  </si>
  <si>
    <t>Set User Account Control: Behavior of the elevation prompt for standard users to Automatically deny elevation requests</t>
  </si>
  <si>
    <t>This policy setting controls the behavior of the elevation prompt for standard users.
The recommended state for this setting is: Automatically deny elevation requests.</t>
  </si>
  <si>
    <t>Navigate to the UI Path articulated in the Remediation section and confirm it is set as prescribed. This group policy setting is backed by the following registry location:
HKEY_LOCAL_MACHINE\SOFTWARE\Microsoft\Windows\CurrentVersion\Policies\System:ConsentPromptBehaviorUser</t>
  </si>
  <si>
    <t>The setting User Account Control: Behavior of the elevation prompt for standard users is set to Automatically deny elevation requests.</t>
  </si>
  <si>
    <t>The setting User Account Control: Behavior of the elevation prompt for standard users is not set to Automatically deny elevation requests.</t>
  </si>
  <si>
    <t>2.3.17.3</t>
  </si>
  <si>
    <t>One of the risks that the User Account Control feature introduced with Windows Vista is trying to mitigate is that of malicious programs running under elevated credentials without the user or administrator being aware of their activity. This setting raises awareness to the user that a program requires the use of elevated privilege operations and requires that the user be able to supply administrative credentials in order for the program to run.</t>
  </si>
  <si>
    <t>To establish the recommended configuration via GP, set the following UI path to Automatically deny elevation requests:
Computer Configuration\Policies\Windows Settings\Security Settings\Local Policies\Security Options\User Account Control: Behavior of the elevation prompt for standard users</t>
  </si>
  <si>
    <t>Set User Account Control: Behavior of the elevation prompt for standard users to Automatically deny elevation requests. One method to achieve the recommended configuration via Group Policy, set the following UI path to Automatically deny elevation requests:
Computer Configuration\Policies\Windows Settings\Security Settings\Local Policies\Security Options\User Account Control: Behavior of the elevation prompt for standard users</t>
  </si>
  <si>
    <t>Win10-109</t>
  </si>
  <si>
    <t>Set User Account Control: Detect application installations and prompt for elevation to enabled</t>
  </si>
  <si>
    <t>This policy setting controls the behavior of application installation detection for the computer.
The recommended state for this setting is: Enabled.</t>
  </si>
  <si>
    <t>Navigate to the UI Path articulated in the Remediation section and confirm it is set as prescribed. This group policy setting is backed by the following registry location:
HKEY_LOCAL_MACHINE\SOFTWARE\Microsoft\Windows\CurrentVersion\Policies\System:EnableInstallerDetection</t>
  </si>
  <si>
    <t>The setting User Account Control: Detect application installations and prompt for elevation is enabled.</t>
  </si>
  <si>
    <t>The setting User Account Control: Detect application installations and prompt for elevation is not enabled.</t>
  </si>
  <si>
    <t>HSA4</t>
  </si>
  <si>
    <t>HSA4: Software installation rights are not limited to the technical staff</t>
  </si>
  <si>
    <t>2.3.17.4</t>
  </si>
  <si>
    <t>Some malicious software will attempt to install itself after being given permission to run. For example, malicious software with a trusted application shell. The user may have given permission for the program to run because the program is trusted, but if they are then prompted for installation of an unknown component this provides another way of trapping the software before it can do damage</t>
  </si>
  <si>
    <t>To establish the recommended configuration via GP, set the following UI path to Enabled:
Computer Configuration\Policies\Windows Settings\Security Settings\Local Policies\Security Options\User Account Control: Detect application installations and prompt for elevation</t>
  </si>
  <si>
    <t>Set User Account Control: Detect application installations and prompt for elevation to enabled. One method to achieve the recommended configuration via Group Policy, set the following UI path to Enabled:
Computer Configuration\Policies\Windows Settings\Security Settings\Local Policies\Security Options\User Account Control: Detect application installations and prompt for elevation</t>
  </si>
  <si>
    <t>Win10-110</t>
  </si>
  <si>
    <t>Set User Account Control: Only elevate UIAccess applications that are installed in secure locations to enabled</t>
  </si>
  <si>
    <t>This policy setting controls whether applications that request to run with a User Interface Accessibility (UIAccess) integrity level must reside in a secure location in the file system. Secure locations are limited to the following:
- …\Program Files\, including subfolders
- …\Windows\System32\
- …\Program Files (x86)\, including subfolders (for 64-bit versions of Windows)
The recommended state for this setting is: Enabled.</t>
  </si>
  <si>
    <t>Navigate to the UI Path articulated in the Remediation section and confirm it is set as prescribed. This group policy setting is backed by the following registry location:
HKEY_LOCAL_MACHINE\SOFTWARE\Microsoft\Windows\CurrentVersion\Policies\System:EnableSecureUIAPaths</t>
  </si>
  <si>
    <t>The setting User Account Control: Only elevate UIAccess applications that are installed in secure locations is enabled.</t>
  </si>
  <si>
    <t>The setting User Account Control: Only elevate UIAccess applications that are installed in secure locations is not enabled.</t>
  </si>
  <si>
    <t>2.3.17.5</t>
  </si>
  <si>
    <t>UIAccess Integrity allows an application to bypass User Interface Privilege Isolation (UIPI) restrictions when an application is elevated in privilege from a standard user to an administrator. This is required to support accessibility features such as screen readers that are transmitting user interfaces to alternative forms. A process that is started with UIAccess rights has the following abilities:
- To set the foreground window.
- To drive any application window using SendInput function.
- To use read input for all integrity levels using low-level hooks, raw input, GetKeyState, GetAsyncKeyState, and GetKeyboardInput.
- To set journal hooks.
- To uses AttachThreadInput to attach a thread to a higher integrity input queue.</t>
  </si>
  <si>
    <t>To establish the recommended configuration via GP, set the following UI path to Enabled:
Computer Configuration\Policies\Windows Settings\Security Settings\Local Policies\Security Options\User Account Control: Only elevate UIAccess applications that are installed in secure locations</t>
  </si>
  <si>
    <t>Set User Account Control: Only elevate UIAccess applications that are installed in secure locations to enabled. One method to achieve the recommended configuration via Group Policy, set the following UI path to Enabled:
Computer Configuration\Policies\Windows Settings\Security Settings\Local Policies\Security Options\User Account Control: Only elevate UIAccess applications that are installed in secure locations</t>
  </si>
  <si>
    <t>Win10-111</t>
  </si>
  <si>
    <t>Set User Account Control: Run all administrators in Admin Approval Mode to enabled</t>
  </si>
  <si>
    <t>This policy setting controls the behavior of all User Account Control (UAC) policy settings for the computer. If you change this policy setting, you must restart your computer.
The recommended state for this setting is: Enabled.</t>
  </si>
  <si>
    <t>Navigate to the UI Path articulated in the Remediation section and confirm it is set as prescribed. This group policy setting is backed by the following registry location:
HKEY_LOCAL_MACHINE\SOFTWARE\Microsoft\Windows\CurrentVersion\Policies\System:EnableLUA</t>
  </si>
  <si>
    <t>The setting User Account Control: Run all administrators in Admin Approval Mode is enabled.</t>
  </si>
  <si>
    <t>The setting User Account Control: Run all administrators in Admin Approval Mode is not enabled.</t>
  </si>
  <si>
    <t>2.3.17.6</t>
  </si>
  <si>
    <t>This is the setting that turns on or off UAC. If this setting is disabled, UAC will not be used and any security benefits and risk mitigations that are dependent on UAC will not be present on the system.</t>
  </si>
  <si>
    <t>To establish the recommended configuration via GP, set the following UI path to Enabled:
Computer Configuration\Policies\Windows Settings\Security Settings\Local Policies\Security Options\User Account Control: Run all administrators in Admin Approval Mode</t>
  </si>
  <si>
    <t>Set User Account Control: Run all administrators in Admin Approval Mode to enabled. One method to achieve the recommended configuration via Group Policy, set the following UI path to Enabled:
Computer Configuration\Policies\Windows Settings\Security Settings\Local Policies\Security Options\User Account Control: Run all administrators in Admin Approval Mode</t>
  </si>
  <si>
    <t>Win10-112</t>
  </si>
  <si>
    <t>Set User Account Control: Switch to the secure desktop when prompting for elevation to enabled</t>
  </si>
  <si>
    <t>This policy setting controls whether the elevation request prompt is displayed on the interactive user's desktop or the secure desktop.
The recommended state for this setting is: Enabled.</t>
  </si>
  <si>
    <t>Navigate to the UI Path articulated in the Remediation section and confirm it is set as prescribed. This group policy setting is backed by the following registry location:
HKEY_LOCAL_MACHINE\SOFTWARE\Microsoft\Windows\CurrentVersion\Policies\System:PromptOnSecureDesktop</t>
  </si>
  <si>
    <t>The setting User Account Control: Switch to the secure desktop when prompting for elevation is enabled.</t>
  </si>
  <si>
    <t>The setting User Account Control: Switch to the secure desktop when prompting for elevation is not enabled.</t>
  </si>
  <si>
    <t>2.3.17.7</t>
  </si>
  <si>
    <t>Standard elevation prompt dialog boxes can be spoofed, which may cause users to disclose their passwords to malicious software. The secure desktop presents a very distinct appearance when prompting for elevation, where the user desktop dims, and the elevation prompt UI is more prominent. This increases the likelihood that users who become accustomed to the secure desktop will recognize a spoofed elevation prompt dialog box and not fall for the trick.</t>
  </si>
  <si>
    <t>To establish the recommended configuration via GP, set the following UI path to Enabled:
Computer Configuration\Policies\Windows Settings\Security Settings\Local Policies\Security Options\User Account Control: Switch to the secure desktop when prompting for elevation</t>
  </si>
  <si>
    <t>Set User Account Control: Switch to the secure desktop when prompting for elevation to enabled. One method to achieve the recommended configuration via Group Policy, set the following UI path to Enabled:
Computer Configuration\Policies\Windows Settings\Security Settings\Local Policies\Security Options\User Account Control: Switch to the secure desktop when prompting for elevation</t>
  </si>
  <si>
    <t>Win10-113</t>
  </si>
  <si>
    <t xml:space="preserve">Protection of Information at Rest </t>
  </si>
  <si>
    <t>Set User Account Control: Virtualize file and registry write failures to per-user locations to enabled</t>
  </si>
  <si>
    <t>This policy setting controls whether application write failures are redirected to defined registry and file system locations. This policy setting mitigates applications that run as administrator and write run-time application data to:
- %ProgramFiles%
- %windir%
- %windir%\System32
- HKEY_LOCAL_MACHINE\SOFTWARE
The recommended state for this setting is: Enabled.</t>
  </si>
  <si>
    <t>Navigate to the UI Path articulated in the Remediation section and confirm it is set as prescribed. This group policy setting is backed by the following registry location:
HKEY_LOCAL_MACHINE\SOFTWARE\Microsoft\Windows\CurrentVersion\Policies\System:EnableVirtualization</t>
  </si>
  <si>
    <t>The setting User Account Control: Virtualize file and registry write failures to per-user locations is enabled.</t>
  </si>
  <si>
    <t>The setting User Account Control: Virtualize file and registry write failures to per-user locations is not enabled.</t>
  </si>
  <si>
    <t>HCM48</t>
  </si>
  <si>
    <t>HCM48: Low-risk operating system settings are not configured securely</t>
  </si>
  <si>
    <t>2.3.17.8</t>
  </si>
  <si>
    <t>This setting reduces vulnerabilities by ensuring that legacy applications only write data to permitted locations.</t>
  </si>
  <si>
    <t>To establish the recommended configuration via GP, set the following UI path to Enabled:
Computer Configuration\Policies\Windows Settings\Security Settings\Local Policies\Security Options\User Account Control: Virtualize file and registry write failures to per-user locations</t>
  </si>
  <si>
    <t>One method to achieve the recommended configuration via Group Policy, set the following UI path to Enabled:
Computer Configuration\Policies\Windows Settings\Security Settings\Local Policies\Security Options\User Account Control: Virtualize file and registry write failures to per-user locations</t>
  </si>
  <si>
    <t>Win10-114</t>
  </si>
  <si>
    <t>Set Computer Browser (Browser) to disabled or Not Installed</t>
  </si>
  <si>
    <t>Maintains an updated list of computers on the network and supplies this list to computers designated as browsers. 
The recommended state for this setting is: Disabled or Not Installed.</t>
  </si>
  <si>
    <t>Navigate to the UI Path articulated in the Remediation section and confirm it is set as prescribed. This group policy setting is backed by the following registry location:
HKEY_LOCAL_MACHINE\SYSTEM\CurrentControlSet\Services\Browser:Start</t>
  </si>
  <si>
    <t>The security setting Computer Browser (Browser) is set to disabled or not installed.</t>
  </si>
  <si>
    <t>The security setting Computer Browser (Browser) is not set to disabled or not installed.</t>
  </si>
  <si>
    <t>HCM10</t>
  </si>
  <si>
    <t>HCM10: System has unneeded functionality installed.</t>
  </si>
  <si>
    <t>5</t>
  </si>
  <si>
    <t>5.3</t>
  </si>
  <si>
    <t>This is a legacy service - its sole purpose is to maintain a list of computers and their network shares in the environment (i.e., "Network Neighborhood"). If enabled, it generates a lot of unnecessary traffic, including "elections" to see who gets to be the "master browser". This noisy traffic could also aid malicious attackers in discovering online machines, because the service also allows anyone to "browse" for shared resources without any authentication. This service used to be running by default in older Windows versions (e.g., Windows XP), but today it only remains for backward compatibility for very old software that requires it.</t>
  </si>
  <si>
    <t>To establish the recommended configuration via GP, set the following UI path to: Disabled or ensure the service is not installed.
Computer Configuration\Policies\Windows Settings\Security Settings\System Services\Computer Browser</t>
  </si>
  <si>
    <t>Set Computer Browser (Browser) to disabled or Not Installed. One method to achieve the recommended configuration via Group Policy, set the following UI path to: Disabled or ensure the service is not installed.
Computer Configuration\Policies\Windows Settings\Security Settings\System Services\Computer Browser</t>
  </si>
  <si>
    <t>Win10-115</t>
  </si>
  <si>
    <t>Set IIS Admin Service (IISADMIN) to disabled or Not Installed</t>
  </si>
  <si>
    <t>Enables the server to administer the IIS meta base. The IIS meta base stores configuration for the SMTP and FTP services. 
The recommended state for this setting is: Disabled or Not Installed.</t>
  </si>
  <si>
    <t>Navigate to the UI Path articulated in the Remediation section and confirm it is set as prescribed. This group policy setting is backed by the following registry location:
HKEY_LOCAL_MACHINE\SYSTEM\CurrentControlSet\Services\IISADMIN:Start</t>
  </si>
  <si>
    <t>The security setting IIS Admin Service (IISADMIN) is set to disabled or not installed.</t>
  </si>
  <si>
    <t>The security setting IIS Admin Service (IISADMIN) is not set to disabled or not installed.</t>
  </si>
  <si>
    <t>5.6</t>
  </si>
  <si>
    <t>Hosting a website from a workstation is an increased security risk, as the attack surface of that workstation is then greatly increased. If proper security mitigations are not followed, the chance of successful attack increases significantly.
**Note:** This security concern applies to _any_ web server application installed on a workstation, not just IIS.</t>
  </si>
  <si>
    <t>To establish the recommended configuration via GP, set the following UI path to: Disabled or ensure the service is not installed.
Computer Configuration\Policies\Windows Settings\Security Settings\System Services\IIS Admin Service</t>
  </si>
  <si>
    <t>Set IIS Admin Service (IISADMIN) to disabled or Not Installed. One method to achieve the recommended configuration via Group Policy, set the following UI path to: Disabled or ensure the service is not installed.
Computer Configuration\Policies\Windows Settings\Security Settings\System Services\IIS Admin Service</t>
  </si>
  <si>
    <t>Win10-116</t>
  </si>
  <si>
    <t>Set Infrared monitor service (irmon) to disabled</t>
  </si>
  <si>
    <t>Detects other Infrared devices that are in range and launches the file transfer application. 
The recommended state for this setting is: Disabled or Not Installed.</t>
  </si>
  <si>
    <t>Navigate to the UI Path articulated in the Remediation section and confirm it is set as prescribed. This group policy setting is backed by the following registry location:
HKEY_LOCAL_MACHINE\SYSTEM\CurrentControlSet\Services\irmon:Start</t>
  </si>
  <si>
    <t>The security setting Infrared monitor service (irmon) is set to disabled.</t>
  </si>
  <si>
    <t>The security setting Infrared monitor service (irmon) is not set to disabled.</t>
  </si>
  <si>
    <t>5.7</t>
  </si>
  <si>
    <t>Infrared connections can potentially be a source of data compromise - especially via the automatic "file transfer application" functionality. Enterprise-managed systems should utilize a more secure method of connection than infrared.</t>
  </si>
  <si>
    <t>To establish the recommended configuration via GP, set the following UI path to: Disabled or ensure the service is not installed.
Computer Configuration\Policies\Windows Settings\Security Settings\System Services\Infrared monitor service</t>
  </si>
  <si>
    <t>Set Infrared monitor service (irmon) to disabled. One method to achieve the recommended configuration via Group Policy, set the following UI path to: Disabled or ensure the service is not installed.
Computer Configuration\Policies\Windows Settings\Security Settings\System Services\Infrared monitor service</t>
  </si>
  <si>
    <t>Win10-117</t>
  </si>
  <si>
    <t>Set Internet Connection Sharing (ICS) (SharedAccess) to disabled</t>
  </si>
  <si>
    <t>Provides network access translation, addressing, name resolution and/or intrusion prevention services for a home or small office network.
The recommended state for this setting is: Disabled.</t>
  </si>
  <si>
    <t>Navigate to the UI Path articulated in the Remediation section and confirm it is set as prescribed. This group policy setting is backed by the following registry location:
HKEY_LOCAL_MACHINE\SYSTEM\CurrentControlSet\Services\SharedAccess:Start</t>
  </si>
  <si>
    <t>The security setting Internet Connection Sharing (ICS) (SharedAccess) is set to disabled.</t>
  </si>
  <si>
    <t>The security setting Internet Connection Sharing (ICS) (SharedAccess) is not set to disabled.</t>
  </si>
  <si>
    <t>5.8</t>
  </si>
  <si>
    <t>Internet Connection Sharing (ICS) is a feature that allows someone to "share" their Internet connection with other machines on the network - it was designed for home or small office environments where only one machine has Internet access - it effectively turns that machine into an Internet router. This feature causes the bridging of networks and likely bypassing other, more secure pathways. It should not be used on any enterprise-managed system.</t>
  </si>
  <si>
    <t>To establish the recommended configuration via GP, set the following UI path to: Disabled.
Computer Configuration\Policies\Windows Settings\Security Settings\System Services\Internet Connection Sharing (ICS)</t>
  </si>
  <si>
    <t>Set Internet Connection Sharing (ICS) (SharedAccess) to disabled. One method to achieve the recommended configuration via Group Policy, set the following UI path to: Disabled.
Computer Configuration\Policies\Windows Settings\Security Settings\System Services\Internet Connection Sharing (ICS)</t>
  </si>
  <si>
    <t>Win10-118</t>
  </si>
  <si>
    <t>Set LxssManager (LxssManager) to disabled or Not Installed</t>
  </si>
  <si>
    <t>The LXSS Manager service supports running native ELF binaries. The service provides the infrastructure necessary for ELF binaries to run on Windows.
The recommended state for this setting is: Disabled or Not Installed.</t>
  </si>
  <si>
    <t>Navigate to the UI Path articulated in the Remediation section and confirm it is set as prescribed. This group policy setting is backed by the following registry location:
HKEY_LOCAL_MACHINE\SYSTEM\CurrentControlSet\Services\LxssManager:Start</t>
  </si>
  <si>
    <t>The security setting LxssManager (LxssManager) is set to disabled or not installed.</t>
  </si>
  <si>
    <t>The security setting “LxssManager (LxssManager) is not set to disabled or not installed.</t>
  </si>
  <si>
    <t>5.10</t>
  </si>
  <si>
    <t>The Linux Subsystem (LXSS) Manager allows full system access to Linux applications on Windows, including the file system. While this can certainly have some functionality and performance benefits for running those applications, it also creates new security risks in the event that a hacker injects malicious code into a Linux application. For best security, it is preferred to run Linux applications on Linux, and Windows applications on Windows.</t>
  </si>
  <si>
    <t>To establish the recommended configuration via GP, set the following UI path to: Disabled or ensure the service is not installed.
Computer Configuration\Policies\Windows Settings\Security Settings\System Services\LxssManager</t>
  </si>
  <si>
    <t>Set LxssManager (LxssManager) to disabled or Not Installed. One method to achieve the recommended configuration via Group Policy, set the following UI path to: Disabled or ensure the service is not installed.
Computer Configuration\Policies\Windows Settings\Security Settings\System Services\LxssManager</t>
  </si>
  <si>
    <t>Win10-119</t>
  </si>
  <si>
    <t>Set Microsoft FTP Service (FTPSVC) to disabled or Not Installed</t>
  </si>
  <si>
    <t>Enables the server to be a File Transfer Protocol (FTP) server.
The recommended state for this setting is: Disabled or Not Installed.</t>
  </si>
  <si>
    <t>Navigate to the UI Path articulated in the Remediation section and confirm it is set as prescribed. This group policy setting is backed by the following registry location:
HKEY_LOCAL_MACHINE\SYSTEM\CurrentControlSet\Services\FTPSVC:Start</t>
  </si>
  <si>
    <t>The security setting Microsoft FTP Service (FTPSVC) is set to disabled or not installed.</t>
  </si>
  <si>
    <t>The security setting Microsoft FTP Service (FTPSVC) is not set to disabled or not installed.</t>
  </si>
  <si>
    <t>5.11</t>
  </si>
  <si>
    <t>Hosting an FTP server (especially a non-secure FTP server) from a workstation is an increased security risk, as the attack surface of that workstation is then greatly increased.
**Note:** This security concern applies to _any_ FTP server application installed on a workstation, not just IIS.</t>
  </si>
  <si>
    <t>To establish the recommended configuration via GP, set the following UI path to: Disabled or ensure the service is not installed.
Computer Configuration\Policies\Windows Settings\Security Settings\System Services\Microsoft FTP Service</t>
  </si>
  <si>
    <t>Set Microsoft FTP Service (FTPSVC) to disabled or Not Installed. One method to achieve the recommended configuration via Group Policy, set the following UI path to: Disabled or ensure the service is not installed.
Computer Configuration\Policies\Windows Settings\Security Settings\System Services\Microsoft FTP Service</t>
  </si>
  <si>
    <t>Win10-120</t>
  </si>
  <si>
    <t>Set OpenSSH SSH Server (sshd) to disabled or Not Installed</t>
  </si>
  <si>
    <t>SSH protocol-based service to provide secure encrypted communications between two untrusted hosts over an insecure network.
The recommended state for this setting is: Disabled or Not Installed.</t>
  </si>
  <si>
    <t>Navigate to the UI Path articulated in the Remediation section and confirm it is set as prescribed. This group policy setting is backed by the following registry location:
HKEY_LOCAL_MACHINE\SYSTEM\CurrentControlSet\Services\sshd:Start</t>
  </si>
  <si>
    <t>The security setting OpenSSH SSH Server (sshd)  is set to disabled or not installed.</t>
  </si>
  <si>
    <t>The security setting OpenSSH SSH Server (sshd) is not set to disabled or not installed.</t>
  </si>
  <si>
    <t>5.13</t>
  </si>
  <si>
    <t>Hosting an SSH server from a workstation is an increased security risk, as the attack surface of that workstation is then greatly increased.
**Note:** This security concern applies to _any_ SSH server application installed on a workstation, not just the one supplied with Windows.</t>
  </si>
  <si>
    <t>To establish the recommended configuration via GP, set the following UI path to: Disabled or ensure the service is not installed.
Computer Configuration\Policies\Windows Settings\Security Settings\System Services\OpenSSH SSH Server</t>
  </si>
  <si>
    <t>Set OpenSSH SSH Server (sshd) to disabled or Not Installed. One method to achieve the recommended configuration via Group Policy, set the following UI path to: Disabled or ensure the service is not installed.
Computer Configuration\Policies\Windows Settings\Security Settings\System Services\OpenSSH SSH Server</t>
  </si>
  <si>
    <t>Win10-121</t>
  </si>
  <si>
    <t>Set Remote Procedure Call (RPC) Locator (RpcLocator) to disabled</t>
  </si>
  <si>
    <t>In Windows 2003 and older versions of Windows, the Remote Procedure Call (RPC) Locator service manages the RPC name service database. In Windows Vista or newer versions of Windows, this service does not provide any functionality and is present for application compatibility.
The recommended state for this setting is: Disabled.</t>
  </si>
  <si>
    <t>Navigate to the UI Path articulated in the Remediation section and confirm it is set as prescribed. This group policy setting is backed by the following registry location:
HKEY_LOCAL_MACHINE\SYSTEM\CurrentControlSet\Services\RpcLocator:Start</t>
  </si>
  <si>
    <t>The security setting Remote Procedure Call (RPC) Locator (RpcLocator) is set to disabled.</t>
  </si>
  <si>
    <t>The security setting Remote Procedure Call (RPC) Locator (RpcLocator)is not set to disabled.</t>
  </si>
  <si>
    <t>5.24</t>
  </si>
  <si>
    <t>This is a legacy service that has no value or purpose other than application compatibility for very old software. It should be disabled unless there is a specific old application still in use on the system that requires it.</t>
  </si>
  <si>
    <t>To establish the recommended configuration via GP, set the following UI path to: Disabled.
Computer Configuration\Policies\Windows Settings\Security Settings\System Services\Remote Procedure Call (RPC) Locator</t>
  </si>
  <si>
    <t>Set Remote Procedure Call (RPC) Locator (RpcLocator) to disabled. One method to achieve the recommended configuration via Group Policy, set the following UI path to: Disabled.
Computer Configuration\Policies\Windows Settings\Security Settings\System Services\Remote Procedure Call (RPC) Locator</t>
  </si>
  <si>
    <t>Win10-122</t>
  </si>
  <si>
    <t>Set Routing and Remote Access (RemoteAccess) to disabled</t>
  </si>
  <si>
    <t>Offers routing services to businesses in local area and wide area network environments.
The recommended state for this setting is: Disabled.</t>
  </si>
  <si>
    <t>Navigate to the UI Path articulated in the Remediation section and confirm it is set as prescribed. This group policy setting is backed by the following registry location:
HKEY_LOCAL_MACHINE\SYSTEM\CurrentControlSet\Services\RemoteAccess:Start</t>
  </si>
  <si>
    <t>The security setting Routing and Remote Access (RemoteAccess) is set to disabled.</t>
  </si>
  <si>
    <t>The security setting Routing and Remote Access (RemoteAccess) is not set to disabled.</t>
  </si>
  <si>
    <t>5.26</t>
  </si>
  <si>
    <t>This service's main purpose is to provide Windows router functionality - this is not an appropriate use of workstations in an enterprise managed environment.</t>
  </si>
  <si>
    <t>To establish the recommended configuration via GP, set the following UI path to: Disabled.
Computer Configuration\Policies\Windows Settings\Security Settings\System Services\Routing and Remote Access</t>
  </si>
  <si>
    <t>Set Routing and Remote Access (RemoteAccess) to disabled. One method to achieve the recommended configuration via Group Policy, set the following UI path to: Disabled.
Computer Configuration\Policies\Windows Settings\Security Settings\System Services\Routing and Remote Access</t>
  </si>
  <si>
    <t>Win10-123</t>
  </si>
  <si>
    <t>Set Simple TCP/IP Services (simptcp) to disabled or Not Installed</t>
  </si>
  <si>
    <t>Supports the following TCP/IP services: Character Generator, Daytime, Discard, Echo, and Quote of the Day.
The recommended state for this setting is: Disabled or Not Installed.</t>
  </si>
  <si>
    <t>Navigate to the UI Path articulated in the Remediation section and confirm it is set as prescribed. This group policy setting is backed by the following registry location:
HKEY_LOCAL_MACHINE\SYSTEM\CurrentControlSet\Services\simptcp:Start</t>
  </si>
  <si>
    <t>The security setting Simple TCP/IP Services (simptcp) is set to disabled or not installed.</t>
  </si>
  <si>
    <t>The security setting Simple TCP/IP Services (simptcp) is not set to disabled or not installed.</t>
  </si>
  <si>
    <t>5.28</t>
  </si>
  <si>
    <t>The Simple TCP/IP Services have very little purpose in a modern enterprise environment - allowing them might increase exposure and risk for attack.</t>
  </si>
  <si>
    <t>To establish the recommended configuration via GP, set the following UI path to: Disabled or ensure the service is not installed.
Computer Configuration\Policies\Windows Settings\Security Settings\System Services\Simple TCP/IP Services</t>
  </si>
  <si>
    <t>Set Simple TCP/IP Services (simptcp) to disabled or Not Installed. One method to achieve the recommended configuration via Group Policy, set the following UI path to: Disabled or ensure the service is not installed.
Computer Configuration\Policies\Windows Settings\Security Settings\System Services\Simple TCP/IP Services</t>
  </si>
  <si>
    <t>Win10-124</t>
  </si>
  <si>
    <t>Set Special Administration Console Helper (sacsvr) to disabled or Not Installed</t>
  </si>
  <si>
    <t>This service allows administrators to remotely access a command prompt using Emergency Management Services.
The recommended state for this setting is: Disabled or Not Installed.</t>
  </si>
  <si>
    <t>Navigate to the UI Path articulated in the Remediation section and confirm it is set as prescribed. This group policy setting is backed by the following registry location:
HKEY_LOCAL_MACHINE\SYSTEM\CurrentControlSet\Services\sacsvr:Start</t>
  </si>
  <si>
    <t>The security setting Special Administration Console Helper (sacsvr) is set to Disabled or not Installed.</t>
  </si>
  <si>
    <t>The security setting Special Administration Console Helper (sacsvr) is not set to Disabled or not Installed.</t>
  </si>
  <si>
    <t>5.30</t>
  </si>
  <si>
    <t>Allowing the use of a remotely accessible command prompt that provides the ability to perform remote management tasks on a computer is a security risk.</t>
  </si>
  <si>
    <t>To establish the recommended configuration via GP, set the following UI path to: Disabled or ensure the service is not installed.
Computer Configuration\Policies\Windows Settings\Security Settings\System Services\Special Administration Console Helper</t>
  </si>
  <si>
    <t>Set Special Administration Console Helper (sacsvr) to disabled or Not Installed. One method to achieve the recommended configuration via Group Policy, set the following UI path to: Disabled or ensure the service is not installed.
Computer Configuration\Policies\Windows Settings\Security Settings\System Services\Special Administration Console Helper</t>
  </si>
  <si>
    <t>Win10-125</t>
  </si>
  <si>
    <t>Set SSDP Discovery (SSDPSRV) to disabled</t>
  </si>
  <si>
    <t>Discovers networked devices and services that use the SSDP discovery protocol, such as UPnP devices. Also announces SSDP devices and services running on the local computer. 
The recommended state for this setting is: Disabled.</t>
  </si>
  <si>
    <t>Navigate to the UI Path articulated in the Remediation section and confirm it is set as prescribed. This group policy setting is backed by the following registry location:
HKEY_LOCAL_MACHINE\SYSTEM\CurrentControlSet\Services\SSDPSRV:Start</t>
  </si>
  <si>
    <t>The security setting SSDP Discovery (SSDPSRV) is set to disabled.</t>
  </si>
  <si>
    <t>The security setting SSDP Discovery (SSDPSRV) is not set to disabled.</t>
  </si>
  <si>
    <t>5.31</t>
  </si>
  <si>
    <t>Universal Plug n Play (UPnP) is a real security risk - it allows automatic discovery and attachment to network devices. Note that UPnP is different than regular Plug n Play (PnP). Workstations should not be advertising their services (or automatically discovering and connecting to networked services) in a security-conscious enterprise managed environment.</t>
  </si>
  <si>
    <t>To establish the recommended configuration via GP, set the following UI path to: Disabled.
Computer Configuration\Policies\Windows Settings\Security Settings\System Services\SSDP Discovery</t>
  </si>
  <si>
    <t>Set SSDP Discovery (SSDPSRV) to disabled. One method to achieve the recommended configuration via Group Policy, set the following UI path to: Disabled.
Computer Configuration\Policies\Windows Settings\Security Settings\System Services\SSDP Discovery</t>
  </si>
  <si>
    <t>Win10-126</t>
  </si>
  <si>
    <t>Set UPnP Device Host (upnphost) to disabled</t>
  </si>
  <si>
    <t>Allows UPnP devices to be hosted on this computer.
The recommended state for this setting is: Disabled.</t>
  </si>
  <si>
    <t>Navigate to the UI Path articulated in the Remediation section and confirm it is set as prescribed. This group policy setting is backed by the following registry location:
HKEY_LOCAL_MACHINE\SYSTEM\CurrentControlSet\Services\upnphost:Start</t>
  </si>
  <si>
    <t>The security setting UPnP Device Host (upnphost) is set to disabled.</t>
  </si>
  <si>
    <t>The security setting UPnP Device Host (upnphost) is not set to disabled.</t>
  </si>
  <si>
    <t>5.32</t>
  </si>
  <si>
    <t>Universal Plug n Play (UPnP) is a real security risk - it allows automatic discovery and attachment to network devices. Notes that UPnP is different than regular Plug n Play (PnP). Workstations should not be advertising their services (or automatically discovering and connecting to networked services) in a security-conscious enterprise managed environment.</t>
  </si>
  <si>
    <t>To establish the recommended configuration via GP, set the following UI path to: Disabled.
Computer Configuration\Policies\Windows Settings\Security Settings\System Services\UPnP Device Host</t>
  </si>
  <si>
    <t>Set UPnP Device Host (upnphost) to disabled. One method to achieve the recommended configuration via Group Policy, set the following UI path to: Disabled.
Computer Configuration\Policies\Windows Settings\Security Settings\System Services\UPnP Device Host</t>
  </si>
  <si>
    <t>Win10-127</t>
  </si>
  <si>
    <t>Set Web Management Service (WMSvc) to disabled or Not Installed</t>
  </si>
  <si>
    <t>The Web Management Service enables remote and delegated management capabilities for administrators to manage for the Web server, sites and applications present on the machine.
The recommended state for this setting is: Disabled or Not Installed.</t>
  </si>
  <si>
    <t>Navigate to the UI Path articulated in the Remediation section and confirm it is set as prescribed. This group policy setting is backed by the following registry location:
HKEY_LOCAL_MACHINE\SYSTEM\CurrentControlSet\Services\WMSvc:Start</t>
  </si>
  <si>
    <t>The security setting Web Management Service (WMSvc) is set to disabled or not installed.</t>
  </si>
  <si>
    <t>The security setting Web Management Service (WMSvc) is not set to disabled or not installed.</t>
  </si>
  <si>
    <t>5.33</t>
  </si>
  <si>
    <t>Remote web administration of IIS on a workstation is an increased security risk, as the attack surface of that workstation is then greatly increased. If proper security mitigations are not followed, the chance of successful attack increases significantly.</t>
  </si>
  <si>
    <t>To establish the recommended configuration via GP, set the following UI path to: Disabled or ensure the service is not installed.
Computer Configuration\Policies\Windows Settings\Security Settings\System Services\Web Management Service</t>
  </si>
  <si>
    <t>Set Web Management Service (WMSvc) to disabled or Not Installed. One method to achieve the recommended configuration via Group Policy, set the following UI path to: Disabled or ensure the service is not installed.
Computer Configuration\Policies\Windows Settings\Security Settings\System Services\Web Management Service</t>
  </si>
  <si>
    <t>Win10-128</t>
  </si>
  <si>
    <t>Set Windows Media Player Network Sharing Service (WMPNetworkSvc) to disabled or Not Installed</t>
  </si>
  <si>
    <t>Shares Windows Media Player libraries to other networked players and media devices using Universal Plug and Play.
The recommended state for this setting is: Disabled or Not Installed.</t>
  </si>
  <si>
    <t>Navigate to the UI Path articulated in the Remediation section and confirm it is set as prescribed. This group policy setting is backed by the following registry location:
HKEY_LOCAL_MACHINE\SYSTEM\CurrentControlSet\Services\WMPNetworkSvc:Start</t>
  </si>
  <si>
    <t>The security setting Windows Media Player Network Sharing Service (WMPNetworkSvc) is set to disabled or not installed.</t>
  </si>
  <si>
    <t>The security setting Windows Media Player Network Sharing Service (WMPNetworkSvc) is not set to disabled or not installed.</t>
  </si>
  <si>
    <t>5.36</t>
  </si>
  <si>
    <t>Network sharing of media from Media Player has no place in an enterprise managed environment.</t>
  </si>
  <si>
    <t>To establish the recommended configuration via GP, set the following UI path to: Disabled or ensure the service is not installed.
Computer Configuration\Policies\Windows Settings\Security Settings\System Services\Windows Media Player Network Sharing Service</t>
  </si>
  <si>
    <t>Set Windows Media Player Network Sharing Service (WMPNetworkSvc) to disabled or Not Installed. One method to achieve the recommended configuration via Group Policy, set the following UI path to: Disabled or ensure the service is not installed.
Computer Configuration\Policies\Windows Settings\Security Settings\System Services\Windows Media Player Network Sharing Service</t>
  </si>
  <si>
    <t>Win10-129</t>
  </si>
  <si>
    <t>Set Windows Mobile Hotspot Service (icssvc) to disabled</t>
  </si>
  <si>
    <t>Provides the ability to share a cellular data connection with another device.
The recommended state for this setting is: Disabled.</t>
  </si>
  <si>
    <t>Navigate to the UI Path articulated in the Remediation section and confirm it is set as prescribed. This group policy setting is backed by the following registry location:
HKEY_LOCAL_MACHINE\SYSTEM\CurrentControlSet\Services\icssvc:Start</t>
  </si>
  <si>
    <t>The security setting Windows Mobile Hotspot Service (icssvc) is set to disabled.</t>
  </si>
  <si>
    <t>The security setting Windows Mobile Hotspot Service (icssvc) is not set to disabled.</t>
  </si>
  <si>
    <t>5.37</t>
  </si>
  <si>
    <t>The capability to run a mobile hotspot from a domain-connected computer could easily expose the internal network to wardrives or other hackers.</t>
  </si>
  <si>
    <t>To establish the recommended configuration via GP, set the following UI path to: Disabled.
Computer Configuration\Policies\Windows Settings\Security Settings\System Services\Windows Mobile Hotspot Service</t>
  </si>
  <si>
    <t>Set Windows Mobile Hotspot Service (icssvc) to disabled. One method to achieve the recommended configuration via Group Policy, set the following UI path to: Disabled.
Computer Configuration\Policies\Windows Settings\Security Settings\System Services\Windows Mobile Hotspot Service</t>
  </si>
  <si>
    <t>Win10-130</t>
  </si>
  <si>
    <t>Set World Wide Web Publishing Service (W3SVC) to disabled or Not Installed</t>
  </si>
  <si>
    <t>Provides Web connectivity and administration through the Internet Information Services Manager.
The recommended state for this setting is: Disabled or Not Installed.</t>
  </si>
  <si>
    <t>Navigate to the UI Path articulated in the Remediation section and confirm it is set as prescribed. This group policy setting is backed by the following registry location:
HKEY_LOCAL_MACHINE\SYSTEM\CurrentControlSet\Services\W3SVC:Start</t>
  </si>
  <si>
    <t>The security setting World Wide Web Publishing Service (W3SVC) is set to disabled or not installed.</t>
  </si>
  <si>
    <t>The security setting World Wide Web Publishing Service (W3SVC) is not set to disabled or not installed.</t>
  </si>
  <si>
    <t>5.41</t>
  </si>
  <si>
    <t>To establish the recommended configuration via GP, set the following UI path to: Disabled or ensure the service is not installed.
Computer Configuration\Policies\Windows Settings\Security Settings\System Services\World Wide Web Publishing Service</t>
  </si>
  <si>
    <t>Set World Wide Web Publishing Service (W3SVC) to disabled or Not Installed. One method to achieve the recommended configuration via Group Policy, set the following UI path to: Disabled or ensure the service is not installed.
Computer Configuration\Policies\Windows Settings\Security Settings\System Services\World Wide Web Publishing Service</t>
  </si>
  <si>
    <t>Win10-131</t>
  </si>
  <si>
    <t>Set Xbox Accessory Management Service (XboxGipSvc) to disabled</t>
  </si>
  <si>
    <t>This service manages connected Xbox Accessories.
The recommended state for this setting is: Disabled.</t>
  </si>
  <si>
    <t>Navigate to the UI Path articulated in the Remediation section and confirm it is set as prescribed. This group policy setting is backed by the following registry location:
HKEY_LOCAL_MACHINE\SYSTEM\CurrentControlSet\Services\XboxGipSvc:Start</t>
  </si>
  <si>
    <t>The security setting Xbox Accessory Management Service (XboxGipSvc) is set to disabled.</t>
  </si>
  <si>
    <t>The security setting Xbox Accessory Management Service (XboxGipSvc) is not set to disabled.</t>
  </si>
  <si>
    <t>5.42</t>
  </si>
  <si>
    <t>Xbox Live is a gaming service and has no place in an enterprise managed environment (perhaps unless it is a gaming company).</t>
  </si>
  <si>
    <t>To establish the recommended configuration via GP, set the following UI path to: Disabled.
Computer Configuration\Policies\Windows Settings\Security Settings\System Services\Xbox Accessory Management Service</t>
  </si>
  <si>
    <t>Set Xbox Accessory Management Service (XboxGipSvc) to disabled. One method to achieve the recommended configuration via Group Policy, set the following UI path to: Disabled.
Computer Configuration\Policies\Windows Settings\Security Settings\System Services\Xbox Accessory Management Service</t>
  </si>
  <si>
    <t>Win10-132</t>
  </si>
  <si>
    <t>Set Xbox Live Auth Manager (XblAuthManager) to disabled</t>
  </si>
  <si>
    <t>Provides authentication and authorization services for interacting with Xbox Live. 
The recommended state for this setting is: Disabled.</t>
  </si>
  <si>
    <t>Navigate to the UI Path articulated in the Remediation section and confirm it is set as prescribed. This group policy setting is backed by the following registry location:
HKEY_LOCAL_MACHINE\SYSTEM\CurrentControlSet\Services\XblAuthManager:Start</t>
  </si>
  <si>
    <t>The security setting Xbox Live Auth Manager (XblAuthManager) is set to disabled.</t>
  </si>
  <si>
    <t>The security setting Xbox Live Auth Manager (XblAuthManager) is not set to disabled.</t>
  </si>
  <si>
    <t>5.43</t>
  </si>
  <si>
    <t>To establish the recommended configuration via GP, set the following UI path to: Disabled.
Computer Configuration\Policies\Windows Settings\Security Settings\System Services\Xbox Live Auth Manager</t>
  </si>
  <si>
    <t>Set Xbox Live Auth Manager (XblAuthManager) to disabled. One method to achieve the recommended configuration via Group Policy, set the following UI path to: Disabled.
Computer Configuration\Policies\Windows Settings\Security Settings\System Services\Xbox Live Auth Manager</t>
  </si>
  <si>
    <t>Win10-133</t>
  </si>
  <si>
    <t>Set Xbox Live Game Save (XblGameSave) to disabled</t>
  </si>
  <si>
    <t>This service syncs save data for Xbox Live save enabled games. 
The recommended state for this setting is: Disabled.</t>
  </si>
  <si>
    <t>Navigate to the UI Path articulated in the Remediation section and confirm it is set as prescribed. This group policy setting is backed by the following registry location:
HKEY_LOCAL_MACHINE\SYSTEM\CurrentControlSet\Services\XblGameSave:Start</t>
  </si>
  <si>
    <t>The security setting Xbox Live Game Save (XblGameSave) is set to disabled.</t>
  </si>
  <si>
    <t>The security setting Xbox Live Game Save (XblGameSave) is not set to disabled.</t>
  </si>
  <si>
    <t>5.44</t>
  </si>
  <si>
    <t>To establish the recommended configuration via GP, set the following UI path to: Disabled.
Computer Configuration\Policies\Windows Settings\Security Settings\System Services\Xbox Live Game Save</t>
  </si>
  <si>
    <t>Set Xbox Live Game Save (XblGameSave) to disabled. One method to achieve the recommended configuration via Group Policy, set the following UI path to: Disabled.
Computer Configuration\Policies\Windows Settings\Security Settings\System Services\Xbox Live Game Save</t>
  </si>
  <si>
    <t>Win10-134</t>
  </si>
  <si>
    <t>Set Xbox Live Networking Service (XboxNetApiSvc) to disabled</t>
  </si>
  <si>
    <t>This service supports the Windows.Networking.XboxLive application programming interface.
The recommended state for this setting is: Disabled.</t>
  </si>
  <si>
    <t>Navigate to the UI Path articulated in the Remediation section and confirm it is set as prescribed. This group policy setting is backed by the following registry location:
HKEY_LOCAL_MACHINE\SYSTEM\CurrentControlSet\Services\XboxNetApiSvc:Start</t>
  </si>
  <si>
    <t>The security setting Xbox Live Networking Service (XboxNetApiSvc) is set to disabled.</t>
  </si>
  <si>
    <t>The security setting Xbox Live Networking Service (XboxNetApiSvc) is not set to disabled.</t>
  </si>
  <si>
    <t>5.45</t>
  </si>
  <si>
    <t>To establish the recommended configuration via GP, set the following UI path to: Disabled.
Computer Configuration\Policies\Windows Settings\Security Settings\System Services\Xbox Live Networking Service</t>
  </si>
  <si>
    <t>Set Xbox Live Networking Service (XboxNetApiSvc) to disabled. One method to achieve the recommended configuration via Group Policy, set the following UI path to: Disabled.
Computer Configuration\Policies\Windows Settings\Security Settings\System Services\Xbox Live Networking Service</t>
  </si>
  <si>
    <t>Win10-135</t>
  </si>
  <si>
    <t>AC-4</t>
  </si>
  <si>
    <t>Information Flow Enforcement</t>
  </si>
  <si>
    <t>Set Windows Firewall: Domain: Firewall state to on (recommended)</t>
  </si>
  <si>
    <t>Select On (recommended) to have Windows Firewall with Advanced Security use the settings for this profile to filter network traffic. If you select Off, Windows Firewall with Advanced Security will not use any of the firewall rules or connection security rules for this profile.
The recommended state for this setting is: On (recommended).</t>
  </si>
  <si>
    <t>Navigate to the UI Path articulated in the Remediation section and confirm it is set as prescribed. This group policy setting is backed by the following registry location:
HKEY_LOCAL_MACHINE\SOFTWARE\Policies\Microsoft\WindowsFirewall\DomainProfile:EnableFirewall</t>
  </si>
  <si>
    <t>The setting Windows Firewall: Domain: Firewall state is set to on (recommended).</t>
  </si>
  <si>
    <t>The setting Windows Firewall: Domain: Firewall state is not set to on (recommended).</t>
  </si>
  <si>
    <t>HAC62</t>
  </si>
  <si>
    <t>HAC62:  The server-level firewall is not configured according to industry standard best practice.</t>
  </si>
  <si>
    <t>9.1</t>
  </si>
  <si>
    <t>9.1.1</t>
  </si>
  <si>
    <t>If the firewall is turned off all traffic will be able to access the system and an attacker may be more easily able to remotely exploit a weakness in a network service.</t>
  </si>
  <si>
    <t>To establish the recommended configuration via GP, set the following UI path to On (recommended):
Computer Configuration\Policies\Windows Settings\Security Settings\Windows Firewall with Advanced Security\Windows Firewall with Advanced Security\Windows Firewall Properties\Domain Profile\Firewall state</t>
  </si>
  <si>
    <t>Set Windows Firewall: Domain: Firewall state to on (recommended). One method to achieve the recommended configuration via Group Policy, set the following UI path to on (recommended):
Computer Configuration\Policies\Windows Settings\Security Settings\Windows Firewall with Advanced Security\Windows Firewall with Advanced Security\Windows Firewall Properties\Domain Profile\Firewall state</t>
  </si>
  <si>
    <t>Win10-136</t>
  </si>
  <si>
    <t>SC-7</t>
  </si>
  <si>
    <t>Boundary Protection</t>
  </si>
  <si>
    <t>Set Windows Firewall: Domain: Inbound connections to Block (default)</t>
  </si>
  <si>
    <t>This setting determines the behavior for inbound connections that do not match an inbound firewall rule.
The recommended state for this setting is: Block (default).</t>
  </si>
  <si>
    <t>Navigate to the UI Path articulated in the Remediation section and confirm it is set as prescribed. This group policy setting is backed by the following registry location:
HKEY_LOCAL_MACHINE\SOFTWARE\Policies\Microsoft\WindowsFirewall\DomainProfile:DefaultInboundAction</t>
  </si>
  <si>
    <t>The setting Windows Firewall: Domain: Inbound connections is set to Block (default).</t>
  </si>
  <si>
    <t>The setting Windows Firewall: Domain: Inbound connections is not set to Block (default).</t>
  </si>
  <si>
    <t>9.1.2</t>
  </si>
  <si>
    <t>If the firewall allows all traffic to access the system then an attacker may be more easily able to remotely exploit a weakness in a network service.</t>
  </si>
  <si>
    <t>To establish the recommended configuration via GP, set the following UI path to Block (default):
Computer Configuration\Policies\Windows Settings\Security Settings\Windows Firewall with Advanced Security\Windows Firewall with Advanced Security\Windows Firewall Properties\Domain Profile\Inbound connections</t>
  </si>
  <si>
    <t>Set Windows Firewall: Domain: Inbound connections to Block (default). One method to achieve the recommended configuration via Group Policy, set the following UI path to Block (default):
Computer Configuration\Policies\Windows Settings\Security Settings\Windows Firewall with Advanced Security\Windows Firewall with Advanced Security\Windows Firewall Properties\Domain Profile\Inbound connections</t>
  </si>
  <si>
    <t>Win10-137</t>
  </si>
  <si>
    <t>Set Windows Firewall: Domain: Outbound connections to Allow (default)</t>
  </si>
  <si>
    <t>This setting determines the behavior for outbound connections that do not match an outbound firewall rule.
The recommended state for this setting is: Allow (default).</t>
  </si>
  <si>
    <t>Navigate to the UI Path articulated in the Remediation section and confirm it is set as prescribed. This group policy setting is backed by the following registry location:
HKEY_LOCAL_MACHINE\SOFTWARE\Policies\Microsoft\WindowsFirewall\DomainProfile:DefaultOutboundAction</t>
  </si>
  <si>
    <t>The setting Windows Firewall: Domain: Outbound connections is set to Allow (default).</t>
  </si>
  <si>
    <t>The setting Windows Firewall: Domain: Outbound connections is not set to Allow (default).</t>
  </si>
  <si>
    <t>9.1.3</t>
  </si>
  <si>
    <t>Some people believe that it is prudent to block all outbound connections except those specifically approved by the user or administrator. Microsoft disagrees with this opinion, blocking outbound connections by default will force users to deal with a large number of dialog boxes prompting them to authorize or block applications such as their web browser or instant messaging software. Additionally, blocking outbound traffic has little value because if an attacker has compromised the system they can reconfigure the firewall anyway.</t>
  </si>
  <si>
    <t>To establish the recommended configuration via GP, set the following UI path to Allow (default):
Computer Configuration\Policies\Windows Settings\Security Settings\Windows Firewall with Advanced Security\Windows Firewall with Advanced Security\Windows Firewall Properties\Domain Profile\Outbound connections</t>
  </si>
  <si>
    <t>Set Windows Firewall: Domain: Outbound connections to Allow (default). One method to achieve the recommended configuration via Group Policy, set the following UI path to Allow (default):
Computer Configuration\Policies\Windows Settings\Security Settings\Windows Firewall with Advanced Security\Windows Firewall with Advanced Security\Windows Firewall Properties\Domain Profile\Outbound connections</t>
  </si>
  <si>
    <t>Win10-138</t>
  </si>
  <si>
    <t>CM-3</t>
  </si>
  <si>
    <t>Configuration Change Control</t>
  </si>
  <si>
    <t>Set Windows Firewall: Domain: Settings: Display a notification to No</t>
  </si>
  <si>
    <t>Select this option to have Windows Firewall with Advanced Security display notifications to the user when a program is blocked from receiving inbound connections.
The recommended state for this setting is: No.</t>
  </si>
  <si>
    <t>Navigate to the UI Path articulated in the Remediation section and confirm it is set as prescribed. This group policy setting is backed by the following registry location:
HKEY_LOCAL_MACHINE\SOFTWARE\Policies\Microsoft\WindowsFirewall\DomainProfile:DisableNotifications</t>
  </si>
  <si>
    <t>The setting Windows Firewall: Domain: Settings: Display a notification is set to No.</t>
  </si>
  <si>
    <t>The setting Windows Firewall: Domain: Settings: Display a notification is not set to No.</t>
  </si>
  <si>
    <t>9.1.4</t>
  </si>
  <si>
    <t>Firewall notifications can be complex and may confuse the end users, who would not be able to address the alert.</t>
  </si>
  <si>
    <t>To establish the recommended configuration via GP, set the following UI path to No:
Computer Configuration\Policies\Windows Settings\Security Settings\Windows Firewall with Advanced Security\Windows Firewall with Advanced Security\Windows Firewall Properties\Domain Profile\Settings Customize\Display a notification</t>
  </si>
  <si>
    <t>Set Windows Firewall: Domain: Settings: Display a notification to No. One method to achieve the recommended configuration via Group Policy, set the following UI path to No:
Computer Configuration\Policies\Windows Settings\Security Settings\Windows Firewall with Advanced Security\Windows Firewall with Advanced Security\Windows Firewall Properties\Domain Profile\Settings Customize\Display a notification</t>
  </si>
  <si>
    <t>Win10-139</t>
  </si>
  <si>
    <t>Set Windows Firewall: Domain: Logging: Name to %SystemRoot%\System32\logfiles\firewall\domainfw.log</t>
  </si>
  <si>
    <t>Use this option to specify the path and name of the file in which Windows Firewall will write its log information.
The recommended state for this setting is: %SystemRoot%\System32\logfiles\firewall\domainfw.log.</t>
  </si>
  <si>
    <t>Navigate to the UI Path articulated in the Remediation section and confirm it is set as prescribed. This group policy setting is backed by the following registry location:
HKEY_LOCAL_MACHINE\SOFTWARE\Policies\Microsoft\WindowsFirewall\DomainProfile\Logging:LogFilePath</t>
  </si>
  <si>
    <t>The setting Windows Firewall: Domain: Logging: Name is set to %SYSTEMROOT%&gt;System32&gt;logfiles&gt;firewall&gt;domainfw.log.</t>
  </si>
  <si>
    <t>The setting Windows Firewall: Domain: Logging: Name is not set to %SYSTEMROOT%&gt;System32&gt;logfiles&gt;firewall&gt;domainfw.log.</t>
  </si>
  <si>
    <t>9.1.5</t>
  </si>
  <si>
    <t>If Windows Firewall events are not recorded it may be difficult or impossible for Administrators to analyze system issues or unauthorized activities of malicious users. 
Microsoft stores all firewall events as one file on the system (`pfirewall.log`). To improve logging, separate each firewall profile (domain, private, public) into its own distinct log file (`domainfw.log`, `privatefw.log`, `publicfw.log`) for better organization and identification of specific issues within each profile.</t>
  </si>
  <si>
    <t>To establish the recommended configuration via GP, set the following UI path to %SystemRoot%\System32\logfiles\firewall\domainfw.log:
Computer Configuration\Policies\Windows Settings\Security Settings\Windows Firewall with Advanced Security\Windows Firewall with Advanced Security\Windows Firewall Properties\Domain Profile\Logging Customize\Name</t>
  </si>
  <si>
    <t>Set Windows Firewall: Domain: Logging: Name to %SystemRoot%\System32\logfiles\firewall\domainfw.log. One method to achieve the recommended configuration via Group Policy, set the following UI path to %SystemRoot%\System32\logfiles\firewall\domainfw.log:
Computer Configuration\Policies\Windows Settings\Security Settings\Windows Firewall with Advanced Security\Windows Firewall with Advanced Security\Windows Firewall Properties\Domain Profile\Logging Customize\Name</t>
  </si>
  <si>
    <t>Win10-140</t>
  </si>
  <si>
    <t>AU-4</t>
  </si>
  <si>
    <t>Audit Storage Capacity</t>
  </si>
  <si>
    <t>Set Windows Firewall: Domain: Logging: Size limit (KB) to 16,384 KB or greater</t>
  </si>
  <si>
    <t>Use this option to specify the size limit of the file in which Windows Firewall will write its log information.
The recommended state for this setting is: 16,384 KB or greater.</t>
  </si>
  <si>
    <t>Navigate to the UI Path articulated in the Remediation section and confirm it is set as prescribed. This group policy setting is backed by the following registry location:
HKEY_LOCAL_MACHINE\SOFTWARE\Policies\Microsoft\WindowsFirewall\DomainProfile\Logging:LogFileSize</t>
  </si>
  <si>
    <t>The setting Windows Firewall: Domain: Logging: Size limit (KB) is set to 16,384 KB or greater.</t>
  </si>
  <si>
    <t>The setting Windows Firewall: Domain: Logging: Size limit (KB) is not set to 16,384 KB or greater.</t>
  </si>
  <si>
    <t>HAU23</t>
  </si>
  <si>
    <t>HAU23: Audit storage capacity threshold has not been defined</t>
  </si>
  <si>
    <t>9.1.6</t>
  </si>
  <si>
    <t>If events are not recorded it may be difficult or impossible to determine the root cause of system problems or the unauthorized activities of malicious users.</t>
  </si>
  <si>
    <t>To establish the recommended configuration via GP, set the following UI path to 16,384 KB or greater:
Computer Configuration\Policies\Windows Settings\Security Settings\Windows Firewall with Advanced Security\Windows Firewall with Advanced Security\Windows Firewall Properties\Domain Profile\Logging Customize\Size limit (KB)</t>
  </si>
  <si>
    <t>Set Windows Firewall: Domain: Logging: Size limit (KB) to 16,384 KB or greater. One method to achieve the recommended configuration via Group Policy, set the following UI path to 16,384 KB or greater:
Computer Configuration\Policies\Windows Settings\Security Settings\Windows Firewall with Advanced Security\Windows Firewall with Advanced Security\Windows Firewall Properties\Domain Profile\Logging Customize\Size limit (KB)</t>
  </si>
  <si>
    <t>Win10-141</t>
  </si>
  <si>
    <t>Set Windows Firewall: Domain: Logging: Log dropped packets to Yes</t>
  </si>
  <si>
    <t>Use this option to log when Windows Firewall with Advanced Security discards an inbound packet for any reason. The log records why and when the packet was dropped. Look for entries with the word DROP in the action column of the log.
The recommended state for this setting is: Yes.</t>
  </si>
  <si>
    <t>Navigate to the UI Path articulated in the Remediation section and confirm it is set as prescribed. This group policy setting is backed by the following registry location:
HKEY_LOCAL_MACHINE\SOFTWARE\Policies\Microsoft\WindowsFirewall\DomainProfile\Logging:LogDroppedPackets</t>
  </si>
  <si>
    <t>The setting Windows Firewall: Domain: Logging: Log dropped packets is set to Yes.</t>
  </si>
  <si>
    <t>The setting Windows Firewall: Domain: Logging: Log dropped packets is not set to Yes.</t>
  </si>
  <si>
    <t>9.1.7</t>
  </si>
  <si>
    <t>To establish the recommended configuration via GP, set the following UI path to Yes:
Computer Configuration\Policies\Windows Settings\Security Settings\Windows Firewall with Advanced Security\Windows Firewall with Advanced Security\Windows Firewall Properties\Domain Profile\Logging Customize\Log dropped packets</t>
  </si>
  <si>
    <t>Set Windows Firewall: Domain: Logging: Log dropped packets to Yes. One method to achieve the recommended configuration via Group Policy, set the following UI path to Yes:
Computer Configuration\Policies\Windows Settings\Security Settings\Windows Firewall with Advanced Security\Windows Firewall with Advanced Security\Windows Firewall Properties\Domain Profile\Logging Customize\Log dropped packets</t>
  </si>
  <si>
    <t>Win10-142</t>
  </si>
  <si>
    <t>Set Windows Firewall: Domain: Logging: Log successful connections to Yes</t>
  </si>
  <si>
    <t>Use this option to log when Windows Firewall with Advanced Security allows an inbound connection. The log records why and when the connection was formed. Look for entries with the word ALLOW in the action column of the log.
The recommended state for this setting is: Yes.</t>
  </si>
  <si>
    <t>Navigate to the UI Path articulated in the Remediation section and confirm it is set as prescribed. This group policy setting is backed by the following registry location:
HKEY_LOCAL_MACHINE\SOFTWARE\Policies\Microsoft\WindowsFirewall\DomainProfile\Logging:LogSuccessfulConnections</t>
  </si>
  <si>
    <t>The setting Windows Firewall: Domain: Logging: Log successful connections is set to Yes.</t>
  </si>
  <si>
    <t>The setting Windows Firewall: Domain: Logging: Log successful connections is not set to Yes.</t>
  </si>
  <si>
    <t>HAU21</t>
  </si>
  <si>
    <t xml:space="preserve">HAU21: System does not audit all attempts to gain access </t>
  </si>
  <si>
    <t>9.1.8</t>
  </si>
  <si>
    <t>To establish the recommended configuration via GP, set the following UI path to Yes:
Computer Configuration\Policies\Windows Settings\Security Settings\Windows Firewall with Advanced Security\Windows Firewall with Advanced Security\Windows Firewall Properties\Domain Profile\Logging Customize\Log successful connections</t>
  </si>
  <si>
    <t>Set Windows Firewall: Domain: Logging: Log successful connections to Yes. One method to achieve the recommended configuration via Group Policy, set the following UI path to Yes:
Computer Configuration\Policies\Windows Settings\Security Settings\Windows Firewall with Advanced Security\Windows Firewall with Advanced Security\Windows Firewall Properties\Domain Profile\Logging Customize\Log successful connections</t>
  </si>
  <si>
    <t>Win10-143</t>
  </si>
  <si>
    <t>Set Windows Firewall: Private: Firewall state to on (recommended)</t>
  </si>
  <si>
    <t>Navigate to the UI Path articulated in the Remediation section and confirm it is set as prescribed. This group policy setting is backed by the following registry location:
HKEY_LOCAL_MACHINE\SOFTWARE\Policies\Microsoft\WindowsFirewall\PrivateProfile:EnableFirewall</t>
  </si>
  <si>
    <t>The setting Windows Firewall: Private: Firewall state is set to on (recommended).</t>
  </si>
  <si>
    <t>The setting Windows Firewall: Private: Firewall state is not set to on (recommended).</t>
  </si>
  <si>
    <t>9.2</t>
  </si>
  <si>
    <t>9.2.1</t>
  </si>
  <si>
    <t>To establish the recommended configuration via GP, set the following UI path to On (recommended):
Computer Configuration\Policies\Windows Settings\Security Settings\Windows Firewall with Advanced Security\Windows Firewall with Advanced Security\Windows Firewall Properties\Private Profile\Firewall state</t>
  </si>
  <si>
    <t>Set Windows Firewall: Private: Firewall state to on (recommended). One method to achieve the recommended configuration via Group Policy, set the following UI path to on (recommended):
Computer Configuration\Policies\Windows Settings\Security Settings\Windows Firewall with Advanced Security\Windows Firewall with Advanced Security\Windows Firewall Properties\Private Profile\Firewall state</t>
  </si>
  <si>
    <t>Win10-144</t>
  </si>
  <si>
    <t>Set Windows Firewall: Private: Inbound connections to Block (default)</t>
  </si>
  <si>
    <t>Navigate to the UI Path articulated in the Remediation section and confirm it is set as prescribed. This group policy setting is backed by the following registry location:
HKEY_LOCAL_MACHINE\SOFTWARE\Policies\Microsoft\WindowsFirewall\PrivateProfile:DefaultInboundAction</t>
  </si>
  <si>
    <t>The setting Windows Firewall: Private: Inbound connections is set to Block (default).</t>
  </si>
  <si>
    <t>The setting Windows Firewall: Private: Inbound connections is not set to Block (default).</t>
  </si>
  <si>
    <t>9.2.2</t>
  </si>
  <si>
    <t>To establish the recommended configuration via GP, set the following UI path to Block (default):
Computer Configuration\Policies\Windows Settings\Security Settings\Windows Firewall with Advanced Security\Windows Firewall with Advanced Security\Windows Firewall Properties\Private Profile\Inbound connections</t>
  </si>
  <si>
    <t>Set Windows Firewall: Private: Inbound connections to Block (default). One method to achieve the recommended configuration via Group Policy, set the following UI path to Block (default):
Computer Configuration\Policies\Windows Settings\Security Settings\Windows Firewall with Advanced Security\Windows Firewall with Advanced Security\Windows Firewall Properties\Private Profile\Inbound connections</t>
  </si>
  <si>
    <t>Win10-145</t>
  </si>
  <si>
    <t>Set Windows Firewall: Private: Outbound connections to Allow (default)</t>
  </si>
  <si>
    <t>Navigate to the UI Path articulated in the Remediation section and confirm it is set as prescribed. This group policy setting is backed by the following registry location:
HKEY_LOCAL_MACHINE\SOFTWARE\Policies\Microsoft\WindowsFirewall\PrivateProfile:DefaultOutboundAction</t>
  </si>
  <si>
    <t>The setting Windows Firewall: Private: Outbound connections is set to Allow (default).</t>
  </si>
  <si>
    <t>The setting Windows Firewall: Private: Outbound connections is not set to Allow (default).</t>
  </si>
  <si>
    <t>9.2.3</t>
  </si>
  <si>
    <t>To establish the recommended configuration via GP, set the following UI path to Allow (default):
Computer Configuration\Policies\Windows Settings\Security Settings\Windows Firewall with Advanced Security\Windows Firewall with Advanced Security\Windows Firewall Properties\Private Profile\Outbound connections</t>
  </si>
  <si>
    <t>Set Windows Firewall: Private: Outbound connections to Allow (default). One method to achieve the recommended configuration via Group Policy, set the following UI path to Allow (default):
Computer Configuration\Policies\Windows Settings\Security Settings\Windows Firewall with Advanced Security\Windows Firewall with Advanced Security\Windows Firewall Properties\Private Profile\Outbound connections</t>
  </si>
  <si>
    <t>Win10-146</t>
  </si>
  <si>
    <t>Set Windows Firewall: Private: Settings: Display a notification to No</t>
  </si>
  <si>
    <t>Navigate to the UI Path articulated in the Remediation section and confirm it is set as prescribed. This group policy setting is backed by the following registry location:
HKEY_LOCAL_MACHINE\SOFTWARE\Policies\Microsoft\WindowsFirewall\PrivateProfile:DisableNotifications</t>
  </si>
  <si>
    <t>The setting Windows Firewall: Private: Settings: Display a notification is set to No.</t>
  </si>
  <si>
    <t>The setting Windows Firewall: Private: Settings: Display a notification is not set to No.</t>
  </si>
  <si>
    <t>9.2.4</t>
  </si>
  <si>
    <t>To establish the recommended configuration via GP, set the following UI path to No:
Computer Configuration\Policies\Windows Settings\Security Settings\Windows Firewall with Advanced Security\Windows Firewall with Advanced Security\Windows Firewall Properties\Private Profile\Settings Customize\Display a notification</t>
  </si>
  <si>
    <t>Set Windows Firewall: Private: Settings: Display a notification to No. One method to achieve the recommended configuration via Group Policy, set the following UI path to No:
Computer Configuration\Policies\Windows Settings\Security Settings\Windows Firewall with Advanced Security\Windows Firewall with Advanced Security\Windows Firewall Properties\Private Profile\Settings Customize\Display a notification</t>
  </si>
  <si>
    <t>Win10-147</t>
  </si>
  <si>
    <t>Set Windows Firewall: Private: Logging: Name to %SystemRoot%\System32\logfiles\firewall\privatefw.log</t>
  </si>
  <si>
    <t>Use this option to specify the path and name of the file in which Windows Firewall will write its log information.
The recommended state for this setting is: %SystemRoot%\System32\logfiles\firewall\privatefw.log.</t>
  </si>
  <si>
    <t>Navigate to the UI Path articulated in the Remediation section and confirm it is set as prescribed. This group policy setting is backed by the following registry location:
HKEY_LOCAL_MACHINE\SOFTWARE\Policies\Microsoft\WindowsFirewall\PrivateProfile\Logging:LogFilePath</t>
  </si>
  <si>
    <t>The setting Windows Firewall: Private: Logging: Name is set to %SYSTEMROOT%&gt;System32&gt;logfiles&gt;firewall&gt;privatefw.log.</t>
  </si>
  <si>
    <t>The setting Windows Firewall: Private: Logging: Name is not set to %SYSTEMROOT%&gt;System32&gt;logfiles&gt;firewall&gt;privatefw.log.</t>
  </si>
  <si>
    <t>HIA2</t>
  </si>
  <si>
    <t>HIA2: Standardized naming convention is not enforced</t>
  </si>
  <si>
    <t>9.2.5</t>
  </si>
  <si>
    <t>To establish the recommended configuration via GP, set the following UI path to %SystemRoot%\System32\logfiles\firewall\privatefw.log:
Computer Configuration\Policies\Windows Settings\Security Settings\Windows Firewall with Advanced Security\Windows Firewall with Advanced Security\Windows Firewall Properties\Private Profile\Logging Customize\Name</t>
  </si>
  <si>
    <t>Set Windows Firewall: Private: Logging: Name to %SystemRoot%\System32\logfiles\firewall\privatefw.log. One method to achieve the recommended configuration via Group Policy, set the following UI path to %SystemRoot%\System32\logfiles\firewall\privatefw.log:
Computer Configuration\Policies\Windows Settings\Security Settings\Windows Firewall with Advanced Security\Windows Firewall with Advanced Security\Windows Firewall Properties\Private Profile\Logging Customize\Name</t>
  </si>
  <si>
    <t>Win10-148</t>
  </si>
  <si>
    <t>Set Windows Firewall: Private: Logging: Size limit (KB) to 16,384 KB or greater</t>
  </si>
  <si>
    <t>Navigate to the UI Path articulated in the Remediation section and confirm it is set as prescribed. This group policy setting is backed by the following registry location:
HKEY_LOCAL_MACHINE\SOFTWARE\Policies\Microsoft\WindowsFirewall\PrivateProfile\Logging:LogFileSize</t>
  </si>
  <si>
    <t>The setting Windows Firewall: Private: Logging: Size limit (KB) is set to 16,384 KB or greater.</t>
  </si>
  <si>
    <t>The setting Windows Firewall: Private: Logging: Size limit (KB) is not set to 16,384 KB or greater.</t>
  </si>
  <si>
    <t>9.2.6</t>
  </si>
  <si>
    <t>To establish the recommended configuration via GP, set the following UI path to 16,384 KB or greater:
Computer Configuration\Policies\Windows Settings\Security Settings\Windows Firewall with Advanced Security\Windows Firewall with Advanced Security\Windows Firewall Properties\Private Profile\Logging Customize\Size limit (KB)</t>
  </si>
  <si>
    <t>Set Windows Firewall: Private: Logging: Size limit (KB) to 16,384 KB or greater. One method to achieve the recommended configuration via Group Policy, set the following UI path to 16,384 KB or greater:
Computer Configuration\Policies\Windows Settings\Security Settings\Windows Firewall with Advanced Security\Windows Firewall with Advanced Security\Windows Firewall Properties\Private Profile\Logging Customize\Size limit (KB)</t>
  </si>
  <si>
    <t>Win10-149</t>
  </si>
  <si>
    <t>Set Windows Firewall: Private: Logging: Log dropped packets to Yes</t>
  </si>
  <si>
    <t>Navigate to the UI Path articulated in the Remediation section and confirm it is set as prescribed. This group policy setting is backed by the following registry location:
HKEY_LOCAL_MACHINE\SOFTWARE\Policies\Microsoft\WindowsFirewall\PrivateProfile\Logging:LogDroppedPackets</t>
  </si>
  <si>
    <t>The setting Windows Firewall: Private: Logging: Log dropped packets is set to Yes.</t>
  </si>
  <si>
    <t>The setting Windows Firewall: Private: Logging: Log dropped packets is not set to Yes.</t>
  </si>
  <si>
    <t>9.2.7</t>
  </si>
  <si>
    <t>To establish the recommended configuration via GP, set the following UI path to Yes:
Computer Configuration\Policies\Windows Settings\Security Settings\Windows Firewall with Advanced Security\Windows Firewall with Advanced Security\Windows Firewall Properties\Private Profile\Logging Customize\Log dropped packets</t>
  </si>
  <si>
    <t>Set Windows Firewall: Private: Logging: Log dropped packets to Yes. One method to achieve the recommended configuration via Group Policy, set the following UI path to Yes:
Computer Configuration\Policies\Windows Settings\Security Settings\Windows Firewall with Advanced Security\Windows Firewall with Advanced Security\Windows Firewall Properties\Private Profile\Logging Customize\Log dropped packets</t>
  </si>
  <si>
    <t>Win10-150</t>
  </si>
  <si>
    <t>Set Windows Firewall: Private: Logging: Log successful connections to Yes</t>
  </si>
  <si>
    <t>Navigate to the UI Path articulated in the Remediation section and confirm it is set as prescribed. This group policy setting is backed by the following registry location:
HKEY_LOCAL_MACHINE\SOFTWARE\Policies\Microsoft\WindowsFirewall\PrivateProfile\Logging:LogSuccessfulConnections</t>
  </si>
  <si>
    <t>The setting Windows Firewall: Private: Logging: Log successful connections is set to Yes.</t>
  </si>
  <si>
    <t>The setting Windows Firewall: Private: Logging: Log successful connections is not set to Yes.</t>
  </si>
  <si>
    <t>9.2.8</t>
  </si>
  <si>
    <t>To establish the recommended configuration via GP, set the following UI path to Yes:
Computer Configuration\Policies\Windows Settings\Security Settings\Windows Firewall with Advanced Security\Windows Firewall with Advanced Security\Windows Firewall Properties\Private Profile\Logging Customize\Log successful connections</t>
  </si>
  <si>
    <t>Set Windows Firewall: Private: Logging: Log successful connections to Yes. One method to achieve the recommended configuration via Group Policy, set the following UI path to Yes:
Computer Configuration\Policies\Windows Settings\Security Settings\Windows Firewall with Advanced Security\Windows Firewall with Advanced Security\Windows Firewall Properties\Private Profile\Logging Customize\Log successful connections</t>
  </si>
  <si>
    <t>Win10-151</t>
  </si>
  <si>
    <t>Set Windows Firewall: Public: Firewall state to on (recommended)</t>
  </si>
  <si>
    <t>Navigate to the UI Path articulated in the Remediation section and confirm it is set as prescribed. This group policy setting is backed by the following registry location:
HKEY_LOCAL_MACHINE\SOFTWARE\Policies\Microsoft\WindowsFirewall\PublicProfile:EnableFirewall</t>
  </si>
  <si>
    <t>The setting Windows Firewall: Public: Firewall state is set to on (recommended).</t>
  </si>
  <si>
    <t>The setting Windows Firewall: Public: Firewall state is not set to on (recommended).</t>
  </si>
  <si>
    <t>9.3</t>
  </si>
  <si>
    <t>9.3.1</t>
  </si>
  <si>
    <t>To establish the recommended configuration via GP, set the following UI path to On (recommended):
Computer Configuration\Policies\Windows Settings\Security Settings\Windows Firewall with Advanced Security\Windows Firewall with Advanced Security\Windows Firewall Properties\Public Profile\Firewall state</t>
  </si>
  <si>
    <t>Set Windows Firewall: Public: Firewall state to on (recommended). One method to achieve the recommended configuration via Group Policy, set the following UI path to On (recommended):
Computer Configuration\Policies\Windows Settings\Security Settings\Windows Firewall with Advanced Security\Windows Firewall with Advanced Security\Windows Firewall Properties\Public Profile\Firewall state</t>
  </si>
  <si>
    <t>Win10-152</t>
  </si>
  <si>
    <t>Set Windows Firewall: Public: Inbound connections to Block (default)</t>
  </si>
  <si>
    <t>Navigate to the UI Path articulated in the Remediation section and confirm it is set as prescribed. This group policy setting is backed by the following registry location:
HKEY_LOCAL_MACHINE\SOFTWARE\Policies\Microsoft\WindowsFirewall\PublicProfile:DefaultInboundAction</t>
  </si>
  <si>
    <t>The setting Windows Firewall: Public: Inbound connections is set to Block (default).</t>
  </si>
  <si>
    <t>The setting Windows Firewall: Public: Inbound connections is not set to Block (default).</t>
  </si>
  <si>
    <t>9.3.2</t>
  </si>
  <si>
    <t>To establish the recommended configuration via GP, set the following UI path to Block (default):
Computer Configuration\Policies\Windows Settings\Security Settings\Windows Firewall with Advanced Security\Windows Firewall with Advanced Security\Windows Firewall Properties\Public Profile\Inbound connections</t>
  </si>
  <si>
    <t>Set Windows Firewall: Public: Inbound connections to Block (default). One method to achieve the recommended configuration via Group Policy, set the following UI path to Block (default):
Computer Configuration\Policies\Windows Settings\Security Settings\Windows Firewall with Advanced Security\Windows Firewall with Advanced Security\Windows Firewall Properties\Public Profile\Inbound connections</t>
  </si>
  <si>
    <t>Win10-153</t>
  </si>
  <si>
    <t>Set Windows Firewall: Public: Outbound connections to Allow (default)</t>
  </si>
  <si>
    <t>Navigate to the UI Path articulated in the Remediation section and confirm it is set as prescribed. This group policy setting is backed by the following registry location:
HKEY_LOCAL_MACHINE\SOFTWARE\Policies\Microsoft\WindowsFirewall\PublicProfile:DefaultOutboundAction</t>
  </si>
  <si>
    <t>The setting Windows Firewall: Public: Outbound connections is set to Allow (default).</t>
  </si>
  <si>
    <t>The setting Windows Firewall: Public: Outbound connections is not set to Allow (default).</t>
  </si>
  <si>
    <t>9.3.3</t>
  </si>
  <si>
    <t>To establish the recommended configuration via GP, set the following UI path to Allow (default):
Computer Configuration\Policies\Windows Settings\Security Settings\Windows Firewall with Advanced Security\Windows Firewall with Advanced Security\Windows Firewall Properties\Public Profile\Outbound connections</t>
  </si>
  <si>
    <t>Set Windows Firewall: Public: Outbound connections to Allow (default). One method to achieve the recommended configuration via Group Policy, set the following UI path to Allow (default):
Computer Configuration\Policies\Windows Settings\Security Settings\Windows Firewall with Advanced Security\Windows Firewall with Advanced Security\Windows Firewall Properties\Public Profile\Outbound connections</t>
  </si>
  <si>
    <t>Win10-154</t>
  </si>
  <si>
    <t>Set Windows Firewall: Public: Settings: Display a notification to No</t>
  </si>
  <si>
    <t>Navigate to the UI Path articulated in the Remediation section and confirm it is set as prescribed. This group policy setting is backed by the following registry location:
HKEY_LOCAL_MACHINE\SOFTWARE\Policies\Microsoft\WindowsFirewall\PublicProfile:DisableNotifications</t>
  </si>
  <si>
    <t>The setting Windows Firewall: Public: Display a notification is set to No.</t>
  </si>
  <si>
    <t>The setting Windows Firewall: Public: Display a notification is not set to No.</t>
  </si>
  <si>
    <t>9.3.4</t>
  </si>
  <si>
    <t>Some organizations may prefer to avoid alarming users when firewall rules block certain types of network activity. However, notifications can be helpful when troubleshooting network issues involving the firewall.</t>
  </si>
  <si>
    <t>To establish the recommended configuration via GP, set the following UI path to 'No':
Computer Configuration\Policies\Windows Settings\Security Settings\Windows Firewall with Advanced Security\Windows Firewall with Advanced Security\Windows Firewall Properties\Public Profile\Settings Customize\Display a notification</t>
  </si>
  <si>
    <t>Set Windows Firewall: Public: Settings: Display a notification to No. One method to achieve the recommended configuration via Group Policy, set the following UI path to 'No':
Computer Configuration\Policies\Windows Settings\Security Settings\Windows Firewall with Advanced Security\Windows Firewall with Advanced Security\Windows Firewall Properties\Public Profile\Settings Customize\Display a notification</t>
  </si>
  <si>
    <t>Win10-155</t>
  </si>
  <si>
    <t>Set Windows Firewall: Public: Settings: Apply local firewall rules to No</t>
  </si>
  <si>
    <t>This setting controls whether local administrators are allowed to create local firewall rules that apply together with firewall rules configured by Group Policy.
The recommended state for this setting is: No.</t>
  </si>
  <si>
    <t>Navigate to the UI Path articulated in the Remediation section and confirm it is set as prescribed. This group policy setting is backed by the following registry location:
HKEY_LOCAL_MACHINE\SOFTWARE\Policies\Microsoft\WindowsFirewall\PublicProfile:AllowLocalPolicyMerge</t>
  </si>
  <si>
    <t>The Windows Firewall: Public: Settings: Apply local firewall rules option is set to No.</t>
  </si>
  <si>
    <t>The Windows Firewall: Public: Settings: Apply local firewall rules option is not set to No.</t>
  </si>
  <si>
    <t>HAC62: The server-level firewall is not configured according to industry standard best practice.</t>
  </si>
  <si>
    <t>9.3.5</t>
  </si>
  <si>
    <t>When in the Public profile, there should be no special local firewall exceptions per computer. These settings should be managed by a centralized policy.</t>
  </si>
  <si>
    <t>To establish the recommended configuration via GP, set the following UI path to No:
Computer Configuration\Policies\Windows Settings\Security Settings\Windows Firewall with Advanced Security\Windows Firewall with Advanced Security\Windows Firewall Properties\Public Profile\Settings Customize\Apply local firewall rules</t>
  </si>
  <si>
    <t>Set Windows Firewall: Public: Settings: Apply local firewall rules to No. One method to achieve the recommended configuration via Group Policy, set the following UI path to No:
Computer Configuration\Policies\Windows Settings\Security Settings\Windows Firewall with Advanced Security\Windows Firewall with Advanced Security\Windows Firewall Properties\Public Profile\Settings Customize\Apply local firewall rules</t>
  </si>
  <si>
    <t>Win10-156</t>
  </si>
  <si>
    <t>Set Windows Firewall: Public: Settings: Apply local connection security rules to No</t>
  </si>
  <si>
    <t>This setting controls whether local administrators are allowed to create connection security rules that apply together with connection security rules configured by Group Policy.
The recommended state for this setting is: No.</t>
  </si>
  <si>
    <t>Navigate to the UI Path articulated in the Remediation section and confirm it is set as prescribed. This group policy setting is backed by the following registry location:
HKEY_LOCAL_MACHINE\SOFTWARE\Policies\Microsoft\WindowsFirewall\PublicProfile:AllowLocalIPsecPolicyMerge</t>
  </si>
  <si>
    <t>The setting Windows Firewall: Public: Apply local connection security rules is set to No.</t>
  </si>
  <si>
    <t>The setting Windows Firewall: Public: Apply local connection security rules is not set to No.</t>
  </si>
  <si>
    <t>9.3.6</t>
  </si>
  <si>
    <t>Users with administrative privileges might create firewall rules that expose the system to remote attack.</t>
  </si>
  <si>
    <t>To establish the recommended configuration via GP, set the following UI path to No:
Computer Configuration\Policies\Windows Settings\Security Settings\Windows Firewall with Advanced Security\Windows Firewall with Advanced Security\Windows Firewall Properties\Public Profile\Settings Customize\Apply local connection security rules</t>
  </si>
  <si>
    <t>Set Windows Firewall: Public: Settings: Apply local connection security rules to No. One method to achieve the recommended configuration via Group Policy, set the following UI path to No:
Computer Configuration\Policies\Windows Settings\Security Settings\Windows Firewall with Advanced Security\Windows Firewall with Advanced Security\Windows Firewall Properties\Public Profile\Settings Customize\Apply local connection security rules</t>
  </si>
  <si>
    <t>Win10-157</t>
  </si>
  <si>
    <t>Set Windows Firewall: Public: Logging: Name to %SystemRoot%\System32\logfiles\firewall\publicfw.log</t>
  </si>
  <si>
    <t>Use this option to specify the path and name of the file in which Windows Firewall will write its log information.
The recommended state for this setting is: %SystemRoot%\System32\logfiles\firewall\publicfw.log.</t>
  </si>
  <si>
    <t>Navigate to the UI Path articulated in the Remediation section and confirm it is set as prescribed. This group policy setting is backed by the following registry location:
HKEY_LOCAL_MACHINE\SOFTWARE\Policies\Microsoft\WindowsFirewall\PublicProfile\Logging:LogFilePath</t>
  </si>
  <si>
    <t>The setting Windows Firewall: Public: Logging: Name is set to %SYSTEMROOT%&gt;System32&gt;logfiles&gt;firewall&gt;publicfw.log.</t>
  </si>
  <si>
    <t>The setting Windows Firewall: Public: Logging: Name is not set to %SYSTEMROOT%&gt;System32&gt;logfiles&gt;firewall&gt;publicfw.log.</t>
  </si>
  <si>
    <t>9.3.7</t>
  </si>
  <si>
    <t>To establish the recommended configuration via GP, set the following UI path to %SystemRoot%\System32\logfiles\firewall\publicfw.log:
Computer Configuration\Policies\Windows Settings\Security Settings\Windows Firewall with Advanced Security\Windows Firewall with Advanced Security\Windows Firewall Properties\Public Profile\Logging Customize\Name</t>
  </si>
  <si>
    <t>Set Windows Firewall: Public: Logging: Name to %SystemRoot%\System32\logfiles\firewall\publicfw.log. One method to achieve the recommended configuration via Group Policy, set the following UI path to %SystemRoot%\System32\logfiles\firewall\publicfw.log:
Computer Configuration\Policies\Windows Settings\Security Settings\Windows Firewall with Advanced Security\Windows Firewall with Advanced Security\Windows Firewall Properties\Public Profile\Logging Customize\Name</t>
  </si>
  <si>
    <t>Win10-158</t>
  </si>
  <si>
    <t>Set Windows Firewall: Public: Logging: Size limit (KB) to 16,384 KB or greater</t>
  </si>
  <si>
    <t>Navigate to the UI Path articulated in the Remediation section and confirm it is set as prescribed. This group policy setting is backed by the following registry location:
HKEY_LOCAL_MACHINE\SOFTWARE\Policies\Microsoft\WindowsFirewall\PublicProfile\Logging:LogFileSize</t>
  </si>
  <si>
    <t>The setting Windows Firewall: Public: Logging: Size limit (KB) is set to 16,384 KB or greater.</t>
  </si>
  <si>
    <t>The setting Windows Firewall: Public: Logging: Size limit (KB) is not set to 16,384 KB or greater.</t>
  </si>
  <si>
    <t>9.3.8</t>
  </si>
  <si>
    <t>To establish the recommended configuration via GP, set the following UI path to 16,384 KB or greater:
Computer Configuration\Policies\Windows Settings\Security Settings\Windows Firewall with Advanced Security\Windows Firewall with Advanced Security\Windows Firewall Properties\Public Profile\Logging Customize\Size limit (KB)</t>
  </si>
  <si>
    <t>Set Windows Firewall: Public: Logging: Size limit (KB) to 16,384 KB or greater. One method to achieve the recommended configuration via Group Policy, set the following UI path to 16,384 KB or greater:
Computer Configuration\Policies\Windows Settings\Security Settings\Windows Firewall with Advanced Security\Windows Firewall with Advanced Security\Windows Firewall Properties\Public Profile\Logging Customize\Size limit (KB)</t>
  </si>
  <si>
    <t>Win10-159</t>
  </si>
  <si>
    <t>Set Windows Firewall: Public: Logging: Log dropped packets to Yes</t>
  </si>
  <si>
    <t>Navigate to the UI Path articulated in the Remediation section and confirm it is set as prescribed. This group policy setting is backed by the following registry location:
HKEY_LOCAL_MACHINE\SOFTWARE\Policies\Microsoft\WindowsFirewall\PublicProfile\Logging:LogDroppedPackets</t>
  </si>
  <si>
    <t>The setting Windows Firewall: Public: Logging: Log dropped packets is set to Yes.</t>
  </si>
  <si>
    <t>The setting Windows Firewall: Public: Logging: Log dropped packets is not set to Yes.</t>
  </si>
  <si>
    <t>9.3.9</t>
  </si>
  <si>
    <t>To establish the recommended configuration via GP, set the following UI path to Yes:
Computer Configuration\Policies\Windows Settings\Security Settings\Windows Firewall with Advanced Security\Windows Firewall with Advanced Security\Windows Firewall Properties\Public Profile\Logging Customize\Log dropped packets</t>
  </si>
  <si>
    <t>Set Windows Firewall: Public: Logging: Log dropped packets to Yes. One method to achieve the recommended configuration via Group Policy, set the following UI path to Yes:
Computer Configuration\Policies\Windows Settings\Security Settings\Windows Firewall with Advanced Security\Windows Firewall with Advanced Security\Windows Firewall Properties\Public Profile\Logging Customize\Log dropped packets</t>
  </si>
  <si>
    <t>Win10-160</t>
  </si>
  <si>
    <t>Set Windows Firewall: Public: Logging: Log successful connections to Yes</t>
  </si>
  <si>
    <t>Navigate to the UI Path articulated in the Remediation section and confirm it is set as prescribed. This group policy setting is backed by the following registry location:
HKEY_LOCAL_MACHINE\SOFTWARE\Policies\Microsoft\WindowsFirewall\PublicProfile\Logging:LogSuccessfulConnections</t>
  </si>
  <si>
    <t>The setting Windows Firewall: Public: Logging: Log successful connections is set to Yes.</t>
  </si>
  <si>
    <t>The setting Windows Firewall: Public: Logging: Log successful connections is not set to Yes.</t>
  </si>
  <si>
    <t>9.3.10</t>
  </si>
  <si>
    <t>To establish the recommended configuration via GP, set the following UI path to Yes.
Computer Configuration\Policies\Windows Settings\Security Settings\Windows Firewall with Advanced Security\Windows Firewall with Advanced Security\Windows Firewall Properties\Public Profile\Logging Customize\Log successful connections</t>
  </si>
  <si>
    <t>Set Windows Firewall: Public: Logging: Log successful connections to Yes. One method to achieve the recommended configuration via Group Policy, set the following UI path to Yes.
Computer Configuration\Policies\Windows Settings\Security Settings\Windows Firewall with Advanced Security\Windows Firewall with Advanced Security\Windows Firewall Properties\Public Profile\Logging Customize\Log successful connections</t>
  </si>
  <si>
    <t>Win10-161</t>
  </si>
  <si>
    <t>Set Audit Credential Validation to Success and Failure</t>
  </si>
  <si>
    <t>This subcategory reports the results of validation tests on credentials submitted for a user account logon request. These events occur on the computer that is authoritative for the credentials. For domain accounts, the Domain Controller is authoritative, whereas for local accounts, the local computer is authoritative. In domain environments, most of the Account Logon events occur in the Security log of the Domain Controllers that are authoritative for the domain accounts. However, these events can occur on other computers in the organization when local accounts are used to log on. Events for this subcategory include:
- 4774: An account was mapped for logon.
- 4775: An account could not be mapped for logon.
- 4776: The Domain Controller attempted to validate the credentials for an account.
- 4777: The Domain Controller failed to validate the credentials for an account.
The recommended state for this setting is: Success and Failure.</t>
  </si>
  <si>
    <t>Navigate to the UI Path articulated in the Remediation section and confirm it is set as prescribed.
OR
To audit the system using auditpol.exe, perform the following and confirm it is set as prescribed:
auditpol /get /subcategory:"Credential Validation"</t>
  </si>
  <si>
    <t>The setting Audit Credential Validation is set to Success and Failure.</t>
  </si>
  <si>
    <t>The setting Audit Credential Validation is not set to Success and Failure.</t>
  </si>
  <si>
    <t>17.1</t>
  </si>
  <si>
    <t>17.1.1</t>
  </si>
  <si>
    <t>Auditing these events may be useful when investigating a security incident.</t>
  </si>
  <si>
    <t>To establish the recommended configuration via GP, set the following UI path to Success and Failure:
Computer Configuration\Policies\Windows Settings\Security Settings\Advanced Audit Policy Configuration\Audit Policies\Account Logon\Audit Credential Validation</t>
  </si>
  <si>
    <t>Set Audit Credential Validation to Success and Failure. One method to achieve the recommended configuration via Group Policy, set the following UI path to Success and Failure:
Computer Configuration\Policies\Windows Settings\Security Settings\Advanced Audit Policy Configuration\Audit Policies\Account Logon\Audit Credential Validation</t>
  </si>
  <si>
    <t>Win10-162</t>
  </si>
  <si>
    <t>Set Audit Application Group Management to Success and Failure</t>
  </si>
  <si>
    <t>This policy setting allows you to audit events generated by changes to application groups such as the following:
- Application group is created, changed, or deleted.
- Member is added or removed from an application group.
Application groups are utilized by Windows Authorization Manager, which is a flexible framework created by Microsoft for integrating role-based access control (RBAC) into applications. More information on Windows Authorization Manager is available at [MSDN - Windows Authorization Manager](https://msdn.microsoft.com/en-us/library/bb897401.aspx).
The recommended state for this setting is: Success and Failure.</t>
  </si>
  <si>
    <t>Navigate to the UI Path articulated in the Remediation section and confirm it is set as prescribed.
OR
To audit the system using auditpol.exe, perform the following and confirm it is set as prescribed:
auditpol /get /subcategory:"Application Group Management"</t>
  </si>
  <si>
    <t>The setting Audit Application Group Management is set to Success and Failure.</t>
  </si>
  <si>
    <t>The setting Audit Application Group Management is not set to Success and Failure.</t>
  </si>
  <si>
    <t>HAU6</t>
  </si>
  <si>
    <t>HAU6: System does not audit changes to access control settings</t>
  </si>
  <si>
    <t>17.2</t>
  </si>
  <si>
    <t>17.2.1</t>
  </si>
  <si>
    <t>Auditing events in this category may be useful when investigating an incident.</t>
  </si>
  <si>
    <t>To establish the recommended configuration via GP, set the following UI path to Success and Failure:
Computer Configuration\Policies\Windows Settings\Security Settings\Advanced Audit Policy Configuration\Audit Policies\Account Management\Audit Application Group Management</t>
  </si>
  <si>
    <t>Set Audit Application Group Management to Success and Failure. One method to achieve the recommended configuration via Group Policy, set the following UI path to Success and Failure:
Computer Configuration\Policies\Windows Settings\Security Settings\Advanced Audit Policy Configuration\Audit Policies\Account Management\Audit Application Group Management</t>
  </si>
  <si>
    <t>Win10-163</t>
  </si>
  <si>
    <t>Set Audit Security Group Management to include Success</t>
  </si>
  <si>
    <t>This subcategory reports each event of security group management, such as when a security group is created, changed, or deleted or when a member is added to or removed from a security group. If you enable this Audit policy setting, administrators can track events to detect malicious, accidental, and authorized creation of security group accounts. Events for this subcategory include:
- 4727: A security-enabled global group was created.
- 4728: A member was added to a security-enabled global group.
- 4729: A member was removed from a security-enabled global group.
- 4730: A security-enabled global group was deleted.
- 4731: A security-enabled local group was created.
- 4732: A member was added to a security-enabled local group.
- 4733: A member was removed from a security-enabled local group.
- 4734: A security-enabled local group was deleted.
- 4735: A security-enabled local group was changed.
- 4737: A security-enabled global group was changed.
- 4754: A security-enabled universal group was created.
- 4755: A security-enabled universal group was changed.
- 4756: A member was added to a security-enabled universal group.
- 4757: A member was removed from a security-enabled universal group.
- 4758: A security-enabled universal group was deleted.
- 4764: A group's type was changed.
The recommended state for this setting is to include Success.</t>
  </si>
  <si>
    <t>Navigate to the UI Path articulated in the Remediation section and confirm it is set as prescribed.
OR
To audit the system using auditpol.exe, perform the following and confirm it is set as prescribed:
auditpol /get /subcategory:"Security Group Management"</t>
  </si>
  <si>
    <t>The setting Audit Security Group Management is set to Success.</t>
  </si>
  <si>
    <t>The setting Audit Security Group Management is not set to Success.</t>
  </si>
  <si>
    <t>17.2.2</t>
  </si>
  <si>
    <t>To establish the recommended configuration via GP, set the following UI path to include Success:
Computer Configuration\Policies\Windows Settings\Security Settings\Advanced Audit Policy Configuration\Audit Policies\Account Management\Audit Security Group Management</t>
  </si>
  <si>
    <t>Set Audit Security Group Management to include Success. One method to achieve the recommended configuration via Group Policy, set the following UI path to include Success:
Computer Configuration\Policies\Windows Settings\Security Settings\Advanced Audit Policy Configuration\Audit Policies\Account Management\Audit Security Group Management</t>
  </si>
  <si>
    <t>Win10-164</t>
  </si>
  <si>
    <t>Set Audit User Account Management to Success and Failure</t>
  </si>
  <si>
    <t>This subcategory reports each event of user account management, such as when a user account is created, changed, or deleted; a user account is renamed, disabled, or enabled; or a password is set or changed. If you enable this Audit policy setting, administrators can track events to detect malicious, accidental, and authorized creation of user accounts. Events for this subcategory include:
- 4720: A user account was created.
- 4722: A user account was enabled.
- 4723: An attempt was made to change an account's password.
- 4724: An attempt was made to reset an account's password.
- 4725: A user account was disabled.
- 4726: A user account was deleted.
- 4738: A user account was changed.
- 4740: A user account was locked out.
- 4765: SID History was added to an account.
- 4766: An attempt to add SID History to an account failed.
- 4767: A user account was unlocked.
- 4780: The ACL was set on accounts which are members of administrators groups.
- 4781: The name of an account was changed:
- 4794: An attempt was made to set the Directory Services Restore Mode.
- 5376: Credential Manager credentials were backed up.
- 5377: Credential Manager credentials were restored from a backup.
The recommended state for this setting is: Success and Failure.</t>
  </si>
  <si>
    <t>Navigate to the UI Path articulated in the Remediation section and confirm it is set as prescribed.
OR
To audit the system using auditpol.exe, perform the following and confirm it is set as prescribed:
auditpol /get /subcategory:"User Account Management"</t>
  </si>
  <si>
    <t>The setting Audit User Account Management is set to Success and Failure.</t>
  </si>
  <si>
    <t>The setting Audit User Account Management is not set to Success and Failure.</t>
  </si>
  <si>
    <t>17.2.3</t>
  </si>
  <si>
    <t>To establish the recommended configuration via GP, set the following UI path to Success and Failure:
Computer Configuration\Policies\Windows Settings\Security Settings\Advanced Audit Policy Configuration\Audit Policies\Account Management\Audit User Account Management</t>
  </si>
  <si>
    <t>Set Audit User Account Management to Success and Failure. One method to achieve the recommended configuration via Group Policy, set the following UI path to Success and Failure:
Computer Configuration\Policies\Windows Settings\Security Settings\Advanced Audit Policy Configuration\Audit Policies\Account Management\Audit User Account Management</t>
  </si>
  <si>
    <t>Win10-165</t>
  </si>
  <si>
    <t>Set Audit PNP Activity to include Success</t>
  </si>
  <si>
    <t>This policy setting allows you to audit when plug and play detects an external device.
The recommended state for this setting is to include Success.</t>
  </si>
  <si>
    <t>Navigate to the UI Path articulated in the Remediation section and confirm it is set as prescribed.
OR
To audit the system using auditpol.exe, perform the following and confirm it is set as prescribed:
auditpol /get /subcategory:"PNP Activity"</t>
  </si>
  <si>
    <t>The setting Audit PNP Activity is set to Success.</t>
  </si>
  <si>
    <t>The setting Audit PNP Activity is not set to Success.</t>
  </si>
  <si>
    <t>17.3</t>
  </si>
  <si>
    <t>17.3.1</t>
  </si>
  <si>
    <t>Enabling this setting will allow a user to audit events when a device is plugged into a system. This can help alert IT staff if unapproved devices are plugged in.</t>
  </si>
  <si>
    <t>To establish the recommended configuration via GP, set the following UI path to include Success:
Computer Configuration\Policies\Windows Settings\Security Settings\Advanced Audit Policy Configuration\Audit Policies\Detailed Tracking\Audit PNP Activity</t>
  </si>
  <si>
    <t>Set Audit PNP Activity to include Success. One method to achieve the recommended configuration via Group Policy, set the following UI path to include Success:
Computer Configuration\Policies\Windows Settings\Security Settings\Advanced Audit Policy Configuration\Audit Policies\Detailed Tracking\Audit PNP Activity</t>
  </si>
  <si>
    <t>Win10-166</t>
  </si>
  <si>
    <t>Set Audit Process Creation to include Success</t>
  </si>
  <si>
    <t>This subcategory reports the creation of a process and the name of the program or user that created it. Events for this subcategory include:
- 4688: A new process has been created.
- 4696: A primary token was assigned to process.
Refer to Microsoft Knowledge Base article 947226: [Description of security events in Windows Vista and in Windows Server 2008](https://support.microsoft.com/en-us/kb/947226) for the most recent information about this setting.
The recommended state for this setting is to include Success.</t>
  </si>
  <si>
    <t>Navigate to the UI Path articulated in the Remediation section and confirm it is set as prescribed.
OR
To audit the system using auditpol.exe, perform the following and confirm it is set as prescribed:
auditpol /get /subcategory:"Process Creation"</t>
  </si>
  <si>
    <t>The setting Audit Process Creation is set to Success.</t>
  </si>
  <si>
    <t>The setting Audit Process Creation is not set to Success.</t>
  </si>
  <si>
    <t>17.3.2</t>
  </si>
  <si>
    <t>To establish the recommended configuration via GP, set the following UI path to include Success:
Computer Configuration\Policies\Windows Settings\Security Settings\Advanced Audit Policy Configuration\Audit Policies\Detailed Tracking\Audit Process Creation</t>
  </si>
  <si>
    <t>Set Audit Process Creation to include Success. One method to achieve the recommended configuration via Group Policy, set the following UI path to include Success:
Computer Configuration\Policies\Windows Settings\Security Settings\Advanced Audit Policy Configuration\Audit Policies\Detailed Tracking\Audit Process Creation</t>
  </si>
  <si>
    <t>Win10-167</t>
  </si>
  <si>
    <t>Set Audit Account Lockout to include Failure</t>
  </si>
  <si>
    <t>This subcategory reports when a user's account is locked out because of too many failed logon attempts. Events for this subcategory include:
- 4625: An account failed to log on.
The recommended state for this setting is to include Failure.</t>
  </si>
  <si>
    <t>Navigate to the UI Path articulated in the Remediation section and confirm it is set as prescribed.
OR
To audit the system using auditpol.exe, perform the following and confirm it is set as prescribed:
auditpol /get /subcategory:"Account Lockout"</t>
  </si>
  <si>
    <t>The setting Audit Account Lockout is set to Failure.</t>
  </si>
  <si>
    <t>The setting Audit Account Lockout is not set to Failure.</t>
  </si>
  <si>
    <t>17.5</t>
  </si>
  <si>
    <t>17.5.1</t>
  </si>
  <si>
    <t>To establish the recommended configuration via GP, set the following UI path to include Failure:
Computer Configuration\Policies\Windows Settings\Security Settings\Advanced Audit Policy Configuration\Audit Policies\Logon/Logoff\Audit Account Lockout</t>
  </si>
  <si>
    <t>Set Audit Account Lockout to include Failure. One method to achieve the recommended configuration via Group Policy, set the following UI path to include Failure:
Computer Configuration\Policies\Windows Settings\Security Settings\Advanced Audit Policy Configuration\Audit Policies\Logon/Logoff\Audit Account Lockout</t>
  </si>
  <si>
    <t>Win10-168</t>
  </si>
  <si>
    <t>Set Audit Group Membership to include Success</t>
  </si>
  <si>
    <t>This policy allows you to audit the group membership information in the user’s logon token. Events in this subcategory are generated on the computer on which a logon session is created. For an interactive logon, the security audit event is generated on the computer that the user logged on to. For a network logon, such as accessing a shared folder on the network, the security audit event is generated on the computer hosting the resource.
The recommended state for this setting is to include Success.</t>
  </si>
  <si>
    <t>Navigate to the UI Path articulated in the Remediation section and confirm it is set as prescribed.
OR
To audit the system using auditpol.exe, perform the following and confirm it is set as prescribed:
auditpol /get /subcategory:"Group Membership"</t>
  </si>
  <si>
    <t>The setting Audit Group Membership is set to Success.</t>
  </si>
  <si>
    <t>The setting Audit Group Membership is not set to Success.</t>
  </si>
  <si>
    <t>17.5.2</t>
  </si>
  <si>
    <t>To establish the recommended configuration via GP, set the following UI path to include Success:
Computer Configuration\Policies\Windows Settings\Security Settings\Advanced Audit Policy Configuration\Audit Policies\Logon/Logoff\Audit Group Membership</t>
  </si>
  <si>
    <t>Set Audit Group Membership to include Success. One method to achieve the recommended configuration via Group Policy, set the following UI path to include Success:
Computer Configuration\Policies\Windows Settings\Security Settings\Advanced Audit Policy Configuration\Audit Policies\Logon/Logoff\Audit Group Membership</t>
  </si>
  <si>
    <t>Win10-169</t>
  </si>
  <si>
    <t>Set Audit Logoff to include Success</t>
  </si>
  <si>
    <t>This subcategory reports when a user logs off from the system. These events occur on the accessed computer. For interactive logons, the generation of these events occurs on the computer that is logged on to. If a network logon takes place to access a share, these events generate on the computer that hosts the accessed resource. If you configure this setting to No auditing, it is difficult or impossible to determine which user has accessed or attempted to access organization computers. Events for this subcategory include:
- 4634: An account was logged off.
- 4647: User initiated logoff.
The recommended state for this setting is to include Success.</t>
  </si>
  <si>
    <t>Navigate to the UI Path articulated in the Remediation section and confirm it is set as prescribed.
OR
To audit the system using auditpol.exe, perform the following and confirm it is set as prescribed:
auditpol /get /subcategory:"Logoff"</t>
  </si>
  <si>
    <t>The setting Audit Logoff is set to Success.</t>
  </si>
  <si>
    <t>The setting Audit Logoff is not set to Success.</t>
  </si>
  <si>
    <t>17.5.3</t>
  </si>
  <si>
    <t>To establish the recommended configuration via GP, set the following UI path to include Success:
Computer Configuration\Policies\Windows Settings\Security Settings\Advanced Audit Policy Configuration\Audit Policies\Logon/Logoff\Audit Logoff</t>
  </si>
  <si>
    <t>Set Audit Logoff to include Success. One method to achieve the recommended configuration via Group Policy, set the following UI path to include Success:
Computer Configuration\Policies\Windows Settings\Security Settings\Advanced Audit Policy Configuration\Audit Policies\Logon/Logoff\Audit Logoff</t>
  </si>
  <si>
    <t>Win10-170</t>
  </si>
  <si>
    <t>Set Audit Logon to Success and Failure</t>
  </si>
  <si>
    <t>This subcategory reports when a user attempts to log on to the system. These events occur on the accessed computer. For interactive logons, the generation of these events occurs on the computer that is logged on to. If a network logon takes place to access a share, these events generate on the computer that hosts the accessed resource. If you configure this setting to No auditing, it is difficult or impossible to determine which user has accessed or attempted to access organization computers. Events for this subcategory include:
- 4624: An account was successfully logged on.
- 4625: An account failed to log on.
- 4648: A logon was attempted using explicit credentials.
- 4675: SIDs were filtered.
The recommended state for this setting is: Success and Failure.</t>
  </si>
  <si>
    <t>Navigate to the UI Path articulated in the Remediation section and confirm it is set as prescribed.
OR
To audit the system using auditpol.exe, perform the following and confirm it is set as prescribed:
auditpol /get /subcategory:"Logon"</t>
  </si>
  <si>
    <t>The setting Audit Logon is set to Success and Failure.</t>
  </si>
  <si>
    <t>The setting Audit Logon is not set to Success and Failure.</t>
  </si>
  <si>
    <t>17.5.4</t>
  </si>
  <si>
    <t>To establish the recommended configuration via GP, set the following UI path to Success and Failure:
Computer Configuration\Policies\Windows Settings\Security Settings\Advanced Audit Policy Configuration\Audit Policies\Logon/Logoff\Audit Logon</t>
  </si>
  <si>
    <t>Set Audit Logon to Success and Failure. One method to achieve the recommended configuration via Group Policy, set the following UI path to Success and Failure:
Computer Configuration\Policies\Windows Settings\Security Settings\Advanced Audit Policy Configuration\Audit Policies\Logon/Logoff\Audit Logon</t>
  </si>
  <si>
    <t>Win10-171</t>
  </si>
  <si>
    <t>Set Audit Other Logon/Logoff Events to Success and Failure</t>
  </si>
  <si>
    <t>This subcategory reports other logon/logoff-related events, such as Remote Desktop Services session disconnects and reconnects, using RunAs to run processes under a different account, and locking and unlocking a workstation. Events for this subcategory include:
- 4649: A replay attack was detected.
- 4778: A session was reconnected to a Window Station.
- 4779: A session was disconnected from a Window Station.
- 4800: The workstation was locked.
- 4801: The workstation was unlocked.
- 4802: The screen saver was invoked.
- 4803: The screen saver was dismissed.
- 5378: The requested credentials delegation was disallowed by policy.
- 5632: A request was made to authenticate to a wireless network.
- 5633: A request was made to authenticate to a wired network.
The recommended state for this setting is: Success and Failure.</t>
  </si>
  <si>
    <t>Navigate to the UI Path articulated in the Remediation section and confirm it is set as prescribed.
OR
To audit the system using auditpol.exe, perform the following and confirm it is set as prescribed:
auditpol /get /subcategory:"Other Logon/Logoff Events"</t>
  </si>
  <si>
    <t>The setting Audit Other Logon/Logoff Events is set to Success and Failure.</t>
  </si>
  <si>
    <t>The setting Audit Other Logon/Logoff Events is not set to Success and Failure.</t>
  </si>
  <si>
    <t>17.5.5</t>
  </si>
  <si>
    <t>To establish the recommended configuration via GP, set the following UI path to Success and Failure:
Computer Configuration\Policies\Windows Settings\Security Settings\Advanced Audit Policy Configuration\Audit Policies\Logon/Logoff\Audit Other Logon/Logoff Events</t>
  </si>
  <si>
    <t>Set Audit Other Logon/Logoff Events to Success and Failure. One method to achieve the recommended configuration via Group Policy, set the following UI path to Success and Failure:
Computer Configuration\Policies\Windows Settings\Security Settings\Advanced Audit Policy Configuration\Audit Policies\Logon/Logoff\Audit Other Logon/Logoff Events</t>
  </si>
  <si>
    <t>Win10-172</t>
  </si>
  <si>
    <t>Set Audit Special Logon to include Success</t>
  </si>
  <si>
    <t>This subcategory reports when a special logon is used. A special logon is a logon that has administrator-equivalent privileges and can be used to elevate a process to a higher level. Events for this subcategory include:
- 4964 : Special groups have been assigned to a new logon.
The recommended state for this setting is to include Success.</t>
  </si>
  <si>
    <t>Navigate to the UI Path articulated in the Remediation section and confirm it is set as prescribed.
OR
To audit the system using auditpol.exe, perform the following and confirm it is set as prescribed:
auditpol /get /subcategory:"Special Logon"</t>
  </si>
  <si>
    <t>The setting Audit Special Logon is set to Success.</t>
  </si>
  <si>
    <t>The setting Audit Special Logon is not set to Success.</t>
  </si>
  <si>
    <t>17.5.6</t>
  </si>
  <si>
    <t>To establish the recommended configuration via GP, set the following UI path to include Success:
Computer Configuration\Policies\Windows Settings\Security Settings\Advanced Audit Policy Configuration\Audit Policies\Logon/Logoff\Audit Special Logon</t>
  </si>
  <si>
    <t>Set Audit Special Logon to include Success. One method to achieve the recommended configuration via Group Policy, set the following UI path to include Success:
Computer Configuration\Policies\Windows Settings\Security Settings\Advanced Audit Policy Configuration\Audit Policies\Logon/Logoff\Audit Special Logon</t>
  </si>
  <si>
    <t>Win10-173</t>
  </si>
  <si>
    <t>AU-12</t>
  </si>
  <si>
    <t>Audit Generation</t>
  </si>
  <si>
    <t>Set Audit Detailed File Share to include Failure</t>
  </si>
  <si>
    <t>This subcategory allows you to audit attempts to access files and folders on a shared folder. Events for this subcategory include:
- 5145: network share object was checked to see whether client can be granted desired access.
The recommended state for this setting is to include: Failure</t>
  </si>
  <si>
    <t>Navigate to the UI Path articulated in the Remediation section and confirm it is set as prescribed.
OR
To audit the system using auditpol.exe, perform the following and confirm it is set as prescribed:
auditpol /get /subcategory:"Detailed File Share"</t>
  </si>
  <si>
    <t>The Audit Detailed File Share is set to include Failure.</t>
  </si>
  <si>
    <t>The Audit Detailed File Share is not set to include Failure.</t>
  </si>
  <si>
    <t>17.6</t>
  </si>
  <si>
    <t>17.6.1</t>
  </si>
  <si>
    <t>Auditing the Failures will log which unauthorized users attempted (and failed) to get access to a file or folder on a network share on this computer, which could possibly be an indication of malicious intent.</t>
  </si>
  <si>
    <t>To establish the recommended configuration via GP, set the following UI path to include Failure:
Computer Configuration\Policies\Windows Settings\Security Settings\Advanced Audit Policy Configuration\Audit Policies\Object Access\Audit Detailed File Share</t>
  </si>
  <si>
    <t>Set Audit Detailed File Share to include Failure. One method to achieve the recommended configuration via Group Policy, set the following UI path to include Failure:
Computer Configuration\Policies\Windows Settings\Security Settings\Advanced Audit Policy Configuration\Audit Policies\Object Access\Audit Detailed File Share</t>
  </si>
  <si>
    <t>Win10-174</t>
  </si>
  <si>
    <t>Set Audit File Share to Success and Failure</t>
  </si>
  <si>
    <t>This policy setting allows you to audit attempts to access a shared folder.
The recommended state for this setting is: Success and Failure.</t>
  </si>
  <si>
    <t>Navigate to the UI Path articulated in the Remediation section and confirm it is set as prescribed.
OR
To audit the system using auditpol.exe, perform the following and confirm it is set as prescribed:
auditpol /get /subcategory:"File Share"</t>
  </si>
  <si>
    <t>The Audit File Share is set to Success and Failure.</t>
  </si>
  <si>
    <t>The Audit File Share is not set to Success and Failure.</t>
  </si>
  <si>
    <t>17.6.2</t>
  </si>
  <si>
    <t>In an enterprise managed environment, workstations should have limited file sharing activity, as file servers would normally handle the overall burden of file sharing activities. Any unusual file sharing activity on workstations may therefore be useful in an investigation of potentially malicious activity.</t>
  </si>
  <si>
    <t>To establish the recommended configuration via GP, set the following UI path to Success and Failure:
Computer Configuration\Policies\Windows Settings\Security Settings\Advanced Audit Policy Configuration\Audit Policies\Object Access\Audit File Share</t>
  </si>
  <si>
    <t>Set Audit File Share to Success and Failure. One method to achieve the recommended configuration via Group Policy, set the following UI path to Success and Failure:
Computer Configuration\Policies\Windows Settings\Security Settings\Advanced Audit Policy Configuration\Audit Policies\Object Access\Audit File Share</t>
  </si>
  <si>
    <t>Win10-175</t>
  </si>
  <si>
    <t>Set Audit Other Object Access Events to Success and Failure</t>
  </si>
  <si>
    <t>This policy setting allows you to audit events generated by the management of task scheduler jobs or COM+ objects. 
For scheduler jobs, the following are audited:
- Job created.
- Job deleted.
- Job enabled.
- Job disabled.
- Job updated.
For COM+ objects, the following are audited:
- Catalog object added.
- Catalog object updated.
- Catalog object deleted.
The recommended state for this setting is: Success and Failure.</t>
  </si>
  <si>
    <t>Navigate to the UI Path articulated in the Remediation section and confirm it is set as prescribed.
OR
To audit the system using auditpol.exe, perform the following and confirm it is set as prescribed:
auditpol /get /subcategory:"Audit Other Object Access Events"</t>
  </si>
  <si>
    <t>The Audit Other Object Access Events is set to Success and Failure.</t>
  </si>
  <si>
    <t>Audit Other Object Access Events is not set to Success and Failure.</t>
  </si>
  <si>
    <t>17.6.3</t>
  </si>
  <si>
    <t>The unexpected creation of scheduled tasks and COM+ objects could potentially be an indication of malicious activity. Since these types of actions are generally low volume, it may be useful to capture them in the audit logs for use during an investigation.</t>
  </si>
  <si>
    <t>To establish the recommended configuration via GP, set the following UI path to Success and Failure:
Computer Configuration\Policies\Windows Settings\Security Settings\Advanced Audit Policy Configuration\Audit Policies\Object Access\Audit Other Object Access Events</t>
  </si>
  <si>
    <t>Set Audit Other Object Access Events to Success and Failure. One method to achieve the recommended configuration via Group Policy, set the following UI path to Success and Failure:
Computer Configuration\Policies\Windows Settings\Security Settings\Advanced Audit Policy Configuration\Audit Policies\Object Access\Audit Other Object Access Events</t>
  </si>
  <si>
    <t>Win10-176</t>
  </si>
  <si>
    <t>Set Audit Removable Storage to Success and Failure</t>
  </si>
  <si>
    <t>This policy setting allows you to audit user attempts to access file system objects on a removable storage device. A security audit event is generated only for all objects for all types of access requested. If you configure this policy setting, an audit event is generated each time an account accesses a file system object on a removable storage. Success audits record successful attempts and Failure audits record unsuccessful attempts. If you do not configure this policy setting, no audit event is generated when an account accesses a file system object on a removable storage.
The recommended state for this setting is: Success and Failure.</t>
  </si>
  <si>
    <t>Navigate to the UI Path articulated in the Remediation section and confirm it is set as prescribed.
OR
To audit the system using auditpol.exe, perform the following and confirm it is set as prescribed:
auditpol /get /subcategory:"Removable Storage"</t>
  </si>
  <si>
    <t>The setting Audit Removable Storage is set to Success and Failure.</t>
  </si>
  <si>
    <t>The setting Audit Removable Storage is not set to Success and Failure.</t>
  </si>
  <si>
    <t>17.6.4</t>
  </si>
  <si>
    <t>Auditing removable storage may be useful when investigating an incident. For example, if an individual is suspected of copying sensitive information onto a USB drive.</t>
  </si>
  <si>
    <t>To establish the recommended configuration via GP, set the following UI path to Success and Failure:
Computer Configuration\Policies\Windows Settings\Security Settings\Advanced Audit Policy Configuration\Audit Policies\Object Access\Audit Removable Storage</t>
  </si>
  <si>
    <t>Set Audit Removable Storage to Success and Failure. One method to achieve the recommended configuration via Group Policy, set the following UI path to Success and Failure:
Computer Configuration\Policies\Windows Settings\Security Settings\Advanced Audit Policy Configuration\Audit Policies\Object Access\Audit Removable Storage</t>
  </si>
  <si>
    <t>Win10-177</t>
  </si>
  <si>
    <t>Set Audit Policy Change to include Success</t>
  </si>
  <si>
    <t>This subcategory reports changes in audit policy including SACL changes. Events for this subcategory include:
- 4715: The audit policy (SACL) on an object was changed.
- 4719: System audit policy was changed.
- 4902: The Per-user audit policy table was created.
- 4904: An attempt was made to register a security event source.
- 4905: An attempt was made to unregister a security event source.
- 4906: The CrashOnAuditFail value has changed.
- 4907: Auditing settings on object were changed.
- 4908: Special Groups Logon table modified.
- 4912: Per User Audit Policy was changed.
The recommended state for this setting is to include Success.</t>
  </si>
  <si>
    <t>Navigate to the UI Path articulated in the Remediation section and confirm it is set as prescribed.
OR
To audit the system using auditpol.exe, perform the following and confirm it is set as prescribed:
auditpol /get /subcategory:"Audit Policy Change"</t>
  </si>
  <si>
    <t>The setting Audit Policy Change is set to Success and Failure.</t>
  </si>
  <si>
    <t>The setting Audit Policy Change is not set to Success and Failure.</t>
  </si>
  <si>
    <t>17.7</t>
  </si>
  <si>
    <t>17.7.1</t>
  </si>
  <si>
    <t>To establish the recommended configuration via GP, set the following UI path to include Success:
Computer Configuration\Policies\Windows Settings\Security Settings\Advanced Audit Policy Configuration\Audit Policies\Policy Change\Audit Audit Policy Change</t>
  </si>
  <si>
    <t>Set Audit Policy Change to include Success. One method to achieve the recommended configuration via Group Policy, set the following UI path to include Success:
Computer Configuration\Policies\Windows Settings\Security Settings\Advanced Audit Policy Configuration\Audit Policies\Policy Change\Audit Audit Policy Change</t>
  </si>
  <si>
    <t>Win10-178</t>
  </si>
  <si>
    <t>Set Audit Authentication Policy Change to include Success</t>
  </si>
  <si>
    <t>This subcategory reports changes in authentication policy. Events for this subcategory include:
- 4706: A new trust was created to a domain.
- 4707: A trust to a domain was removed.
- 4713: Kerberos policy was changed.
- 4716: Trusted domain information was modified.
- 4717: System security access was granted to an account.
- 4718: System security access was removed from an account.
- 4739: Domain Policy was changed.
- 4864: A namespace collision was detected.
- 4865: A trusted forest information entry was added.
- 4866: A trusted forest information entry was removed.
- 4867: A trusted forest information entry was modified.
The recommended state for this setting is to include Success.</t>
  </si>
  <si>
    <t>Navigate to the UI Path articulated in the Remediation section and confirm it is set as prescribed.
OR
To audit the system using auditpol.exe, perform the following and confirm it is set as prescribed:
auditpol /get /subcategory:"Authentication Policy Change"</t>
  </si>
  <si>
    <t>The setting Audit Authentication Policy Change is set to Success.</t>
  </si>
  <si>
    <t>The setting Audit Authentication Policy Change is not set to Success.</t>
  </si>
  <si>
    <t>17.7.2</t>
  </si>
  <si>
    <t>To establish the recommended configuration via GP, set the following UI path to include Success:
Computer Configuration\Policies\Windows Settings\Security Settings\Advanced Audit Policy Configuration\Audit Policies\Policy Change\Audit Authentication Policy Change</t>
  </si>
  <si>
    <t>Set Audit Authentication Policy Change to include Success. One method to achieve the recommended configuration via Group Policy, set the following UI path to include Success:
Computer Configuration\Policies\Windows Settings\Security Settings\Advanced Audit Policy Configuration\Audit Policies\Policy Change\Audit Authentication Policy Change</t>
  </si>
  <si>
    <t>Win10-179</t>
  </si>
  <si>
    <t>Set Audit Authorization Policy Change to include Success</t>
  </si>
  <si>
    <t>This subcategory reports changes in authorization policy. Events for this subcategory include:
- 4703: A user right was adjusted.
- 4704: A user right was assigned.
- 4705: A user right was removed.
- 4670: Permissions on an object were changed.
- 4911: Resource attributes of the object were changed.
- 4913: Central Access Policy on the object was changed.
The recommended state for this setting is to include Success.</t>
  </si>
  <si>
    <t>Navigate to the UI Path articulated in the Remediation section and confirm it is set as prescribed.
OR
To audit the system using auditpol.exe, perform the following and confirm it is set as prescribed:
auditpol /get /subcategory:"Authorization Policy Change"</t>
  </si>
  <si>
    <t>The Audit Authorization Policy Change is set to include Success.</t>
  </si>
  <si>
    <t>Audit Authorization Policy Change has not  been set to include Success.</t>
  </si>
  <si>
    <t>17.7.3</t>
  </si>
  <si>
    <t>To establish the recommended configuration via GP, set the following UI path to include Success:
Computer Configuration\Policies\Windows Settings\Security Settings\Advanced Audit Policy Configuration\Audit Policies\Policy Change\Audit Authorization Policy Change</t>
  </si>
  <si>
    <t>Set Audit Authorization Policy Change to include Success. One method to achieve the recommended configuration via Group Policy, set the following UI path to include Success:
Computer Configuration\Policies\Windows Settings\Security Settings\Advanced Audit Policy Configuration\Audit Policies\Policy Change\Audit Authorization Policy Change</t>
  </si>
  <si>
    <t>Win10-180</t>
  </si>
  <si>
    <t>Set Audit MPSSVC Rule-Level Policy Change to Success and Failure</t>
  </si>
  <si>
    <t>This subcategory determines whether the operating system generates audit events when changes are made to policy rules for the Microsoft Protection Service (MPSSVC.exe). Events for this subcategory include:
- 4944: The following policy was active when the Windows Firewall started.
- 4945: A rule was listed when the Windows Firewall started.
- 4946: A change has been made to Windows Firewall exception list. A rule was added.
- 4947: A change has been made to Windows Firewall exception list. A rule was modified.
- 4948: A change has been made to Windows Firewall exception list. A rule was deleted.
- 4949: Windows Firewall settings were restored to the default values.
- 4950: A Windows Firewall setting has changed.
- 4951: A rule has been ignored because its major version number was not recognized by Windows Firewall.
- 4952: Parts of a rule have been ignored because its minor version number was not recognized by Windows Firewall. The other parts of the rule will be enforced.
- 4953: A rule has been ignored by Windows Firewall because it could not parse the rule.
- 4954: Windows Firewall Group Policy settings have changed. The new settings have been applied.
- 4956: Windows Firewall has changed the active profile.
- 4957: Windows Firewall did not apply the following rule.
- 4958: Windows Firewall did not apply the following rule because the rule referred to items not configured on this computer.
The recommended state for this setting is : Success and Failure</t>
  </si>
  <si>
    <t>Navigate to the UI Path articulated in the Remediation section and confirm it is set as prescribed.
OR
To audit the system using auditpol.exe, perform the following and confirm it is set as prescribed:
auditpol /get /subcategory:"MPSSVC Rule-Level Policy Change"</t>
  </si>
  <si>
    <t>The Audit MPSSVC Rule-Level Policy Change is set to Success and Failure.</t>
  </si>
  <si>
    <t>The Audit MPSSVC Rule-Level Policy Change is not set to Success and Failure.</t>
  </si>
  <si>
    <t>17.7.4</t>
  </si>
  <si>
    <t>Changes to firewall rules are important for understanding the security state of the computer and how well it is protected against network attacks.</t>
  </si>
  <si>
    <t>To establish the recommended configuration via GP, set the following UI path to Success and Failure:
Computer Configuration\Policies\Windows Settings\Security Settings\Advanced Audit Policy Configuration\Audit Policies\Policy Change\Audit MPSSVC Rule-Level Policy Change</t>
  </si>
  <si>
    <t>Set Audit MPSSVC Rule-Level Policy Change to Success and Failure. One method to achieve the recommended configuration via Group Policy, set the following UI path to Success and Failure:
Computer Configuration\Policies\Windows Settings\Security Settings\Advanced Audit Policy Configuration\Audit Policies\Policy Change\Audit MPSSVC Rule-Level Policy Change</t>
  </si>
  <si>
    <t>Win10-181</t>
  </si>
  <si>
    <t>Set Audit Other Policy Change Events to include Failure</t>
  </si>
  <si>
    <t>This subcategory contains events about EFS Data Recovery Agent policy changes, changes in Windows Filtering Platform filter, status on Security policy settings updates for local Group Policy settings, Central Access Policy changes, and detailed troubleshooting events for Cryptographic Next Generation (CNG) operations.
- 5063: A cryptographic provider operation was attempted.
- 5064: A cryptographic context operation was attempted.
- 5065: A cryptographic context modification was attempted.
- 5066: A cryptographic function operation was attempted.
- 5067: A cryptographic function modification was attempted.
- 5068: A cryptographic function provider operation was attempted.
- 5069: A cryptographic function property operation was attempted.
- 5070: A cryptographic function property modification was attempted.
- 6145: One or more errors occurred while processing security policy in the group policy objects.
The recommended state for this setting is to include: Failure.</t>
  </si>
  <si>
    <t>Navigate to the UI Path articulated in the Remediation section and confirm it is set as prescribed.
OR
To audit the system using auditpol.exe, perform the following and confirm it is set as prescribed:
auditpol /get /subcategory:"Other Policy Change Events"</t>
  </si>
  <si>
    <t>The Audit Other Policy Change Events is set to include Failure.</t>
  </si>
  <si>
    <t>The Audit Other Policy Change Events is not set to include Failure.</t>
  </si>
  <si>
    <t>17.7.5</t>
  </si>
  <si>
    <t>This setting can help detect errors in applied Security settings which came from Group Policy, and failure events related to Cryptographic Next Generation (CNG) functions.</t>
  </si>
  <si>
    <t>To establish the recommended configuration via GP, set the following UI path to include Failure:
Computer Configuration\Policies\Windows Settings\Security Settings\Advanced Audit Policy Configuration\Audit Policies\Policy Change\Audit Other Policy Change Events</t>
  </si>
  <si>
    <t>Set Audit Other Policy Change Events to include Failure. One method to achieve the recommended configuration via Group Policy, set the following UI path to include Failure:
Computer Configuration\Policies\Windows Settings\Security Settings\Advanced Audit Policy Configuration\Audit Policies\Policy Change\Audit Other Policy Change Events</t>
  </si>
  <si>
    <t>Win10-182</t>
  </si>
  <si>
    <t>Set Audit Sensitive Privilege Use to Success and Failure</t>
  </si>
  <si>
    <t>This subcategory reports when a user account or service uses a sensitive privilege. A sensitive privilege includes the following user rights:
- Act as part of the operating system
- Back up files and directories
- Create a token object
- Debug programs
- Enable computer and user accounts to be trusted for delegation
- Generate security audits
- Impersonate a client after authentication
- Load and unload device drivers
- Manage auditing and security log
- Modify firmware environment values
- Replace a process-level token
- Restore files and directories
- Take ownership of files or other objects
Auditing this subcategory will create a high volume of events. Events for this subcategory include:
- 4672: Special privileges assigned to new logon.
- 4673: A privileged service was called.
- 4674: An operation was attempted on a privileged object.
The recommended state for this setting is: Success and Failure.</t>
  </si>
  <si>
    <t>Navigate to the UI Path articulated in the Remediation section and confirm it is set as prescribed.
OR
To audit the system using auditpol.exe, perform the following and confirm it is set as prescribed:
auditpol /get /subcategory:"Sensitive Privilege Use"</t>
  </si>
  <si>
    <t>The setting Audit Sensitive Privilege Use is set to Success and Failure.</t>
  </si>
  <si>
    <t>The setting Audit Sensitive Privilege Use is not set to Success and Failure.</t>
  </si>
  <si>
    <t>17.8</t>
  </si>
  <si>
    <t>17.8.1</t>
  </si>
  <si>
    <t>To establish the recommended configuration via GP, set the following UI path to Success and Failure:
Computer Configuration\Policies\Windows Settings\Security Settings\Advanced Audit Policy Configuration\Audit Policies\Privilege Use\Audit Sensitive Privilege Use</t>
  </si>
  <si>
    <t>Set Audit Sensitive Privilege Use to Success and Failure. One method to achieve the recommended configuration via Group Policy, set the following UI path to Success and Failure:
Computer Configuration\Policies\Windows Settings\Security Settings\Advanced Audit Policy Configuration\Audit Policies\Privilege Use\Audit Sensitive Privilege Use</t>
  </si>
  <si>
    <t>Win10-183</t>
  </si>
  <si>
    <t>Set Audit IPsec Driver to Success and Failure</t>
  </si>
  <si>
    <t>This subcategory reports on the activities of the Internet Protocol security (IPsec) driver. Events for this subcategory include:
- 4960: IPsec dropped an inbound packet that failed an integrity check. If this problem persists, it could indicate a network issue or that packets are being modified in transit to this computer. Verify that the packets sent from the remote computer are the same as those received by this computer. This error might also indicate interoperability problems with other IPsec implementations.
- 4961: IPsec dropped an inbound packet that failed a replay check. If this problem persists, it could indicate a replay attack against this computer.
- 4962: IPsec dropped an inbound packet that failed a replay check. The inbound packet had too low a sequence number to ensure it was not a replay.
- 4963: IPsec dropped an inbound clear text packet that should have been secured. This is usually due to the remote computer changing its IPsec policy without informing this computer. This could also be a spoofing attack attempt.
- 4965: IPsec received a packet from a remote computer with an incorrect Security Parameter Index (SPI). This is usually caused by malfunctioning hardware that is corrupting packets. If these errors persist, verify that the packets sent from the remote computer are the same as those received by this computer. This error may also indicate interoperability problems with other IPsec implementations. In that case, if connectivity is not impeded, then these events can be ignored.
- 5478: IPsec Services has started successfully.
- 5479: IPsec Services has been shut down successfully. The shutdown of IPsec Services can put the computer at greater risk of network attack or expose the computer to potential security risks.
- 5480: IPsec Services failed to get the complete list of network interfaces on the computer. This poses a potential security risk because some of the network interfaces may not get the protection provided by the applied IPsec filters. Use the IP Security Monitor snap-in to diagnose the problem.
- 5483: IPsec Services failed to initialize RPC server. IPsec Services could not be started.
- 5484: IPsec Services has experienced a critical failure and has been shut down. The shutdown of IPsec Services can put the computer at greater risk of network attack or expose the computer to potential security risks.
- 5485: IPsec Services failed to process some IPsec filters on a plug-and-play event for network interfaces. This poses a potential security risk because some of the network interfaces may not get the protection provided by the applied IPsec filters. Use the IP Security Monitor snap-in to diagnose the problem.
The recommended state for this setting is: Success and Failure.</t>
  </si>
  <si>
    <t>Navigate to the UI Path articulated in the Remediation section and confirm it is set as prescribed.
OR
To audit the system using auditpol.exe, perform the following and confirm it is set as prescribed:
auditpol /get /subcategory:"IPsec Driver"</t>
  </si>
  <si>
    <t>The setting Audit IPsec Driver is set to Success and Failure.</t>
  </si>
  <si>
    <t>The setting Audit IPsec Driver is not set to Success and Failure.</t>
  </si>
  <si>
    <t>17.9</t>
  </si>
  <si>
    <t>17.9.1</t>
  </si>
  <si>
    <t>To establish the recommended configuration via GP, set the following UI path to Success and Failure:
Computer Configuration\Policies\Windows Settings\Security Settings\Advanced Audit Policy Configuration\Audit Policies\System\Audit IPsec Driver</t>
  </si>
  <si>
    <t>Set Audit IPsec Driver to Success and Failure. One method to achieve the recommended configuration via Group Policy, set the following UI path to Success and Failure:
Computer Configuration\Policies\Windows Settings\Security Settings\Advanced Audit Policy Configuration\Audit Policies\System\Audit IPsec Driver</t>
  </si>
  <si>
    <t>Win10-184</t>
  </si>
  <si>
    <t>Set Audit Other System Events to Success and Failure</t>
  </si>
  <si>
    <t>This subcategory reports on other system events. Events for this subcategory include:
- 5024 : The Windows Firewall Service has started successfully.
- 5025 : The Windows Firewall Service has been stopped.
- 5027 : The Windows Firewall Service was unable to retrieve the security policy from the local storage. The service will continue enforcing the current policy.
- 5028 : The Windows Firewall Service was unable to parse the new security policy. The service will continue with currently enforced policy.
- 5029: The Windows Firewall Service failed to initialize the driver. The service will continue to enforce the current policy.
- 5030: The Windows Firewall Service failed to start.
- 5032: Windows Firewall was unable to notify the user that it blocked an application from accepting incoming connections on the network.
- 5033 : The Windows Firewall Driver has started successfully.
- 5034 : The Windows Firewall Driver has been stopped.
- 5035 : The Windows Firewall Driver failed to start.
- 5037 : The Windows Firewall Driver detected critical runtime error. Terminating.
- 5058: Key file operation.
- 5059: Key migration operation.
The recommended state for this setting is: Success and Failure.</t>
  </si>
  <si>
    <t>Navigate to the UI Path articulated in the Remediation section and confirm it is set as prescribed.
OR
To audit the system using auditpol.exe, perform the following and confirm it is set as prescribed:
auditpol /get /subcategory:"Other System Events"</t>
  </si>
  <si>
    <t>The setting Audit Other System Events is set to Success and Failure.</t>
  </si>
  <si>
    <t>The setting Audit Other System Events is not set to Success and Failure.</t>
  </si>
  <si>
    <t>17.9.2</t>
  </si>
  <si>
    <t>Capturing these audit events may be useful for identifying when the Windows Firewall is not performing as expected.</t>
  </si>
  <si>
    <t>To establish the recommended configuration via GP, set the following UI path to Success and Failure:
Computer Configuration\Policies\Windows Settings\Security Settings\Advanced Audit Policy Configuration\Audit Policies\System\Audit Other System Events</t>
  </si>
  <si>
    <t>Set Audit Other System Events to Success and Failure. One method to achieve the recommended configuration via Group Policy, set the following UI path to Success and Failure:
Computer Configuration\Policies\Windows Settings\Security Settings\Advanced Audit Policy Configuration\Audit Policies\System\Audit Other System Events</t>
  </si>
  <si>
    <t>Win10-185</t>
  </si>
  <si>
    <t>Set Audit Security State Change to include Success</t>
  </si>
  <si>
    <t>This subcategory reports changes in security state of the system, such as when the security subsystem starts and stops. Events for this subcategory include:
- 4608: Windows is starting up.
- 4609: Windows is shutting down.
- 4616: The system time was changed.
- 4621: Administrator recovered system from CrashOnAuditFail. Users who are not administrators will now be allowed to log on. Some audit-able activity might not have been recorded.
The recommended state for this setting is to include Success.</t>
  </si>
  <si>
    <t>Navigate to the UI Path articulated in the Remediation section and confirm it is set as prescribed.
OR
To audit the system using auditpol.exe, perform the following and confirm it is set as prescribed:
auditpol /get /subcategory:"Security State Change"</t>
  </si>
  <si>
    <t>The setting Audit Security State Change is set to Success.</t>
  </si>
  <si>
    <t>The setting Audit Security State Change is not set to Success.</t>
  </si>
  <si>
    <t>Changing from "Success" to "Success and Failure" to synchronize with other Windows Server benchmarks.</t>
  </si>
  <si>
    <t>17.9.3</t>
  </si>
  <si>
    <t>To establish the recommended configuration via GP, set the following UI path to include Success:
Computer Configuration\Policies\Windows Settings\Security Settings\Advanced Audit Policy Configuration\Audit Policies\System\Audit Security State Change</t>
  </si>
  <si>
    <t>Set Audit Security State Change to include Success. One method to achieve the recommended configuration via Group Policy, set the following UI path to include Success:
Computer Configuration\Policies\Windows Settings\Security Settings\Advanced Audit Policy Configuration\Audit Policies\System\Audit Security State Change</t>
  </si>
  <si>
    <t>Win10-186</t>
  </si>
  <si>
    <t>Set Audit Security System Extension to include Success</t>
  </si>
  <si>
    <t>This subcategory reports the loading of extension code such as authentication packages by the security subsystem. Events for this subcategory include:
- 4610: An authentication package has been loaded by the Local Security Authority.
- 4611: A trusted logon process has been registered with the Local Security Authority.
- 4614: A notification package has been loaded by the Security Account Manager.
- 4622: A security package has been loaded by the Local Security Authority.
- 4697: A service was installed in the system.
The recommended state for this setting is to include Success.</t>
  </si>
  <si>
    <t>Navigate to the UI Path articulated in the Remediation section and confirm it is set as prescribed.
OR
To audit the system using auditpol.exe, perform the following and confirm it is set as prescribed:
auditpol /get /subcategory:"Security System Extension"</t>
  </si>
  <si>
    <t>The setting Audit Security System Extension is set to Success.</t>
  </si>
  <si>
    <t>The setting Audit Security System Extension is not set to Success.</t>
  </si>
  <si>
    <t>17.9.4</t>
  </si>
  <si>
    <t>To establish the recommended configuration via GP, set the following UI path to include Success:
Computer Configuration\Policies\Windows Settings\Security Settings\Advanced Audit Policy Configuration\Audit Policies\System\Audit Security System Extension</t>
  </si>
  <si>
    <t>Set Audit Security State Change to include Success. One method to achieve the recommended configuration via Group Policy, set the following UI path to include Success:
Computer Configuration\Policies\Windows Settings\Security Settings\Advanced Audit Policy Configuration\Audit Policies\System\Audit Security System Extension</t>
  </si>
  <si>
    <t>Win10-187</t>
  </si>
  <si>
    <t>Set Audit System Integrity to Success and Failure</t>
  </si>
  <si>
    <t>This subcategory reports on violations of integrity of the security subsystem. Events for this subcategory include:
- 4612 : Internal resources allocated for the queuing of audit messages have been exhausted, leading to the loss of some audits.
- 4615 : Invalid use of LPC port.
- 4618 : A monitored security event pattern has occurred.
- 4816 : RPC detected an integrity violation while decrypting an incoming message.
- 5038 : Code integrity determined that the image hash of a file is not valid. The file could be corrupt due to unauthorized modification, or the invalid hash could indicate a potential disk device error.
- 5056: A cryptographic self-test was performed.
- 5057: A cryptographic primitive operation failed.
- 5060: Verification operation failed.
- 5061: Cryptographic operation.
- 5062: A kernel-mode cryptographic self-test was performed.
The recommended state for this setting is: Success and Failure.</t>
  </si>
  <si>
    <t>Navigate to the UI Path articulated in the Remediation section and confirm it is set as prescribed.
OR
To audit the system using auditpol.exe, perform the following and confirm it is set as prescribed:
auditpol /get /subcategory:"System Integrity"</t>
  </si>
  <si>
    <t>The setting Audit System Integrity is set to Success and Failure.</t>
  </si>
  <si>
    <t>The setting Audit System Integrity is not set to Success and Failure.</t>
  </si>
  <si>
    <t>17.9.5</t>
  </si>
  <si>
    <t>To establish the recommended configuration via GP, set the following UI path to Success and Failure:
Computer Configuration\Policies\Windows Settings\Security Settings\Advanced Audit Policy Configuration\Audit Policies\System\Audit System Integrity</t>
  </si>
  <si>
    <t>Set Audit System Integrity to Success and Failure. One method to achieve the recommended configuration via Group Policy, set the following UI path to Success and Failure:
Computer Configuration\Policies\Windows Settings\Security Settings\Advanced Audit Policy Configuration\Audit Policies\System\Audit System Integrity</t>
  </si>
  <si>
    <t>Win10-188</t>
  </si>
  <si>
    <t>Set Prevent enabling lock screen camera to enable</t>
  </si>
  <si>
    <t>Disables the lock screen camera toggle switch in PC Settings and prevents a camera from being invoked on the lock screen.
The recommended state for this setting is: Enabled.</t>
  </si>
  <si>
    <t>Navigate to the UI Path articulated in the Remediation section and confirm it is set as prescribed. This group policy setting is backed by the following registry location:
HKEY_LOCAL_MACHINE\SOFTWARE\Policies\Microsoft\Windows\Personalization:NoLockScreenCamera</t>
  </si>
  <si>
    <t>The setting Prevent enabling lock screen camera is enabled.</t>
  </si>
  <si>
    <t>The setting Prevent enabling lock screen camera is not enabled.</t>
  </si>
  <si>
    <t>18.1.1</t>
  </si>
  <si>
    <t>18.1.1.1</t>
  </si>
  <si>
    <t>Disabling the lock screen camera extends the protection afforded by the lock screen to camera features.</t>
  </si>
  <si>
    <t>To establish the recommended configuration via GP, set the following UI path to Enabled:
Computer Configuration\Policies\Administrative Templates\Control Panel\Personalization\Prevent enabling lock screen camera</t>
  </si>
  <si>
    <t>Set Prevent enabling lock screen camera to enable. One method to achieve the recommended configuration via Group Policy, set the following UI path to Enabled:
Computer Configuration\Policies\Administrative Templates\Control Panel\Personalization\Prevent enabling lock screen camera</t>
  </si>
  <si>
    <t>Win10-189</t>
  </si>
  <si>
    <t>Set Prevent enabling lock screen slide show to enable</t>
  </si>
  <si>
    <t>Disables the lock screen slide show settings in PC Settings and prevents a slide show from playing on the lock screen.
The recommended state for this setting is: Enabled.</t>
  </si>
  <si>
    <t>Navigate to the UI Path articulated in the Remediation section and confirm it is set as prescribed. This group policy setting is backed by the following registry location:
HKEY_LOCAL_MACHINE\SOFTWARE\Policies\Microsoft\Windows\Personalization:NoLockScreenSlideshow</t>
  </si>
  <si>
    <t>The setting Prevent enabling lock screen slide show is enabled.</t>
  </si>
  <si>
    <t>The setting Prevent enabling lock screen slide show is not enabled.</t>
  </si>
  <si>
    <t>18.1.1.2</t>
  </si>
  <si>
    <t>Disabling the lock screen slide show extends the protection afforded by the lock screen to slide show contents.</t>
  </si>
  <si>
    <t>To establish the recommended configuration via GP, set the following UI path to Enabled:
Computer Configuration\Policies\Administrative Templates\Control Panel\Personalization\Prevent enabling lock screen slide show</t>
  </si>
  <si>
    <t>Set Prevent enabling lock screen slide show to enable. One method to achieve the recommended configuration via Group Policy, set the following UI path to Enabled:
Computer Configuration\Policies\Administrative Templates\Control Panel\Personalization\Prevent enabling lock screen slide show</t>
  </si>
  <si>
    <t>Win10-190</t>
  </si>
  <si>
    <t>Set Allow users to enable online speech recognition services to disable</t>
  </si>
  <si>
    <t>This policy enables the automatic learning component of input personalization that includes speech, inking, and typing. Automatic learning enables the collection of speech and handwriting patterns, typing history, contacts, and recent calendar information. It is required for the use of Cortana. Some of this collected information may be stored on the user's OneDrive, in the case of inking and typing; some of the information will be uploaded to Microsoft to personalize speech.
The recommended state for this setting is: Disabled.</t>
  </si>
  <si>
    <t>Navigate to the UI Path articulated in the Remediation section and confirm it is set as prescribed. This group policy setting is backed by the following registry location:
HKEY_LOCAL_MACHINE\SOFTWARE\Policies\Microsoft\InputPersonalization:AllowInputPersonalization</t>
  </si>
  <si>
    <t>The Allow users to enable online speech recognition services  is set to disabled.</t>
  </si>
  <si>
    <t>The Allow users to enable online speech recognition services  is not set to disabled.</t>
  </si>
  <si>
    <t>18.1.2</t>
  </si>
  <si>
    <t>18.1.2.2</t>
  </si>
  <si>
    <t>If this setting is Enabled sensitive information could be stored in the cloud or sent to Microsoft.</t>
  </si>
  <si>
    <t>To establish the recommended configuration via GP, set the following UI path to Disabled:
Computer Configuration\Policies\Administrative Templates\Control Panel\Regional and Language Options\Allow users to enable online speech recognition services</t>
  </si>
  <si>
    <t>Set Allow users to enable online speech recognition services to disable. One method to achieve the recommended configuration via Group Policy, set the following UI path to Disabled:
Computer Configuration\Policies\Administrative Templates\Control Panel\Regional and Language Options\Allow users to enable online speech recognition services</t>
  </si>
  <si>
    <t>Win10-191</t>
  </si>
  <si>
    <t>Set LAPS AdmPwd GPO Extension / CSE is installed</t>
  </si>
  <si>
    <t>In May 2015, Microsoft released the Local Administrator Password Solution (LAPS) tool, which is free and supported software that allows an organization to automatically set randomized and unique local Administrator account passwords on domain-attached workstations and Member Servers. The passwords are stored in a confidential attribute of the domain computer account and can be retrieved from Active Directory by approved Sysadmins when needed.
The LAPS tool requires a small Active Directory Schema update to implement, as well as installation of a Group Policy Client Side Extension (CSE) on targeted computers. Please see the LAPS documentation for details.
LAPS supports Windows Vista or newer workstation OSes, and Server 2003 or newer server OSes. LAPS do not support standalone computers - they must be joined to a domain.</t>
  </si>
  <si>
    <t>The LAPS AdmPwd GPO Extension / CSE can be verified to be installed by the presence of the following registry value:
HKEY_LOCAL_MACHINE\SOFTWARE\Microsoft\Windows NT\CurrentVersion\Winlogon\GPExtensions\{D76B9641-3288-4f75-942D-087DE603E3EA}:DllName</t>
  </si>
  <si>
    <t>The LAPS AdmPwd GPO Extension / CSE is installed.</t>
  </si>
  <si>
    <t>The LAPS AdmPwd GPO Extension / CSE is not installed.</t>
  </si>
  <si>
    <t>18.3</t>
  </si>
  <si>
    <t>18.3.1</t>
  </si>
  <si>
    <t>Due to the difficulty in managing local Administrator passwords, many organizations choose to use the same password on all workstations and/or Member Servers when deploying them. This creates a serious attack surface security risk because if an attacker manages to compromise one system and learn the password to its local Administrator account, then they can leverage that account to instantly gain access to all other computers that also use that password for their local Administrator account.</t>
  </si>
  <si>
    <t>In order to utilize LAPS, a minor Active Directory Schema update is required, and a Group Policy Client Side Extension (CSE) must be installed on each managed computer. When LAPS is installed, the file AdmPwd.dll must be present in the following location and registered in Windows (the LAPS AdmPwd GPO Extension / CSE installation does this for you):
C:\Program Files\LAPS\CSE\AdmPwd.dll</t>
  </si>
  <si>
    <t>Set LAPS AdmPwd GPO Extension / CSE is installed. To utilize LAPS, a minor Active Directory Schema update is required, and a Group Policy Client Side Extension (CSE) must be installed on each managed computer. When LAPS is installed, the file AdmPwd.dll must be present in the following location and registered in Windows (the LAPS AdmPwd GPO Extension / CSE installation does this for you):
C:\Program Files\LAPS\CSE\AdmPwd.dll</t>
  </si>
  <si>
    <t>Win10-192</t>
  </si>
  <si>
    <t>Set Do not allow password expiration time longer than required by policy to enabled</t>
  </si>
  <si>
    <t>In May 2015, Microsoft released the Local Administrator Password Solution (LAPS) tool, which is free and supported software that allows an organization to automatically set randomized and unique local Administrator account passwords on domain-attached workstations and Member Servers. The passwords are stored in a confidential attribute of the domain computer account and can be retrieved from Active Directory by approved Sysadmins when needed.
The LAPS tool requires a small Active Directory Schema update to implement, as well as installation of a Group Policy Client Side Extension (CSE) on targeted computers. Please see the LAPS documentation for details.
LAPS supports Windows Vista or newer workstation OSes, and Server 2003 or newer server OSes. LAPS do not support standalone computers - they must be joined to a domain.
The recommended state for this setting is: Enabled.</t>
  </si>
  <si>
    <t>Navigate to the UI Path articulated in the Remediation section and confirm it is set as prescribed. This group policy setting is backed by the following registry location:
HKEY_LOCAL_MACHINE\SOFTWARE\Policies\Microsoft Services\AdmPwd:PwdExpirationProtectionEnabled</t>
  </si>
  <si>
    <t>The Do not allow password expiration time longer than required by policy is set to enable.</t>
  </si>
  <si>
    <t>The Do not allow password expiration time longer than required by policy is not set to enable.</t>
  </si>
  <si>
    <t>18.3.2</t>
  </si>
  <si>
    <t>To establish the recommended configuration via GP, set the following UI path to Enabled:
Computer Configuration\Policies\Administrative Templates\LAPS\Do not allow password expiration time longer than required by policy</t>
  </si>
  <si>
    <t>Set Do not allow password expiration time longer than required by policy to enabled. One method to achieve the recommended configuration via Group Policy, set the following UI path to Enabled:
Computer Configuration\Policies\Administrative Templates\LAPS\Do not allow password expiration time longer than required by policy</t>
  </si>
  <si>
    <t>Win10-193</t>
  </si>
  <si>
    <t>Set Enable Local Admin Password Management to enable</t>
  </si>
  <si>
    <t>Navigate to the UI Path articulated in the Remediation section and confirm it is set as prescribed. This group policy setting is backed by the following registry location:
HKEY_LOCAL_MACHINE\SOFTWARE\Policies\Microsoft Services\AdmPwd:AdmPwdEnabled</t>
  </si>
  <si>
    <t xml:space="preserve">The Enable Local Admin Password Management is enabled.
</t>
  </si>
  <si>
    <t xml:space="preserve">The Enable Local Admin Password Management  is not enabled.
</t>
  </si>
  <si>
    <t>18.3.3</t>
  </si>
  <si>
    <t>To establish the recommended configuration via GP, set the following UI path to Enabled:
Computer Configuration\Policies\Administrative Templates\LAPS\Enable Local Admin Password Management</t>
  </si>
  <si>
    <t>Set Enable Local Admin Password Management to enable. One method to achieve the recommended configuration via Group Policy, set the following UI path to Enabled:
Computer Configuration\Policies\Administrative Templates\LAPS\Enable Local Admin Password Management</t>
  </si>
  <si>
    <t>Win10-194</t>
  </si>
  <si>
    <t>Set Password Settings: Password Complexity to enabled: large letters + small letters + numbers + special characters</t>
  </si>
  <si>
    <t>In May 2015, Microsoft released the Local Administrator Password Solution (LAPS) tool, which is free and supported software that allows an organization to automatically set randomized and unique local Administrator account passwords on domain-attached workstations and Member Servers. The passwords are stored in a confidential attribute of the domain computer account and can be retrieved from Active Directory by approved Sysadmins when needed.
The LAPS tool requires a small Active Directory Schema update to implement, as well as installation of a Group Policy Client Side Extension (CSE) on targeted computers. Please see the LAPS documentation for details.
LAPS supports Windows Vista or newer workstation OSes, and Server 2003 or newer server OSes. LAPS do not support standalone computers - they must be joined to a domain.
The recommended state for this setting is: Enabled: Large letters + small letters + numbers + special characters.</t>
  </si>
  <si>
    <t>Navigate to the UI Path articulated in the Remediation section and confirm it is set as prescribed. This group policy setting is backed by the following registry location:
HKEY_LOCAL_MACHINE\SOFTWARE\Policies\Microsoft Services\AdmPwd:PasswordComplexity</t>
  </si>
  <si>
    <t>Complexity requirements are enabled for passwords.</t>
  </si>
  <si>
    <t>Complexity requirements are not enabled for passwords.</t>
  </si>
  <si>
    <t>18.3.4</t>
  </si>
  <si>
    <t>To establish the recommended configuration via GP, set the following UI path to Enabled, and configure the Password Complexity option to Large letters + small letters + numbers + special characters:
Computer Configuration\Policies\Administrative Templates\LAPS\Password Settings</t>
  </si>
  <si>
    <t>Set Password Settings: Password Complexity to enabled: large letters + small letters + numbers + special characters. One method to achieve the recommended configuration via Group Policy, set the following UI path to Enabled, and configure the Password Complexity option to large letters + small letters + numbers + special characters:
Computer Configuration\Policies\Administrative Templates\LAPS\Password Settings</t>
  </si>
  <si>
    <t>Win10-195</t>
  </si>
  <si>
    <t>Set Password Settings: Password Length to enabled: 14 or more</t>
  </si>
  <si>
    <t>In May 2015, Microsoft released the Local Administrator Password Solution (LAPS) tool, which is free and supported software that allows an organization to automatically set randomized and unique local Administrator account passwords on domain-attached workstations and Member Servers. The passwords are stored in a confidential attribute of the domain computer account and can be retrieved from Active Directory by approved Sysadmins when needed.
The LAPS tool requires a small Active Directory Schema update to implement, as well as installation of a Group Policy Client Side Extension (CSE) on targeted computers. Please see the LAPS documentation for details.
LAPS supports Windows Vista or newer workstation OSes, and Server 2003 or newer server OSes. LAPS do not support standalone computers - they must be joined to a domain.
The recommended state for this setting is: Enabled: 15 or more.</t>
  </si>
  <si>
    <t>Navigate to the UI Path articulated in the Remediation section and confirm it is set as prescribed. This group policy setting is backed by the following registry location:
HKEY_LOCAL_MACHINE\SOFTWARE\Policies\Microsoft Services\AdmPwd:PasswordLength</t>
  </si>
  <si>
    <t>The Password Settings: Password Length is set to 14 or more character(s).</t>
  </si>
  <si>
    <t>The Password Settings: Password Length is not set to 14 or more character(s).</t>
  </si>
  <si>
    <t>Updated to 14 to meet IRS Requirements.</t>
  </si>
  <si>
    <t>18.3.5</t>
  </si>
  <si>
    <t>To establish the recommended configuration via GP, set the following UI path to Enabled, and configure the Password Length option to 15 or more:
Computer Configuration\Policies\Administrative Templates\LAPS\Password Settings</t>
  </si>
  <si>
    <t>Set Password Settings: Password Length to enabled: 14 or more. One method to achieve the recommended configuration via Group Policy, set the following UI path to Enabled, and configure the Password Length option to 14 or more:
Computer Configuration\Policies\Administrative Templates\LAPS\Password Settings</t>
  </si>
  <si>
    <t>Win10-196</t>
  </si>
  <si>
    <t>Set Password Settings: Password Age (Days) to enabled: 30 or fewer</t>
  </si>
  <si>
    <t>In May 2015, Microsoft released the Local Administrator Password Solution (LAPS) tool, which is free and supported software that allows an organization to automatically set randomized and unique local Administrator account passwords on domain-attached workstations and Member Servers. The passwords are stored in a confidential attribute of the domain computer account and can be retrieved from Active Directory by approved Sysadmins when needed.
The LAPS tool requires a small Active Directory Schema update to implement, as well as installation of a Group Policy Client Side Extension (CSE) on targeted computers. Please see the LAPS documentation for details.
LAPS supports Windows Vista or newer workstation OSes, and Server 2003 or newer server OSes. LAPS do not support standalone computers - they must be joined to a domain.
The recommended state for this setting is: Enabled: 30 or fewer.</t>
  </si>
  <si>
    <t>Navigate to the UI Path articulated in the Remediation section and confirm it is set as prescribed. This group policy setting is backed by the following registry location:
HKEY_LOCAL_MACHINE\SOFTWARE\Policies\Microsoft Services\AdmPwd:PasswordAgeDays</t>
  </si>
  <si>
    <t>The Set Password Settings: Password Age (Days) is enabled to 30 or fewer.</t>
  </si>
  <si>
    <t>The Set Password Settings: Password Age (Days) is not enabled to 30 or fewer.</t>
  </si>
  <si>
    <t>18.3.6</t>
  </si>
  <si>
    <t>To establish the recommended configuration via GP, set the following UI path to Enabled, and configure the Password Age (Days) option to 30 or fewer:
Computer Configuration\Policies\Administrative Templates\LAPS\Password Settings</t>
  </si>
  <si>
    <t>Set Password Settings: Password Age (Days) to enabled: 30 or fewer. One method to achieve the recommended configuration via Group Policy, set the following UI path to Enabled, and configure the Password Age (Days) option to 30 or fewer:
Computer Configuration\Policies\Administrative Templates\LAPS\Password Settings</t>
  </si>
  <si>
    <t>Win10-197</t>
  </si>
  <si>
    <t>Set Apply UAC restrictions to local accounts on network logons to enabled</t>
  </si>
  <si>
    <t>This setting controls whether local accounts can be used for remote administration via network logon (e.g., NET USE, connecting to C$, etc.). Local accounts are at high risk for credential theft when the same account and password is configured on multiple systems. Enabling this policy significantly reduces that risk.
**Enabled:** Applies UAC token-filtering to local accounts on network logons. Membership in powerful group such as Administrators is disabled, and powerful privileges are removed from the resulting access token. This configures the LocalAccountTokenFilterPolicy registry value to 0. This is the default behavior for Windows.
**Disabled:** Allows local accounts to have full administrative rights when authenticating via network logon, by configuring the LocalAccountTokenFilterPolicy registry value to 1.
For more information about local accounts and credential theft, review the "[Mitigating Pass-the-Hash (PtH) Attacks and Other Credential Theft Techniques](http://www.microsoft.com/en-us/download/details.aspx?id=36036)" documents.
For more information about LocalAccountTokenFilterPolicy, see Microsoft Knowledge Base article 951016: [Description of User Account Control and remote restrictions in Windows Vista](https://support.microsoft.com/en-us/kb/951016).
The recommended state for this setting is: Enabled.</t>
  </si>
  <si>
    <t>Navigate to the UI Path articulated in the Remediation section and confirm it is set as prescribed. This group policy setting is backed by the following registry location:
HKEY_LOCAL_MACHINE\SOFTWARE\Microsoft\Windows\CurrentVersion\Policies\System:LocalAccountTokenFilterPolicy</t>
  </si>
  <si>
    <t xml:space="preserve">The Apply UAC restrictions to local accounts on network logons option is enabled. </t>
  </si>
  <si>
    <t xml:space="preserve">The Apply UAC restrictions to local accounts on network logons option is not enabled. </t>
  </si>
  <si>
    <t>18.4</t>
  </si>
  <si>
    <t>18.4.1</t>
  </si>
  <si>
    <t>Local accounts are at high risk for credential theft when the same account and password is configured on multiple systems. Ensuring this policy is Enabled significantly reduces that risk.</t>
  </si>
  <si>
    <t>To establish the recommended configuration via GP, set the following UI path to Enabled:
Computer Configuration\Policies\Administrative Templates\MS Security Guide\Apply UAC restrictions to local accounts on network logons</t>
  </si>
  <si>
    <t>Set Apply UAC restrictions to local accounts on network logons to enabled. One method to achieve the recommended configuration via Group Policy, set the following UI path to Enabled:
Computer Configuration\Policies\Administrative Templates\MS Security Guide\Apply UAC restrictions to local accounts on network logons</t>
  </si>
  <si>
    <t>Win10-198</t>
  </si>
  <si>
    <t>Set the Configure RPC packet level privacy setting for incoming connections to enabled</t>
  </si>
  <si>
    <t>This policy setting controls packet level privacy for Remote Procedure Call (RPC) incoming connections.
The recommended state for this setting is: Enabled.</t>
  </si>
  <si>
    <t>Navigate to the UI Path articulated in the Remediation section and confirm it is set as prescribed. This group policy setting is backed by the following registry location:
HKEY_LOCAL_MACHINE\SYSTEM\CurrentControlSet\Control\Print:RpcAuthnLevelPrivacyEnabled</t>
  </si>
  <si>
    <t>The setting Configure RPC packet level privacy setting for incoming connections is set to enabled.</t>
  </si>
  <si>
    <t>The setting Configure RPC packet level privacy setting for incoming connections is set not to enabled.</t>
  </si>
  <si>
    <t>18.4.2</t>
  </si>
  <si>
    <t>A security bypass vulnerability ([CVE-2021-1678 | Windows Print Spooler Spoofing Vulnerability](https://msrc.microsoft.com/update-guide/vulnerability/CVE-2021-1678)) exists in the way the Printer RPC binding handles authentication for the remote Win spool interface. Enabling the RPC packet level privacy setting for incoming connections enforces the server-side to increase the authentication level to minimize this vulnerability.</t>
  </si>
  <si>
    <t>To establish the recommended configuration via GP, set the following UI path to Enabled:
Computer Configuration\Policies\Administrative Templates\MS Security Guide\Configure RPC packet level privacy setting for incoming connections</t>
  </si>
  <si>
    <t>Set the Configure RPC packet level privacy setting for incoming connections to enabled. One method to achieve the recommended configuration via Group Policy, set the following UI path to Enabled:
Computer Configuration\Policies\Administrative Templates\MS Security Guide\Configure RPC packet level privacy setting for incoming connections</t>
  </si>
  <si>
    <t>Win10-199</t>
  </si>
  <si>
    <t>Set Configure SMB v1 client driver to enabled: Disable driver (recommended)</t>
  </si>
  <si>
    <t>This setting configures the start type for the Server Message Block version 1 (SMBv1) client driver service (MRxSmb10), which is recommended to be disabled.
The recommended state for this setting is: Enabled: Disable driver (recommended).</t>
  </si>
  <si>
    <t>Navigate to the UI Path articulated in the Remediation section and confirm it is set as prescribed. This group policy setting is backed by the following registry location:
HKEY_LOCAL_MACHINE\SYSTEM\CurrentControlSet\Services\mrxsmb10:Start</t>
  </si>
  <si>
    <t>The Configure SMB v1 client driver is set to Enabled: Disable driver (recommended).</t>
  </si>
  <si>
    <t>The Configure SMB v1 client driver is not set to Enabled: Disable driver (recommended).</t>
  </si>
  <si>
    <t>18.4.3</t>
  </si>
  <si>
    <t>Since September 2016, Microsoft has strongly encouraged that SMBv1 be disabled and no longer used on modern networks, as it is a 30 year old design that is much more vulnerable to attacks then much newer designs such as SMBv2 and SMBv3.
More information on this can be found at the following links:
[Stop using SMB1 | Storage at Microsoft](https://blogs.technet.microsoft.com/filecab/2016/09/16/stop-using-smb1/)
[Disable SMB v1 in Managed Environments with Group Policy – "Stay Safe" Cyber Security Blog](https://blogs.technet.microsoft.com/staysafe/2017/05/17/disable-smb-v1-in-managed-environments-with-ad-group-policy/)
[Disabling SMBv1 through Group Policy – Microsoft Security Guidance blog](https://blogs.technet.microsoft.com/secguide/2017/06/15/disabling-smbv1-through-group-policy/)</t>
  </si>
  <si>
    <t>To establish the recommended configuration via GP, set the following UI path to Enabled: Disable driver (recommended):
Computer Configuration\Policies\Administrative Templates\MS Security Guide\Configure SMB v1 client driver</t>
  </si>
  <si>
    <t>Set Configure SMB v1 client driver to enabled: Disable driver (recommended). One method to achieve the recommended configuration via Group Policy, set the following UI path to Enabled: Disable driver (recommended):
Computer Configuration\Policies\Administrative Templates\MS Security Guide\Configure SMB v1 client driver</t>
  </si>
  <si>
    <t>Win10-200</t>
  </si>
  <si>
    <t>Set Configure SMB v1 server to disabled</t>
  </si>
  <si>
    <t>This setting configures the server-side processing of the Server Message Block version 1 (SMBv1) protocol. 
The recommended state for this setting is: Disabled.</t>
  </si>
  <si>
    <t>Navigate to the UI Path articulated in the Remediation section and confirm it is set as prescribed. This group policy setting is backed by the following registry location:
HKEY_LOCAL_MACHINE\SYSTEM\CurrentControlSet\Services\LanmanServer\Parameters:SMB1</t>
  </si>
  <si>
    <t>The Configure SMB v1 client driver is set to disabled.</t>
  </si>
  <si>
    <t>The Configure SMB v1 client driver is not set to disabled.</t>
  </si>
  <si>
    <t>HCM10: System has unneeded functionality installed</t>
  </si>
  <si>
    <t>18.4.4</t>
  </si>
  <si>
    <t>To establish the recommended configuration via GP, set the following UI path to Disabled:
Computer Configuration\Policies\Administrative Templates\MS Security Guide\Configure SMB v1 server</t>
  </si>
  <si>
    <t>Set Configure SMB v1 server to disabled. One method to achieve the recommended configuration via Group Policy, set the following UI path to Disabled:
Computer Configuration\Policies\Administrative Templates\MS Security Guide\Configure SMB v1 server</t>
  </si>
  <si>
    <t>Win10-201</t>
  </si>
  <si>
    <t>Set Enable Structured Exception Handling Overwrite Protection (SEHOP) to enabled</t>
  </si>
  <si>
    <t>Windows includes support for Structured Exception Handling Overwrite Protection (SEHOP). We recommend enabling this feature to improve the security profile of the computer.
The recommended state for this setting is: Enabled.</t>
  </si>
  <si>
    <t>Navigate to the UI Path articulated in the Remediation section and confirm it is set as prescribed. This group policy setting is backed by the following registry location:
HKEY_LOCAL_MACHINE\SYSTEM\CurrentControlSet\Control\Session Manager\kernel:DisableExceptionChainValidation</t>
  </si>
  <si>
    <t>The Enable Structured Exception Handling Overwrite Protection (SEHOP) is set to enabled.</t>
  </si>
  <si>
    <t>The Enable Structured Exception Handling Overwrite Protection (SEHOP) is not set to enabled.</t>
  </si>
  <si>
    <t>18.4.5</t>
  </si>
  <si>
    <t>This feature is designed to block exploits that use the Structured Exception Handler (SEH) overwrite technique. This protection mechanism is provided at run-time. Therefore, it helps protect applications regardless of whether they have been compiled with the latest improvements, such as the /SAFESEH option.</t>
  </si>
  <si>
    <t>To establish the recommended configuration via GP, set the following UI path to Enabled:
Computer Configuration\Policies\Administrative Templates\MS Security Guide\Enable Structured Exception Handling Overwrite Protection (SEHOP)</t>
  </si>
  <si>
    <t>Set Enable Structured Exception Handling Overwrite Protection (SEHOP) to enabled. One method to achieve the recommended configuration via Group Policy, set the following UI path to Enabled:
Computer Configuration\Policies\Administrative Templates\MS Security Guide\Enable Structured Exception Handling Overwrite Protection (SEHOP)</t>
  </si>
  <si>
    <t>Win10-202</t>
  </si>
  <si>
    <t>Set LSA Protection to enabled</t>
  </si>
  <si>
    <t>This policy setting controls whether the Local Security Authority Server Service (LSASS) process runs protected. The Local Security Authority (LSA), which includes the Local Security Authority Server Service (LSASS) process, validates users for local and remote sign-ins and enforces local security policies.
The recommended state for this setting is: Enabled.</t>
  </si>
  <si>
    <t>Navigate to the UI Path articulated in the Remediation section and confirm it is set as prescribed. This group policy setting is backed by the following registry location:
HKEY_LOCAL_MACHINE\SYSTEM\CurrentControlSet\Control\Lsa:RunAsPPL</t>
  </si>
  <si>
    <t>The LSA Protection is set to enabled.</t>
  </si>
  <si>
    <t>The LSA Protection is not set to enabled.</t>
  </si>
  <si>
    <t>18.4.6</t>
  </si>
  <si>
    <t>The Windows 8.1 operating system (and newer) provides additional protection for the LSA to prevent reading memory and code injection by non-protected processes. Enabling this setting provides added security for the credentials that LSA stores and manages.</t>
  </si>
  <si>
    <t>To establish the recommended configuration via GP, set the following UI path to Enabled:
Computer Configuration\Policies\Administrative Templates\MS Security Guide\LSA Protection</t>
  </si>
  <si>
    <t>Set LSA Protection to enabled. One method to achieve the recommended configuration via Group Policy, set the following UI path to Enabled:
Computer Configuration\Policies\Administrative Templates\MS Security Guide\LSA Protection</t>
  </si>
  <si>
    <t>Win10-203</t>
  </si>
  <si>
    <t>SC-21</t>
  </si>
  <si>
    <t>Secure Name / Address Resolution (Recursive or Caching Resolver)</t>
  </si>
  <si>
    <t>Set NetBT NodeType configuration to enabled: P-node (recommended)</t>
  </si>
  <si>
    <t>This setting determines which method NetBIOS over TCP/IP (NetBT) uses to register and resolve names. The available methods are:
- The B-node (broadcast) method only uses broadcasts.
- The P-node (point-to-point) method only uses name queries to a name server (WINS).
- The M-node (mixed) method broadcasts first, then queries a name server (WINS) if broadcast failed.
- The H-node (hybrid) method queries a name server (WINS) first, then broadcasts if the query failed.
The recommended state for this setting is: Enabled: P-node (recommended) (point-to-point).</t>
  </si>
  <si>
    <t>Navigate to the UI Path articulated in the Remediation section and confirm it is set as prescribed. This group policy setting is backed by the following registry location:
HKEY_LOCAL_MACHINE\SYSTEM\CurrentControlSet\Services\NetBT\Parameters:NodeType</t>
  </si>
  <si>
    <t>The NetBT NodeType configuration is set to Enabled: P-node (recommended).</t>
  </si>
  <si>
    <t>The NetBT NodeType configuration is not set to Enabled: P-node (recommended).</t>
  </si>
  <si>
    <t>18.4.7</t>
  </si>
  <si>
    <t>In order to help mitigate the risk of NetBIOS Name Service (NBT-NS) poisoning attacks, setting the node type to P-node (point-to-point) will prevent the system from sending out NetBIOS broadcasts.</t>
  </si>
  <si>
    <t>To establish the recommended configuration via GP, set the following UI path to Enabled: P-node (recommended):
Computer Configuration\Policies\Administrative Templates\MS Security Guide\NetBT NodeType configuration</t>
  </si>
  <si>
    <t>Set NetBT NodeType configuration to enabled: P-node (recommended). One method to achieve the recommended configuration via Group Policy, set the following UI path to Enabled: P-node (recommended):
Computer Configuration\Policies\Administrative Templates\MS Security Guide\NetBT NodeType configuration</t>
  </si>
  <si>
    <t>Win10-204</t>
  </si>
  <si>
    <t>SI-5</t>
  </si>
  <si>
    <t xml:space="preserve">Security Alerts, Advisories, and Directives </t>
  </si>
  <si>
    <t>Set WDigest Authentication to disabled</t>
  </si>
  <si>
    <t>When WDigest authentication is enabled, Lsass.exe retains a copy of the user's plaintext password in memory, where it can be at risk of theft. If this setting is not configured, WDigest authentication is disabled in Windows 8.1 and in Windows Server 2012 R2; it is enabled by default in earlier versions of Windows and Windows Server.
For more information about local accounts and credential theft, review the "[Mitigating Pass-the-Hash (PtH) Attacks and Other Credential Theft Techniques](http://www.microsoft.com/en-us/download/details.aspx?id=36036)" documents.
For more information about UseLogonCredential, see Microsoft Knowledge Base article 2871997: [Microsoft Security Advisory Update to improve credentials protection and management May 13, 2014](https://support.microsoft.com/en-us/kb/2871997).
The recommended state for this setting is: Disabled.</t>
  </si>
  <si>
    <t>Navigate to the UI Path articulated in the Remediation section and confirm it is set as prescribed. This group policy setting is backed by the following registry location:
HKEY_LOCAL_MACHINE\SYSTEM\CurrentControlSet\Control\SecurityProviders\WDigest:UseLogonCredential</t>
  </si>
  <si>
    <t xml:space="preserve">The WDigest Authentication option is disabled. </t>
  </si>
  <si>
    <t xml:space="preserve">The WDigest Authentication option is not disabled. </t>
  </si>
  <si>
    <t>HPW21</t>
  </si>
  <si>
    <t>HPW21: Passwords are allowed to be stored unencrypted in config files</t>
  </si>
  <si>
    <t>18.4.8</t>
  </si>
  <si>
    <t>Preventing the plaintext storage of credentials in memory may reduce opportunity for credential theft.</t>
  </si>
  <si>
    <t>To establish the recommended configuration via GP, set the following UI path to Disabled:
Computer Configuration\Policies\Administrative Templates\MS Security Guide\WDigest Authentication (disabling may require KB2871997)</t>
  </si>
  <si>
    <t>Set WDigest Authentication to disabled. One method to achieve the recommended configuration via Group Policy, set the following UI path to Disabled:
Computer Configuration\Policies\Administrative Templates\MS Security Guide\WDigest Authentication (disabling may require KB2871997)</t>
  </si>
  <si>
    <t>Win10-205</t>
  </si>
  <si>
    <t>Set MSS: (AutoAdminLogon) Enable Automatic Logon (not recommended) to disabled</t>
  </si>
  <si>
    <t>This setting is separate from the Welcome screen feature in Windows XP and Windows Vista; if that feature is disabled, this setting is not disabled. If you configure a computer for automatic logon, anyone who can physically gain access to the computer can also gain access to everything that is on the computer, including any network or networks to which the computer is connected. Also, if you enable automatic logon, the password is stored in the registry in plaintext, and the specific registry key that stores this value is remotely readable by the Authenticated Users group.
For additional information, see Microsoft Knowledge Base article 324737: [How to turn on automatic logon in Windows](https://support.microsoft.com/en-us/kb/324737).
The recommended state for this setting is: Disabled.</t>
  </si>
  <si>
    <t xml:space="preserve">Navigate to the UI Path articulated in the Remediation section and confirm it is set as prescribed. This group policy setting is backed by the following registry location:
HKEY_LOCAL_MACHINE\SOFTWARE\Microsoft\Windows NT\CurrentVersion\Winlogon:AutoAdminLogon
</t>
  </si>
  <si>
    <t>The setting MSS: (AutoAdminLogon) Enable Automatic Logon (not recommended) is disabled.</t>
  </si>
  <si>
    <t>The setting MSS: (AutoAdminLogon) Enable Automatic Logon (not recommended) is not disabled.</t>
  </si>
  <si>
    <t>HCM45: System configuration provides additional attack surface
HAC29: Access to system functionality without identification and authentication</t>
  </si>
  <si>
    <t>18.5</t>
  </si>
  <si>
    <t>18.5.1</t>
  </si>
  <si>
    <t>If you configure a computer for automatic logon, anyone who can physically gain access to the computer can also gain access to everything that is on the computer, including any network or networks that the computer is connected to. Also, if you enable automatic logon, the password is stored in the registry in plaintext. The specific registry key that stores this setting is remotely readable by the Authenticated Users group. As a result, this entry is appropriate only if the computer is physically secured and if you ensure that untrusted users cannot remotely see the registry.</t>
  </si>
  <si>
    <t>To establish the recommended configuration via GP, set the following UI path to Disabled:
Computer Configuration\Policies\Administrative Templates\MSS (Legacy)\MSS: (AutoAdminLogon) Enable Automatic Logon (not recommended)</t>
  </si>
  <si>
    <t>Set MSS: (AutoAdminLogon) Enable Automatic Logon (not recommended) to disabled. One method to achieve the recommended configuration via Group Policy, set the following UI path to Disabled:
Computer Configuration\Policies\Administrative Templates\MSS (Legacy)\MSS: (AutoAdminLogon) Enable Automatic Logon (not recommended)</t>
  </si>
  <si>
    <t>Win10-206</t>
  </si>
  <si>
    <t>Set MSS: (DisableIPSourceRouting IPv6) IP source routing protection level (protects against packet spoofing) to enabled: Highest protection, source routing is completely disabled</t>
  </si>
  <si>
    <t>IP source routing is a mechanism that allows the sender to determine the IP route that a datagram should follow through the network.
The recommended state for this setting is: Enabled: Highest protection, source routing is completely disabled.</t>
  </si>
  <si>
    <t>Navigate to the UI Path articulated in the Remediation section and confirm it is set as prescribed. This group policy setting is backed by the following registry location:
HKEY_LOCAL_MACHINE\SYSTEM\CurrentControlSet\Services\Tcpip6\Parameters:DisableIPSourceRouting</t>
  </si>
  <si>
    <t>The setting MSS: (DisableIPSourceRouting IPv6) IP source routing protection level (protects against packet spoofing) is set to Enabled: Highest protection, source routing is completely disabled.</t>
  </si>
  <si>
    <t>The setting MSS: (DisableIPSourceRouting IPv6) IP source routing protection level (protects against packet spoofing) is not set to Enabled: Highest protection, source routing is completely disabled.</t>
  </si>
  <si>
    <t>18.5.2</t>
  </si>
  <si>
    <t>An attacker could use source routed packets to obscure their identity and location. Source routing allows a computer that sends a packet to specify the route that the packet takes.</t>
  </si>
  <si>
    <t>To establish the recommended configuration via GP, set the following UI path to Enabled: Highest protection, source routing is completely disabled:
Computer Configuration\Policies\Administrative Templates\MSS (Legacy)\MSS: (DisableIPSourceRouting IPv6) IP source routing protection level (protects against packet spoofing)</t>
  </si>
  <si>
    <t>Set MSS: (DisableIPSourceRouting IPv6) IP source routing protection level (protects against packet spoofing) to enabled: Highest protection, source routing is completely disabled. One method to achieve the recommended configuration via Group Policy, set the following UI path to Enabled: Highest protection, source routing is completely disabled:
Computer Configuration\Policies\Administrative Templates\MSS (Legacy)\MSS: (DisableIPSourceRouting IPv6) IP source routing protection level (protects against packet spoofing)</t>
  </si>
  <si>
    <t>Win10-207</t>
  </si>
  <si>
    <t>Set MSS: (DisableIPSourceRouting) IP source routing protection level (protects against packet spoofing) to enabled: Highest protection, source routing is completely disabled</t>
  </si>
  <si>
    <t>IP source routing is a mechanism that allows the sender to determine the IP route that a datagram should take through the network. It is recommended to configure this setting to Not Defined for enterprise environments and to Highest Protection for high security environments to completely disable source routing.
The recommended state for this setting is: Enabled: Highest protection, source routing is completely disabled.</t>
  </si>
  <si>
    <t>Navigate to the UI Path articulated in the Remediation section and confirm it is set as prescribed. This group policy setting is backed by the following registry location:
HKEY_LOCAL_MACHINE\SYSTEM\CurrentControlSet\Services\Tcpip\Parameters:DisableIPSourceRouting</t>
  </si>
  <si>
    <t>The setting MSS: (DisableIPSourceRouting) IP source routing protection level (protects against packet spoofing) is set to Enabled: Highest protection, source routing is completely disabled.</t>
  </si>
  <si>
    <t>The setting MSS: (DisableIPSourceRouting) IP source routing protection level (protects against packet spoofing) is not set to Enabled: Highest protection, source routing is completely disabled.</t>
  </si>
  <si>
    <t>18.5.3</t>
  </si>
  <si>
    <t>To establish the recommended configuration via GP, set the following UI path to Enabled: Highest protection, source routing is completely disabled:
Computer Configuration\Policies\Administrative Templates\MSS (Legacy)\MSS: (DisableIPSourceRouting) IP source routing protection level (protects against packet spoofing)</t>
  </si>
  <si>
    <t>Set MSS: (DisableIPSourceRouting) IP source routing protection level (protects against packet spoofing) to enabled: Highest protection, source routing is completely disabled. One method to achieve the recommended configuration via Group Policy, set the following UI path to Enabled: Highest protection, source routing is completely disabled:
Computer Configuration\Policies\Administrative Templates\MSS (Legacy)\MSS: (DisableIPSourceRouting) IP source routing protection level (protects against packet spoofing)</t>
  </si>
  <si>
    <t>Win10-208</t>
  </si>
  <si>
    <t>Set MSS: (EnableICMPRedirect) Allow ICMP redirects to override OSPF generated routes to disabled</t>
  </si>
  <si>
    <t>Internet Control Message Protocol (ICMP) redirects cause the IPv4 stack to plumb host routes. These routes override the Open Shortest Path First (OSPF) generated routes.
The recommended state for this setting is: Disabled.</t>
  </si>
  <si>
    <t>Navigate to the UI Path articulated in the Remediation section and confirm it is set as prescribed for your organization. This group policy object is backed by the following registry location:
HKEY_LOCAL_MACHINE\SYSTEM\CurrentControlSet\Services\Tcpip\Parameters:EnableICMPRedirect</t>
  </si>
  <si>
    <t>The setting MSS: (EnableICMPRedirect) Allow ICMP redirects to override OSPF generated routes is disabled.</t>
  </si>
  <si>
    <t>The setting MSS: (EnableICMPRedirect) Allow ICMP redirects to override OSPF generated routes is not disabled.</t>
  </si>
  <si>
    <t>18.5.5</t>
  </si>
  <si>
    <t>This behavior is expected. The problem is that the 10-minute time-out period for the ICMP redirect-plumbed routes temporarily creates a network situation in which traffic will no longer be routed properly for the affected host. Ignoring such ICMP redirects will limit the system's exposure to attacks that will impact its ability to participate on the network.</t>
  </si>
  <si>
    <t>To establish the recommended configuration via GP, set the following UI path to Disabled:
Computer Configuration\Policies\Administrative Templates\MSS (Legacy)\MSS: (EnableICMPRedirect) Allow ICMP redirects to override OSPF generated routes</t>
  </si>
  <si>
    <t>Set MSS: (EnableICMPRedirect) Allow ICMP redirects to override OSPF generated routes to disabled. One method to achieve the recommended configuration via Group Policy, set the following UI path to Disabled:
Computer Configuration\Policies\Administrative Templates\MSS (Legacy)\MSS: (EnableICMPRedirect) Allow ICMP redirects to override OSPF generated routes</t>
  </si>
  <si>
    <t>Win10-209</t>
  </si>
  <si>
    <t>Set MSS: (NoNameReleaseOnDemand) Allow the computer to ignore NetBIOS name release requests except from WINS servers to enabled</t>
  </si>
  <si>
    <t>NetBIOS over TCP/IP is a network protocol that among other things provides a way to easily resolve NetBIOS names that are registered on Windows-based systems to the IP addresses that are configured on those systems. This setting determines whether the computer releases its NetBIOS name when it receives a name-release request.
The recommended state for this setting is: Enabled.</t>
  </si>
  <si>
    <t>Navigate to the UI Path articulated in the Remediation section and confirm it is set as prescribed. This group policy setting is backed by the following registry location:
HKEY_LOCAL_MACHINE\SYSTEM\CurrentControlSet\Services\NetBT\Parameters:NoNameReleaseOnDemand</t>
  </si>
  <si>
    <t>The setting MSS: (NoNameReleaseOnDemand) Allow the computer to ignore NetBIOS name release requests except from WINS servers is enabled.</t>
  </si>
  <si>
    <t>The setting MSS: (NoNameReleaseOnDemand) Allow the computer to ignore NetBIOS name release requests except from WINS servers is not enabled.</t>
  </si>
  <si>
    <t>HIA1</t>
  </si>
  <si>
    <t>HIA1: Adequate device identification and authentication is not employed</t>
  </si>
  <si>
    <t>18.5.7</t>
  </si>
  <si>
    <t>The NetBT protocol is designed not to use authentication and is therefore vulnerable to spoofing. Spoofing makes a transmission appear to come from a user other than the user who performed the action. A malicious user could exploit the unauthenticated nature of the protocol to send a name-conflict datagram to a target computer, which would cause the computer to relinquish its name and not respond to queries.
An attacker could send a request over the network and query a computer to release its NetBIOS name. As with any change that could affect applications, it is recommended that you test this change in a non-production environment before you change the production environment.
The result of such an attack could be to cause intermittent connectivity issues on the target computer, or even to prevent the use of Network Neighborhood, domain logons, the NET SEND command, or additional NetBIOS name resolution.</t>
  </si>
  <si>
    <t>To establish the recommended configuration via GP, set the following UI path to Enabled:
Computer Configuration\Policies\Administrative Templates\MSS (Legacy)\MSS: (NoNameReleaseOnDemand) Allow the computer to ignore NetBIOS name release requests except from WINS servers</t>
  </si>
  <si>
    <t>Set MSS: (NoNameReleaseOnDemand) Allow the computer to ignore NetBIOS name release requests except from WINS servers to enabled. One method to achieve the recommended configuration via Group Policy, set the following UI path to Enabled:
Computer Configuration\Policies\Administrative Templates\MSS (Legacy)\MSS: (NoNameReleaseOnDemand) Allow the computer to ignore NetBIOS name release requests except from WINS servers</t>
  </si>
  <si>
    <t>Win10-210</t>
  </si>
  <si>
    <t>Set MSS: (SafeDllSearchMode) Enable Safe DLL search mode (recommended) to enabled</t>
  </si>
  <si>
    <t xml:space="preserve">The DLL search order can be configured to search for DLLs that are requested by running processes in one of two ways:
- Search folders specified in the system path first, and then search the current working folder.
- Search current working folder first, and then search the folders specified in the system path.
When enabled, the registry value is set to 1. With a setting of 1, the system first searches the folders that are specified in the system path and then searches the current working folder. When disabled the registry value is set to 0 and the system first searches the current working folder and then searches the folders that are specified in the system path.
Applications will be forced to search for DLLs in the system path first. For applications that require unique versions of these DLLs that are included with the application, this entry could cause performance or stability problems.
The recommended state for this setting is: Enabled.
</t>
  </si>
  <si>
    <t>Navigate to the UI Path articulated in the Remediation section and confirm it is set as prescribed. This group policy setting is backed by the following registry location:
HKEY_LOCAL_MACHINE\SYSTEM\CurrentControlSet\Control\Session Manager:SafeDllSearchMode</t>
  </si>
  <si>
    <t>The setting MSS: (SafeDllSearchMode) Enable Safe DLL search mode (recommended) is enabled.</t>
  </si>
  <si>
    <t>The setting MSS: (SafeDllSearchMode) Enable Safe DLL search mode (recommended) is not enabled.</t>
  </si>
  <si>
    <t>18.5.9</t>
  </si>
  <si>
    <t>If a user unknowingly executes hostile code that was packaged with additional files that include modified versions of system DLLs, the hostile code could load its own versions of those DLLs and potentially increase the type and degree of damage the code can render.</t>
  </si>
  <si>
    <t>To establish the recommended configuration via GP, set the following UI path to Enabled:
Computer Configuration\Policies\Administrative Templates\MSS (Legacy)\MSS: (SafeDllSearchMode) Enable Safe DLL search mode (recommended)</t>
  </si>
  <si>
    <t>Set MSS: (SafeDllSearchMode) Enable Safe DLL search mode (recommended) to enabled. One method to achieve the recommended configuration via Group Policy, set the following UI path to Enabled:
Computer Configuration\Policies\Administrative Templates\MSS (Legacy)\MSS: (SafeDllSearchMode) Enable Safe DLL search mode (recommended)</t>
  </si>
  <si>
    <t>Win10-211</t>
  </si>
  <si>
    <t>Set MSS: (ScreenSaverGracePeriod) The time in seconds before the screen saver grace period expires (0 recommended) to enabled: 5 or fewer seconds</t>
  </si>
  <si>
    <t>Windows includes a grace period between when the screen saver is launched and when the console is locked automatically when screen saver locking is enabled.
The recommended state for this setting is: Enabled: 5 or fewer seconds.</t>
  </si>
  <si>
    <t>Navigate to the UI Path articulated in the Remediation section and confirm it is set as prescribed. This group policy setting is backed by the following registry location:
HKEY_LOCAL_MACHINE\SOFTWARE\Microsoft\Windows NT\CurrentVersion\Winlogon:ScreenSaverGracePeriod</t>
  </si>
  <si>
    <t>The setting MSS: (ScreenSaverGracePeriod) The time in seconds before the screen saver grace period expires (0 recommended) is set to Enabled: 5 or fewer seconds.</t>
  </si>
  <si>
    <t>The setting MSS: (ScreenSaverGracePeriod) The time in seconds before the screen saver grace period expires (0 recommended) is not set to Enabled: 900 or fewer seconds.</t>
  </si>
  <si>
    <t>18.5.10</t>
  </si>
  <si>
    <t>The default grace period that is allowed for user movement before the screen saver lock takes effect is 5 seconds. If you leave the default grace period configuration, your computer is vulnerable to a potential attack from someone who could approach the console and attempt to log on to the computer before the lock takes effect. An entry to the registry can be made to adjust the length of the grace period.</t>
  </si>
  <si>
    <t>To establish the recommended configuration via GP, set the following UI path to Enabled: 5 or fewer seconds:
Computer Configuration\Policies\Administrative Templates\MSS (Legacy)\MSS: (ScreenSaverGracePeriod) The time in seconds before the screen saver grace period expires (0 recommended)</t>
  </si>
  <si>
    <t>Set MSS: (ScreenSaverGracePeriod) The time in seconds before the screen saver grace period expires (0 recommended) to enabled: 5 or fewer seconds. One method to achieve the recommended configuration via Group Policy, set the following UI path to Enabled: 5 or fewer seconds:
Computer Configuration\Policies\Administrative Templates\MSS (Legacy)\MSS: (ScreenSaverGracePeriod) The time in seconds before the screen saver grace period expires (0 recommended)</t>
  </si>
  <si>
    <t>Win10-212</t>
  </si>
  <si>
    <t>SI-4</t>
  </si>
  <si>
    <t xml:space="preserve">Information System Monitoring </t>
  </si>
  <si>
    <t>Set MSS: (WarningLevel) Percentage threshold for the security event log at which the system will generate a warning to enabled: 90% or less</t>
  </si>
  <si>
    <t>This setting can generate a security audit in the Security event log when the log reaches a user-defined threshold.
The recommended state for this setting is: Enabled: 90% or less.</t>
  </si>
  <si>
    <t>Navigate to the UI Path articulated in the Remediation section and confirm it is set as prescribed. This group policy setting is backed by the following registry location:
HKEY_LOCAL_MACHINE\SYSTEM\CurrentControlSet\Services\Eventlog\Security:WarningLevel</t>
  </si>
  <si>
    <t>The setting MSS: (WarningLevel) Percentage threshold for the security event log at which the system will generate a warning is set to Enabled: 90% or less.</t>
  </si>
  <si>
    <t>The setting MSS: (WarningLevel) Percentage threshold for the security event log at which the system will generate a warning is not set to Enabled: 90% or less.</t>
  </si>
  <si>
    <t>HAU24</t>
  </si>
  <si>
    <t>HAU24: Administrators are not notified when audit storage threshold is reached</t>
  </si>
  <si>
    <t>18.5.13</t>
  </si>
  <si>
    <t>If the Security log reaches 90 percent of its capacity and the computer has not been configured to overwrite events as needed, more recent events will not be written to the log. If the log reaches its capacity and the computer has been configured to shut down when it can no longer record events to the Security log, the computer will shut down and will no longer be available to provide network services.</t>
  </si>
  <si>
    <t>To establish the recommended configuration via GP, set the following UI path to Enabled: 90% or less:
Computer Configuration\Policies\Administrative Templates\MSS (Legacy)\MSS: (WarningLevel) Percentage threshold for the security event log at which the system will generate a warning</t>
  </si>
  <si>
    <t>Set MSS: (WarningLevel) Percentage threshold for the security event log at which the system will generate a warning to enabled: 90% or less. One method to achieve the recommended configuration via Group Policy, set the following UI path to Enabled: 90% or less:
Computer Configuration\Policies\Administrative Templates\MSS (Legacy)\MSS: (WarningLevel) Percentage threshold for the security event log at which the system will generate a warning</t>
  </si>
  <si>
    <t>Win10-213</t>
  </si>
  <si>
    <t>Set Configure NetBIOS settings to enabled: Disable NetBIOS name resolution on public networks</t>
  </si>
  <si>
    <t>This policy setting specifies if the Domain Name System (DNS) client will perform name resolution over Network Basic Input/Output System (NetBIOS). NetBIOS is a legacy name resolution method for internal Microsoft networking that predates the use of DNS for that purpose (pre–Active Directory). Some legacy applications still require the use of NetBIOS for full functionality. 
The recommended state for this setting is: Enabled: Disable NetBIOS name resolution on public networks. Configuring this setting to Enabled: Disable NetBIOS name resolution also conforms to the benchmark.</t>
  </si>
  <si>
    <t>Navigate to the UI Path articulated in the Remediation section and confirm it is set as prescribed. This group policy setting is backed by the following registry location:
HKEY_LOCAL_MACHINE\SOFTWARE\Policies\Microsoft\Windows NT\DNSClient:EnableNetbios</t>
  </si>
  <si>
    <t>The Configure NetBIOS settings is set to Enabled: Disable NetBIOS name resolution on public networks.</t>
  </si>
  <si>
    <t>The Configure NetBIOS settings is not set to Enabled: Disable NetBIOS name resolution on public networks.</t>
  </si>
  <si>
    <t>18.6.4</t>
  </si>
  <si>
    <t>18.6.4.1</t>
  </si>
  <si>
    <t>NetBIOS does not perform authentication and can allow remote attackers to cause a denial of service by sending spoofed Name Conflicts or Name Release datagrams. This is also known as "NetBIOS Name Server Protocol Spoofing". Preventing the use of NetBIOS on public networks reduces the attack surface.</t>
  </si>
  <si>
    <t>To establish the recommended configuration via GP, set the following UI path to Enabled: Disable NetBIOS name resolution on public networks:
Computer Configuration\Policies\Administrative Templates\Network\DNS Client\Configure NetBIOS settings</t>
  </si>
  <si>
    <t>Set Configure NetBIOS settings to enabled: Disable NetBIOS name resolution on public networks. One method to achieve the recommended configuration via Group Policy, set the following UI path to Enabled: Disable NetBIOS name resolution on public networks:
Computer Configuration\Policies\Administrative Templates\Network\DNS Client\Configure NetBIOS settings</t>
  </si>
  <si>
    <t>Win10-214</t>
  </si>
  <si>
    <t>Set Turn off multicast name resolution to enabled</t>
  </si>
  <si>
    <t>LLMNR is a secondary name resolution protocol. With LLMNR, queries are sent using multicast over a local network link on a single subnet from a client computer to another client computer on the same subnet that also has LLMNR enabled. LLMNR does not require a DNS server or DNS client configuration and provides name resolution in scenarios in which conventional DNS name resolution is not possible.
The recommended state for this setting is: Enabled.</t>
  </si>
  <si>
    <t>Navigate to the UI Path articulated in the Remediation section and confirm it is set as prescribed. This group policy setting is backed by the following registry location:
HKEY_LOCAL_MACHINE\SOFTWARE\Policies\Microsoft\Windows NT\DNSClient:EnableMulticast</t>
  </si>
  <si>
    <t xml:space="preserve">The Turns off multicast name resolution option is enabled. </t>
  </si>
  <si>
    <t xml:space="preserve">The Turns off multicast name resolution option is not enabled. </t>
  </si>
  <si>
    <t>18.6.4.2</t>
  </si>
  <si>
    <t>An attacker can listen on a network for these LLMNR (UDP/5355) or NBT-NS (UDP/137) broadcasts and respond to them, tricking the host into thinking that it knows the location of the requested system.
**Note:** To completely mitigate local name resolution poisoning, in addition to this setting, the properties of each installed NIC should also be set to `Disable NetBIOS over TCP/IP` (on the WINS tab in the NIC properties). Unfortunately, there is no global setting to achieve this that automatically applies to all NICs - it is a per-NIC setting that varies with different NIC hardware installations.</t>
  </si>
  <si>
    <t>To establish the recommended configuration via GP, set the following UI path to Enabled:
Computer Configuration\Policies\Administrative Templates\Network\DNS Client\Turn off multicast name resolution</t>
  </si>
  <si>
    <t>Set Turn off multicast name resolution to enabled. One method to achieve the recommended configuration via Group Policy, set the following UI path to Enabled:
Computer Configuration\Policies\Administrative Templates\Network\DNS Client\Turn off multicast name resolution</t>
  </si>
  <si>
    <t>Win10-215</t>
  </si>
  <si>
    <t>Set Enable insecure guest logons to disable</t>
  </si>
  <si>
    <t>This policy setting determines if the SMB client will allow insecure guest logons to an SMB server.
The recommended state for this setting is: Disabled.</t>
  </si>
  <si>
    <t>Navigate to the UI Path articulated in the Remediation section and confirm it is set as prescribed. This group policy setting is backed by the following registry location:
HKEY_LOCAL_MACHINE\SOFTWARE\Policies\Microsoft\Windows\LanmanWorkstation:AllowInsecureGuestAuth</t>
  </si>
  <si>
    <t xml:space="preserve">The Enable insecure guest logons option is disabled. </t>
  </si>
  <si>
    <t xml:space="preserve">The Enable insecure guest logons option is not disabled. </t>
  </si>
  <si>
    <t>18.6.8</t>
  </si>
  <si>
    <t>18.6.8.1</t>
  </si>
  <si>
    <t>Insecure guest logons are used by file servers to allow unauthenticated access to shared folders.</t>
  </si>
  <si>
    <t>To establish the recommended configuration via GP, set the following UI path to Disabled:
Computer Configuration\Policies\Administrative Templates\Network\Lanman Workstation\Enable insecure guest logons</t>
  </si>
  <si>
    <t>Set Enable insecure guest logons to disable. One method to achieve the recommended configuration via Group Policy, set the following UI path to Disabled:
Computer Configuration\Policies\Administrative Templates\Network\Lanman Workstation\Enable insecure guest logons</t>
  </si>
  <si>
    <t>Win10-216</t>
  </si>
  <si>
    <t>Set Prohibit installation and configuration of Network Bridge on your DNS domain network to enabled</t>
  </si>
  <si>
    <t>You can use this procedure to control a user's ability to install and configure a Network Bridge.
The recommended state for this setting is: Enabled.</t>
  </si>
  <si>
    <t>Navigate to the UI Path articulated in the Remediation section and confirm it is set as prescribed. This group policy setting is backed by the following registry location:
HKEY_LOCAL_MACHINE\SOFTWARE\Policies\Microsoft\Windows\Network Connections:NC_AllowNetBridge_NLA</t>
  </si>
  <si>
    <t>The setting Prohibit installation and configuration of Network Bridge on your DNS domain network is enabled.</t>
  </si>
  <si>
    <t>The setting Prohibit installation and configuration of Network Bridge on your DNS domain network is not enabled.</t>
  </si>
  <si>
    <t>18.6.11</t>
  </si>
  <si>
    <t>18.6.11.2</t>
  </si>
  <si>
    <t>The Network Bridge setting, if enabled, allows users to create a Layer 2 Media Access Control (MAC) bridge, enabling them to connect two or more physical network segments together. A Network Bridge thus allows a computer that has connections to two different networks to share data between those networks.
In an enterprise managed environment, where there is a need to control network traffic to only authorized paths, allowing users to create a Network Bridge increases the risk and attack surface from the bridged network.</t>
  </si>
  <si>
    <t>To establish the recommended configuration via GP, set the following UI path to Enabled:
Computer Configuration\Policies\Administrative Templates\Network\Network Connections\Prohibit installation and configuration of Network Bridge on your DNS domain network</t>
  </si>
  <si>
    <t>Set Prohibit installation and configuration of Network Bridge on your DNS domain network to enabled. One method to achieve the recommended configuration via Group Policy, set the following UI path to Enabled:
Computer Configuration\Policies\Administrative Templates\Network\Network Connections\Prohibit installation and configuration of Network Bridge on your DNS domain network</t>
  </si>
  <si>
    <t>Win10-217</t>
  </si>
  <si>
    <t>Set Prohibit use of Internet Connection Sharing on your DNS domain network to enabled</t>
  </si>
  <si>
    <t>Although this "legacy" setting traditionally applied to the use of Internet Connection Sharing (ICS) in Windows 2000, Windows XP &amp; Server 2003, this setting now freshly applies to the Mobile Hotspot feature in Windows 10 &amp; Server 2016.
The recommended state for this setting is: Enabled.</t>
  </si>
  <si>
    <t>Navigate to the UI Path articulated in the Remediation section and confirm it is set as prescribed. This group policy setting is backed by the following registry location:
HKEY_LOCAL_MACHINE\SOFTWARE\Policies\Microsoft\Windows\Network Connections:NC_ShowSharedAccessUI</t>
  </si>
  <si>
    <t xml:space="preserve">The Prohibit use of Internet Connection Sharing on your DNS domain network option is enabled. </t>
  </si>
  <si>
    <t xml:space="preserve">The Prohibit use of Internet Connection Sharing on your DNS domain network option is not enabled. </t>
  </si>
  <si>
    <t>18.6.11.3</t>
  </si>
  <si>
    <t>Non-administrators should not be able to turn on the Mobile Hotspot feature and open their Internet connectivity up to nearby mobile devices.</t>
  </si>
  <si>
    <t>To establish the recommended configuration via GP, set the following UI path to Enabled:
Computer Configuration\Policies\Administrative Templates\Network\Network Connections\Prohibit use of Internet Connection Sharing on your DNS domain network</t>
  </si>
  <si>
    <t>Set Prohibit use of Internet Connection Sharing on your DNS domain network to enabled. One method to achieve the recommended configuration via Group Policy, set the following UI path to Enabled:
Computer Configuration\Policies\Administrative Templates\Network\Network Connections\Prohibit use of Internet Connection Sharing on your DNS domain network</t>
  </si>
  <si>
    <t>Win10-218</t>
  </si>
  <si>
    <t>Set Require domain users to elevate when setting a network’s location to enabled</t>
  </si>
  <si>
    <t>This policy setting determines whether to require domain users to elevate when setting a network's location.
The recommended state for this setting is: Enabled.</t>
  </si>
  <si>
    <t>Navigate to the UI Path articulated in the Remediation section and confirm it is set as prescribed. This group policy setting is backed by the following registry location:
HKEY_LOCAL_MACHINE\SOFTWARE\Policies\Microsoft\Windows\Network Connections:NC_StdDomainUserSetLocation</t>
  </si>
  <si>
    <t>The setting Require domain users to elevate when setting a network’s location is enabled.</t>
  </si>
  <si>
    <t>The setting Require domain users to elevate when setting a networks location is not enabled.</t>
  </si>
  <si>
    <t>18.6.11.4</t>
  </si>
  <si>
    <t>Allowing regular users to set a network location increases the risk and attack surface.</t>
  </si>
  <si>
    <t>To establish the recommended configuration via GP, set the following UI path to Enabled:
Computer Configuration\Policies\Administrative Templates\Network\Network Connections\Require domain users to elevate when setting a network's location</t>
  </si>
  <si>
    <t>Set Require domain users to elevate when setting a network’s location to enabled. One method to achieve the recommended configuration via Group Policy, set the following UI path to Enabled:
Computer Configuration\Policies\Administrative Templates\Network\Network Connections\Require domain users to elevate when setting a network's location</t>
  </si>
  <si>
    <t>Win10-219</t>
  </si>
  <si>
    <t>Set Hardened UNC Paths to enabled, with Require Mutual Authentication and Require Integrity set for all NETLOGON and SYSVOL shares</t>
  </si>
  <si>
    <t>This policy setting configures secure access to UNC paths.
The recommended state for this setting is: Enabled, with "Require Mutual Authentication" and "Require Integrity" set for all NETLOGON and SYSVOL shares.</t>
  </si>
  <si>
    <t>Navigate to the UI Path articulated in the Remediation section and confirm it is set as prescribed. This group policy setting is backed by the following registry locations:
HKEY_LOCAL_MACHINE\SOFTWARE\Policies\Microsoft\Windows\NetworkProvider\HardenedPaths:\\*\NETLOGON
HKEY_LOCAL_MACHINE\SOFTWARE\Policies\Microsoft\Windows\NetworkProvider\HardenedPaths:\\*\SYSVOL</t>
  </si>
  <si>
    <t>The setting Hardened UNC Paths is set to Enabled, with Require Mutual Authentication and Require Integrity set for all NETLOGON and SYSVOL shares.</t>
  </si>
  <si>
    <t>The setting Hardened UNC Paths is not set to Enabled, with Require Mutual Authentication and Require Integrity is not set for all NETLOGON and SYSVOL shares.</t>
  </si>
  <si>
    <t>18.6.14</t>
  </si>
  <si>
    <t>18.6.14.1</t>
  </si>
  <si>
    <t>In February 2015, Microsoft released a new control mechanism to mitigate a security risk in Group Policy as part of the [MS15-011](https://technet.microsoft.com/library/security/MS15-011) / [MSKB 3000483](https://support.microsoft.com/en-us/kb/3000483) security update. This mechanism requires both the installation of the new security update and also the deployment of specific group policy settings to all computers on the domain from Windows Vista / Server 2008 (non-R2) or newer (the associated security patch to enable this feature was not released for Server 2003). A new group policy template (`NetworkProvider.admx/adml`) was also provided with the security update.
Once the new GPO template is in place, the following are the minimum requirements to remediate the Group Policy security risk:
`\\*\NETLOGON RequireMutualAuthentication=1, RequireIntegrity=1`
`\\*\SYSVOL RequireMutualAuthentication=1, RequireIntegrity=1`
**Note:** A reboot may be required after the setting is applied to a client machine to access the above paths.
Additional guidance on the deployment of this security setting is available from the Microsoft Premier Field Engineering (PFE) Platforms TechNet Blog here: [Guidance on Deployment of MS15-011 and MS15-014](https://techcommunity.microsoft.com/t5/core-infrastructure-and-security/guidance-on-deployment-of-ms15-011-and-ms15-014/ba-p/257759).</t>
  </si>
  <si>
    <t>To establish the recommended configuration via GP, set the following UI path to Enabled with the following paths configured, at a minimum:
\\*\NETLOGON RequireMutualAuthentication=1, RequireIntegrity=1
\\*\SYSVOL RequireMutualAuthentication=1, RequireIntegrity=1
Computer Configuration\Policies\Administrative Templates\Network\Network Provider\Hardened UNC Paths</t>
  </si>
  <si>
    <t>Set Hardened UNC Paths to enabled, with Require Mutual Authentication and Require Integrity set for all NETLOGON and SYSVOL shares. One method to achieve the recommended configuration via Group Policy, set the following UI path to Enabled with the following paths configured, at a minimum:
\\*\NETLOGON RequireMutualAuthentication=1, RequireIntegrity=1
\\*\SYSVOL RequireMutualAuthentication=1, RequireIntegrity=1
Computer Configuration\Policies\Administrative Templates\Network\Network Provider\Hardened UNC Paths</t>
  </si>
  <si>
    <t>Win10-220</t>
  </si>
  <si>
    <t>Set Minimize the number of simultaneous connections to the Internet or a Windows Domain to enabled: 3 = Prevent Wi-Fi when on Ethernet</t>
  </si>
  <si>
    <t>This policy setting prevents computers from establishing multiple simultaneous connections to either the Internet or to a Windows domain.
The recommended state for this setting is: Enabled: 3 = Prevent Wi-Fi when on Ethernet.</t>
  </si>
  <si>
    <t>Navigate to the UI Path articulated in the Remediation section and confirm it is set as prescribed. This group policy setting is backed by the following registry location:
HKEY_LOCAL_MACHINE\SOFTWARE\Policies\Microsoft\Windows\WcmSvc\GroupPolicy:fMinimizeConnections</t>
  </si>
  <si>
    <t xml:space="preserve">The Minimize the number of simultaneous connections to the Internet or a Windows Domain option is enabled. </t>
  </si>
  <si>
    <t xml:space="preserve">The Minimize the number of simultaneous connections to the Internet or a Windows Domain option is not enabled. </t>
  </si>
  <si>
    <t>18.6.21</t>
  </si>
  <si>
    <t>18.6.21.1</t>
  </si>
  <si>
    <t>Preventing bridged network connections can help prevent a user unknowingly allowing traffic to route between internal and external networks, which risks exposure to sensitive internal data.</t>
  </si>
  <si>
    <t>To establish the recommended configuration via GP, set the following UI path to Enabled: 3 = Prevent Wi-Fi when on Ethernet:
Computer Configuration\Policies\Administrative Templates\Network\Windows Connection Manager\Minimize the number of simultaneous connections to the Internet or a Windows Domain</t>
  </si>
  <si>
    <t>Set Minimize the number of simultaneous connections to the Internet or a Windows Domain to enabled: 3 = Prevent Wi-Fi when on Ethernet. One method to achieve the recommended configuration via Group Policy, set the following UI path to Enabled: 3 = Prevent Wi-Fi when on Ethernet:
Computer Configuration\Policies\Administrative Templates\Network\Windows Connection Manager\Minimize the number of simultaneous connections to the Internet or a Windows Domain</t>
  </si>
  <si>
    <t>Win10-221</t>
  </si>
  <si>
    <t>Set Prohibit connection to non-domain networks when connected to domain authenticated network to enabled</t>
  </si>
  <si>
    <t>This policy setting prevents computers from connecting to both a domain-based network and a non-domain-based network at the same time.
The recommended state for this setting is: Enabled.</t>
  </si>
  <si>
    <t>Navigate to the UI Path articulated in the Remediation section and confirm it is set as prescribed. This group policy setting is backed by the following registry location:
HKEY_LOCAL_MACHINE\SOFTWARE\Policies\Microsoft\Windows\WcmSvc\GroupPolicy:fBlockNonDomain</t>
  </si>
  <si>
    <t>The setting Prohibit connection to non-domain networks when connected to domain authenticated network is enabled.</t>
  </si>
  <si>
    <t>The setting Prohibit connection to non-domain networks when connected to domain authenticated network is not enabled.</t>
  </si>
  <si>
    <t>18.6.21.2</t>
  </si>
  <si>
    <t>The potential concern is that a user would unknowingly allow network traffic to flow between the insecure public network and the enterprise managed network.</t>
  </si>
  <si>
    <t>To establish the recommended configuration via GP, set the following UI path to Enabled:
Computer Configuration\Policies\Administrative Templates\Network\Windows Connection Manager\Prohibit connection to non-domain networks when connected to domain authenticated network</t>
  </si>
  <si>
    <t>Set Prohibit connection to non-domain networks when connected to domain authenticated network to enabled. One method to achieve the recommended configuration via Group Policy, set the following UI path to Enabled:
Computer Configuration\Policies\Administrative Templates\Network\Windows Connection Manager\Prohibit connection to non-domain networks when connected to domain authenticated network</t>
  </si>
  <si>
    <t>Win10-222</t>
  </si>
  <si>
    <t>AC-17</t>
  </si>
  <si>
    <t>Remote Access</t>
  </si>
  <si>
    <t>Set Allow Windows to automatically connect to suggested open hotspots, to networks shared by contacts, and to hotspots offering paid services to disabled</t>
  </si>
  <si>
    <t>This policy setting determines whether users can enable the following WLAN settings: "Connect to suggested open hotspots," "Connect to networks shared by my contacts," and "Enable paid services".
- "Connect to suggested open hotspots" enables Windows to automatically connect users to open hotspots it knows about by crowdsourcing networks that other people using Windows have connected to.
- "Connect to networks shared by my contacts" enables Windows to automatically connect to networks that the user's contacts have shared with them, and enables users on this device to share networks with their contacts.
- "Enable paid services" enables Windows to temporarily connect to open hotspots to determine if paid services are available.
The recommended state for this setting is: Disabled.</t>
  </si>
  <si>
    <t>Navigate to the UI Path articulated in the Remediation section and confirm it is set as prescribed. This group policy setting is backed by the following registry location:
HKEY_LOCAL_MACHINE\SOFTWARE\Microsoft\WcmSvc\wifinetworkmanager\config:AutoConnectAllowedOEM</t>
  </si>
  <si>
    <t>The setting Allow Windows to automatically connect to suggested open hotspots, to networks shared by contacts, and to hotspots offering paid services is disabled.</t>
  </si>
  <si>
    <t>The setting Allow Windows to automatically connect to suggested open hotspots, to networks shared by contacts, and to hotspots offering paid services is not disabled.</t>
  </si>
  <si>
    <t>HAC36</t>
  </si>
  <si>
    <t>HAC36: Agency allows FTI access from unsecured wireless network</t>
  </si>
  <si>
    <t>18.6.23.2</t>
  </si>
  <si>
    <t>18.6.23.2.1</t>
  </si>
  <si>
    <t>Automatically connecting to an open hotspot or network can introduce the system to a rogue network with malicious intent.</t>
  </si>
  <si>
    <t>To establish the recommended configuration via GP, set the following UI path to Disabled:
Computer Configuration\Policies\Administrative Templates\Network\WLAN Service\WLAN Settings\Allow Windows to automatically connect to suggested open hotspots, to networks shared by contacts, and to hotspots offering paid services</t>
  </si>
  <si>
    <t>Set Allow Windows to automatically connect to suggested open hotspots, to networks shared by contacts, and to hotspots offering paid services to disabled. One method to achieve the recommended configuration via Group Policy, set the following UI path to Disabled:
Computer Configuration\Policies\Administrative Templates\Network\WLAN Service\WLAN Settings\Allow Windows to automatically connect to suggested open hotspots, to networks shared by contacts, and to hotspots offering paid services</t>
  </si>
  <si>
    <t>Win10-223</t>
  </si>
  <si>
    <t xml:space="preserve">Set Allow Print Spooler to accept client connection to disabled </t>
  </si>
  <si>
    <t>This policy setting controls whether the Print Spooler service will accept client connections.
The recommended state for this setting is: Disabled.</t>
  </si>
  <si>
    <t>Navigate to the UI Path articulated in the Remediation section and confirm it is set as prescribed. This group policy setting is backed by the following registry locations:
HKEY_LOCAL_MACHINE\Software\Policies\Microsoft\Windows NT\Printers:RegisterSpoolerRemoteRpcEndPoint</t>
  </si>
  <si>
    <t>The Allow Print Spooler to accept client connections is set to disabled.</t>
  </si>
  <si>
    <t>The Allow Print Spooler to accept client connections is not set to disabled.</t>
  </si>
  <si>
    <t>HAC50</t>
  </si>
  <si>
    <t xml:space="preserve">HAC50: Print spoolers do not adequately restrict jobs </t>
  </si>
  <si>
    <t>18.7</t>
  </si>
  <si>
    <t>18.7.1</t>
  </si>
  <si>
    <t>Disabling the ability for the Print Spooler service to accept client connections mitigates **remote** attacks against the Print Nightmare vulnerability ([CVE-2021-34527](https://msrc.microsoft.com/update-guide/vulnerability/CVE-2021-34527)) and other **remote** Print Spooler attacks. However, this recommendation _does not_ mitigate against **local** attacks on the Print Spooler service.</t>
  </si>
  <si>
    <t>To establish the recommended configuration via GP, set the following UI path to Disabled:
Computer Configuration\Policies\Administrative Templates\Printers\Allow Print Spooler to accept client connections</t>
  </si>
  <si>
    <t>Set Allow Print Spooler to accept client connection to disabled . One method to achieve the recommended configuration via Group Policy, set the following UI path to Disabled:
Computer Configuration\Policies\Administrative Templates\Printers\Allow Print Spooler to accept client connections</t>
  </si>
  <si>
    <t>Win10-224</t>
  </si>
  <si>
    <t>Set Configure Redirection Guard to enabled: Redirection Guard enabled</t>
  </si>
  <si>
    <t>This policy setting determines whether Redirection Guard is enabled for the print spooler. Redirection Guard can prevent file redirections from being used within the print spooler. 
The recommended state for this setting is: Enabled: Redirection Guard Enabled.</t>
  </si>
  <si>
    <t>Navigate to the UI Path articulated in the Remediation section and confirm it is set as prescribed. This group policy setting is backed by the following registry location:
HKEY_LOCAL_MACHINE\SOFTWARE\Policies\Microsoft\Windows NT\Printers:RedirectionguardPolicy</t>
  </si>
  <si>
    <t>The Configure Redirection Guard is set to Enabled: Redirection Guard Enabled.</t>
  </si>
  <si>
    <t>The Configure Redirection Guard is not set to Enabled: Redirection Guard Enabled.</t>
  </si>
  <si>
    <t>18.7.2</t>
  </si>
  <si>
    <t>This setting prevents non-administrators from redirecting files within the print spooler process.</t>
  </si>
  <si>
    <t>To establish the recommended configuration via GP, set the following UI path to Enabled: Redirection Guard Enabled:
Computer Configuration\Policies\Administrative Templates\Printers\Configure Redirection Guard</t>
  </si>
  <si>
    <t>Set Configure Redirection Guard to enabled: Redirection Guard enabled. One method to achieve the recommended configuration via Group Policy, set the following UI path to Enabled: Redirection Guard Enabled:
Computer Configuration\Policies\Administrative Templates\Printers\Configure Redirection Guard</t>
  </si>
  <si>
    <t>Win10-225</t>
  </si>
  <si>
    <t>Set Configure RPC connection settings: Protocol to use for outgoing RPC connections to enable: RPC over TCP</t>
  </si>
  <si>
    <t>This policy setting controls which protocol and protocol settings to use for outgoing Remote Procedure Call (RPC) connections to a remote print spooler.
The recommended state for this setting is: Enabled: RPC over TCP</t>
  </si>
  <si>
    <t>Navigate to the UI Path articulated in the Remediation section and confirm it is set as prescribed. This group policy setting is backed by the following registry location:
HKEY_LOCAL_MACHINE\SOFTWARE\Policies\Microsoft\Windows NT\Printers\RPC:RpcUseNamedPipeProtocol</t>
  </si>
  <si>
    <t>The Configure RPC connection settings: Protocol to use for outgoing RPC connections is set to Enabled: RPC over TCP.</t>
  </si>
  <si>
    <t>The Configure RPC connection settings: Protocol to use for outgoing RPC connections is not set to Enabled: RPC over TCP.</t>
  </si>
  <si>
    <t>18.7.3</t>
  </si>
  <si>
    <t>This setting prevents the use of named pipes for RPC connections to the print spooler and forces the use of TCP which is a more secure communication method.</t>
  </si>
  <si>
    <t>To establish the recommended configuration via GP, set the following UI path to Enabled: RPC over TCP:
Computer Configuration\Policies\Administrative Templates\Printers\Configure RPC connection settings: Protocol to use for outgoing RPC connections</t>
  </si>
  <si>
    <t>Set Configure RPC connection settings: Protocol to use for outgoing RPC connections to enable: RPC over TCP. One method to achieve the recommended configuration via Group Policy, set the following UI path to Enabled: RPC over TCP:
Computer Configuration\Policies\Administrative Templates\Printers\Configure RPC connection settings: Protocol to use for outgoing RPC connections</t>
  </si>
  <si>
    <t>Win10-226</t>
  </si>
  <si>
    <t>Set Configure RPC connection settings: Use authentication for outgoing RPC connections to enabled: Default</t>
  </si>
  <si>
    <t>This policy setting controls which protocol and protocol settings to use for outgoing Remote Procedure Call (RPC) connections to a remote print spooler.
The recommended state for this setting is: Enabled: Default</t>
  </si>
  <si>
    <t>Navigate to the UI Path articulated in the Remediation section and confirm it is set as prescribed. This group policy setting is backed by the following registry location:
HKEY_LOCAL_MACHINE\SOFTWARE\Policies\Microsoft\Windows NT\Printers\RPC:RpcAuthentication</t>
  </si>
  <si>
    <t>The Configure RPC connection settings: Use authentication for outgoing RPC connections is set to Enabled: Default.</t>
  </si>
  <si>
    <t>The Configure RPC connection settings: Use authentication for outgoing RPC connections is not set to Enabled: Default.</t>
  </si>
  <si>
    <t>18.7.4</t>
  </si>
  <si>
    <t>This setting can prevent the use of named pipes for RPC connections to the print spooler and forces the use of TCP which is a more secure communication method.</t>
  </si>
  <si>
    <t>To establish the recommended configuration via GP, set the following UI path to Enabled: Default:
Computer Configuration\Policies\Administrative Templates\Printers\Configure RPC connection settings: Use authentication for outgoing RPC connections</t>
  </si>
  <si>
    <t>Set Configure RPC connection settings: Use authentication for outgoing RPC connections to enabled: Default. One method to achieve the recommended configuration via Group Policy, set the following UI path to Enabled: Default:
Computer Configuration\Policies\Administrative Templates\Printers\Configure RPC connection settings: Use authentication for outgoing RPC connections</t>
  </si>
  <si>
    <t>Win10-227</t>
  </si>
  <si>
    <t>Set Configure RPC listener settings: Protocols to allow for incoming RPC connections to enabled: RPC over TCP</t>
  </si>
  <si>
    <t>This policy setting controls which protocols incoming Remote Procedure Call (RPC) connections to the print spooler are allowed to use.
The recommended state for this setting is: Enabled: RCP over TCP.</t>
  </si>
  <si>
    <t>Navigate to the UI Path articulated in the Remediation section and confirm it is set as prescribed. This group policy setting is backed by the following registry location:
HKEY_LOCAL_MACHINE\SOFTWARE\Policies\Microsoft\Windows NT\Printers\RPC:RpcProtocols</t>
  </si>
  <si>
    <t>Configure RPC listener settings: Protocols to allow for incoming RPC connections is set to Enabled: RPC over TCP.</t>
  </si>
  <si>
    <t>Configure RPC listener settings: Protocols to allow for incoming RPC connections is not set to Enabled: RPC over TCP.</t>
  </si>
  <si>
    <t>18.7.5</t>
  </si>
  <si>
    <t>To establish the recommended configuration via GP, set the following UI path to Enabled: RCP over TCP:
Computer Configuration\Policies\Administrative Templates\Printers\Configure RPC listener settings: Configure protocol options for incoming RPC connections</t>
  </si>
  <si>
    <t>Set Configure RPC listener settings: Protocols to allow for incoming RPC connections to enabled: RPC over TCP. One method to achieve the recommended configuration via Group Policy, set the following UI path to Enabled: RCP over TCP:
Computer Configuration\Policies\Administrative Templates\Printers\Configure RPC listener settings: Configure protocol options for incoming RPC connections</t>
  </si>
  <si>
    <t>Win10-228</t>
  </si>
  <si>
    <t>Set the Configure RPC listener settings: Authentication protocol to use for incoming RPC connections: to enabled: Negotiant or higher</t>
  </si>
  <si>
    <t>This policy setting controls which protocols incoming Remote Procedure Call (RPC) connections to the print spooler are allowed to use.
The recommended state for this setting is: Enabled: Negotiate or higher.</t>
  </si>
  <si>
    <t>Navigate to the UI Path articulated in the Remediation section and confirm it is set as prescribed. This group policy setting is backed by the following registry location:
HKEY_LOCAL_MACHINE\SOFTWARE\Policies\Microsoft\Windows NT\Printers\RPC:ForceKerberosForRpc</t>
  </si>
  <si>
    <t>The Configure RPC listener settings: Authentication protocol to use for incoming RPC connections: is set to Enabled: Negotiant or higher.</t>
  </si>
  <si>
    <t>The Configure RPC listener settings: Authentication protocol to use for incoming RPC connections: is not set to Enabled: Negotiant or higher.</t>
  </si>
  <si>
    <t>18.7.6</t>
  </si>
  <si>
    <t>To establish the recommended configuration via GP, set the following UI path to Enabled: Negotiate or higher:
Computer Configuration\Policies\Administrative Templates\Printers\Configure RPC listener settings: Configure protocol options for incoming RPC connections</t>
  </si>
  <si>
    <t>Set the Configure RPC listener settings: Authentication protocol to use for incoming RPC connections: to enabled: Negotiant or higher. One method to achieve the recommended configuration via Group Policy, set the following UI path to Enabled: Negotiate or higher:
Computer Configuration\Policies\Administrative Templates\Printers\Configure RPC listener settings: Configure protocol options for incoming RPC connections</t>
  </si>
  <si>
    <t>Win10-229</t>
  </si>
  <si>
    <t>Set Configure RPC over TCP port to enabled: 0</t>
  </si>
  <si>
    <t>This policy setting controls which port is used for RPC over TCP for incoming connections to the print spooler and outgoing connections to remote print spoolers.
The recommended state for this setting is: Enabled: 0.</t>
  </si>
  <si>
    <t>Navigate to the UI Path articulated in the Remediation section and confirm it is set as prescribed. This group policy setting is backed by the following registry location:
HKEY_LOCAL_MACHINE\SOFTWARE\Policies\Microsoft\Windows NT\Printers\RPC:RpcTcpPort</t>
  </si>
  <si>
    <t>The Configure RPC over TCP port is set to Enabled: 0.</t>
  </si>
  <si>
    <t>The Configure RPC over TCP port is not set to Enabled: 0.</t>
  </si>
  <si>
    <t>18.7.7</t>
  </si>
  <si>
    <t>Using dynamic ports for printing makes it more difficult for an attacker to know which port is being used and therefore which port to attack.</t>
  </si>
  <si>
    <t>To establish the recommended configuration via GP, set the following UI path to Enabled: 0:
Computer Configuration\Policies\Administrative Templates\Printers\Configure RPC over TCP port</t>
  </si>
  <si>
    <t>Set Configure RPC over TCP port to enabled: 0. One method to achieve the recommended configuration via Group Policy, set the following UI path to Enabled: 0:
Computer Configuration\Policies\Administrative Templates\Printers\Configure RPC over TCP port</t>
  </si>
  <si>
    <t>Win10-230</t>
  </si>
  <si>
    <t>Set Limits print driver installation to Administrators to enabled</t>
  </si>
  <si>
    <t>This policy setting controls whether users who aren't Administrators can install print drivers on the system.
The recommended state for this setting is: Enabled.</t>
  </si>
  <si>
    <t>Navigate to the UI Path articulated in the Remediation section and confirm it is set as prescribed. This group policy setting is backed by the following registry location:
HKEY_LOCAL_MACHINE\SOFTWARE\Policies\Microsoft\Windows NT\Printers\PointAndPrint:RestrictDriverInstallationToAdministrators</t>
  </si>
  <si>
    <t>The Limits print driver installation to Administrators is set to enabled.</t>
  </si>
  <si>
    <t>The Limits print driver installation to Administrators is not set to enabled.</t>
  </si>
  <si>
    <t>18.7.8</t>
  </si>
  <si>
    <t>Restricting the installation of print drives to Administrators can help mitigate the Print Nightmare vulnerability ([CVE-2021-34527](https://support.microsoft.com/en-gb/topic/kb5005652-manage-new-point-and-print-default-driver-installation-behavior-cve-2021-34481-873642bf-2634-49c5-a23b-6d8e9a302872)) and other Print Spooler attacks.</t>
  </si>
  <si>
    <t>To establish the recommended configuration via GP, set the following UI path to Enabled.
Computer Configuration\Policies\Administrative Templates\MS Security Guide\Limits print driver installation to Administrators</t>
  </si>
  <si>
    <t>Set  Limits print driver installation to Administrators to enabled. One method to achieve the recommended configuration via Group Policy, set the following UI path to Enabled.
Computer Configuration\Policies\Administrative Templates\MS Security Guide\Limits print driver installation to Administrators</t>
  </si>
  <si>
    <t>Win10-231</t>
  </si>
  <si>
    <t>Set Manage processing of Queue-specific files to enabled: Limit Queue-specific files to Color profiles</t>
  </si>
  <si>
    <t>This policy setting manages how queue-specific files are processed during printer installation. At printer installation time, a vendor-supplied installation application can specify a set of files, of any type, to be associated with a particular print queue. The files are downloaded to each client that connects to the print server.
The recommended state for this setting is: Enabled: Limit Queue-specific files to Color profiles.</t>
  </si>
  <si>
    <t>Navigate to the UI Path articulated in the Remediation section and confirm it is set as prescribed. This group policy setting is backed by the following registry location:
HKEY_LOCAL_MACHINE\SOFTWARE\Policies\Microsoft\Windows NT\Printers:CopyFilesPolicy</t>
  </si>
  <si>
    <t>The Manage processing of Queue-specific files is set to Enabled: Limit Queue-specific files to Color profiles.</t>
  </si>
  <si>
    <t>The Manage processing of Queue-specific files is not set to Enabled: Limit Queue-specific files to Color profiles.</t>
  </si>
  <si>
    <t>18.7.9</t>
  </si>
  <si>
    <t>A Windows Print Spooler Remote Code Execution Vulnerability ([CVE-2021-36958](https://msrc.microsoft.com/update-guide/vulnerability/CVE-2021-36958)) exists when the Windows Print Spooler service improperly performs privileged file operations. An attacker who successfully exploits this vulnerability could run arbitrary code with SYSTEM privileges and then install programs; view, change, or delete data; or create new accounts with full user rights.</t>
  </si>
  <si>
    <t>To establish the recommended configuration via GP, set the following UI path to Enabled: Limit Queue-specific files to Color profiles:
Computer Configuration\Policies\Administrative Templates\Printers\Manage processing of Queue-specific files</t>
  </si>
  <si>
    <t>Set Manage processing of Queue-specific files to enabled: Limit Queue-specific files to Color profiles. One method to achieve the recommended configuration via Group Policy, set the following UI path to Enabled: Limit Queue-specific files to Color profiles:
Computer Configuration\Policies\Administrative Templates\Printers\Manage processing of Queue-specific files</t>
  </si>
  <si>
    <t>Win10-232</t>
  </si>
  <si>
    <t>Set Point and Print Restrictions: When installing drivers for a new connection to enabled: Show warning and elevation prompt</t>
  </si>
  <si>
    <t>This policy setting controls whether computers will show a warning and a security elevation prompt when users create a new printer connection using Point and Print.
The recommended state for this setting is: Enabled: Show warning and elevation prompt.</t>
  </si>
  <si>
    <t>Navigate to the UI Path articulated in the Remediation section and confirm it is set as prescribed. This group policy setting is backed by the following registry location:
HKEY_LOCAL_MACHINE\Software\Policies\Microsoft\Windows NT\Printers\PointAndPrint:NoWarningNoElevationOnInstall</t>
  </si>
  <si>
    <t>The Point and Print Restrictions: When installing drivers for a new connection is set to Enabled: Show warning and elevation prompt.</t>
  </si>
  <si>
    <t>The Point and Print Restrictions: When installing drivers for a new connection is not set to Enabled: Show warning and elevation prompt.</t>
  </si>
  <si>
    <t>18.7.10</t>
  </si>
  <si>
    <t>Enabling Windows User Account Control (UAC) for the installation of new print drivers can help mitigate the Print Nightmare vulnerability ([CVE-2021-34527](https://msrc.microsoft.com/update-guide/vulnerability/CVE-2021-34527)) and other Print Spooler attacks.
Although the Point and Print default driver installation behavior overrides this setting, it is important to configure this as a backstop in the event that behavior is reversed.</t>
  </si>
  <si>
    <t xml:space="preserve">To establish the recommended configuration via GP, set the following UI path to Enabled: Show warning and elevation prompt:
Computer Configuration\Policies\Administrative Templates\Printers\Point and Print Restrictions: When installing drivers for a new connection </t>
  </si>
  <si>
    <t xml:space="preserve">Set Point and Print Restrictions: When installing drivers for a new connection to enabled: Show warning and elevation prompt. One method to achieve the recommended configuration via Group Policy, set the following UI path to Enabled: Show warning and elevation prompt:
Computer Configuration\Policies\Administrative Templates\Printers\Point and Print Restrictions: When installing drivers for a new connection </t>
  </si>
  <si>
    <t>Win10-233</t>
  </si>
  <si>
    <t>Set Point and Print Restrictions: When updating drivers for an existing connection to enabled: Show warning and elevation prompt</t>
  </si>
  <si>
    <t>This policy setting controls whether computers will show a warning and a security elevation prompt when users are updating drivers for an existing connection using Point and Print.
The recommended state for this setting is: Enabled: Show warning and elevation prompt.</t>
  </si>
  <si>
    <t>Navigate to the UI Path articulated in the Remediation section and confirm it is set as prescribed. This group policy setting is backed by the following registry location:
HKEY_LOCAL_MACHINE\Software\Policies\Microsoft\Windows NT\Printers\PointAndPrint:UpdatePromptSettings</t>
  </si>
  <si>
    <t>The Point and Print Restrictions: When updating drivers for an existing connection is set to Enabled: Show warning and elevation prompt.</t>
  </si>
  <si>
    <t>The Point and Print Restrictions: When updating drivers for an existing connection is not set to Enabled: Show warning and elevation prompt.</t>
  </si>
  <si>
    <t>18.7.11</t>
  </si>
  <si>
    <t>Enabling Windows User Account Control (UAC) for updating existing print drivers can help mitigate the Print Nightmare vulnerability ([CVE-2021-34527](https://msrc.microsoft.com/update-guide/vulnerability/CVE-2021-34527)) and other Print Spooler attacks.
Although the Point and Print default driver installation behavior overrides this setting, it is important to configure this as a backstop in the event that behavior is reversed.</t>
  </si>
  <si>
    <t xml:space="preserve">To establish the recommended configuration via GP, set the following UI path to Enabled: Show warning and elevation prompt:
Computer Configuration\Policies\Administrative Templates\Printers\Point and Print Restrictions: When updating drivers for an existing connection </t>
  </si>
  <si>
    <t xml:space="preserve">Set Point and Print Restrictions: When updating drivers for an existing connection to enabled: Show warning and elevation prompt. One method to achieve the recommended configuration via Group Policy, set the following UI path to Enabled: Show warning and elevation prompt:
Computer Configuration\Policies\Administrative Templates\Printers\Point and Print Restrictions: When updating drivers for an existing connection </t>
  </si>
  <si>
    <t>Win10-234</t>
  </si>
  <si>
    <t>Set Include command line in process creation events to enabled</t>
  </si>
  <si>
    <t>This policy setting controls whether the process creation command line text is logged in security audit events when a new process has been created.
The recommended state for this setting is: Enabled.</t>
  </si>
  <si>
    <t>Navigate to the UI Path articulated in the Remediation section and confirm it is set as prescribed. This group policy setting is backed by the following registry location:
HKEY_LOCAL_MACHINE\SOFTWARE\Microsoft\Windows\CurrentVersion\Policies\System\Audit:ProcessCreationIncludeCmdLine_Enabled</t>
  </si>
  <si>
    <t>The setting Include command line in process creation events is enabled.</t>
  </si>
  <si>
    <t>The setting Include command line in process creation events is not enabled.</t>
  </si>
  <si>
    <t>HAU22</t>
  </si>
  <si>
    <t>HAU22: Content of audit records is not sufficient</t>
  </si>
  <si>
    <t>18.9.3</t>
  </si>
  <si>
    <t>18.9.3.1</t>
  </si>
  <si>
    <t>Capturing process command line information in event logs can be very valuable when performing forensic investigations of attack incidents.</t>
  </si>
  <si>
    <t xml:space="preserve">To establish the recommended configuration via GP, set the following UI path to Enabled:
Computer Configuration\Policies\Administrative Templates\System\Audit Process Creation\Include command line in process creation events
</t>
  </si>
  <si>
    <t xml:space="preserve">Set Include command line in process creation events to enabled. One method to achieve the recommended configuration via Group Policy, set the following UI path to Enabled:
Computer Configuration\Policies\Administrative Templates\System\Audit Process Creation\Include command line in process creation events
</t>
  </si>
  <si>
    <t>Win10-235</t>
  </si>
  <si>
    <t>Set Encryption Oracle Remediation to enabled: Force Updated Clients</t>
  </si>
  <si>
    <t>Some versions of the CredSSP protocol that is used by some applications (such as Remote Desktop Connection) are vulnerable to an encryption oracle attack against the client. This policy controls compatibility with vulnerable clients and servers and allows you to set the level of protection desired for the encryption oracle vulnerability.
The recommended state for this setting is: Enabled: Force Updated Clients.</t>
  </si>
  <si>
    <t>Navigate to the UI Path articulated in the Remediation section and confirm it is set as prescribed. This group policy setting is backed by the following registry location:
HKEY_LOCAL_MACHINE\SOFTWARE\Microsoft\Windows\CurrentVersion\Policies\System\CredSSP\Parameters:AllowEncryptionOracle</t>
  </si>
  <si>
    <t>The Encryption Oracle Remediation is set to Enabled: Force Updated Clients.</t>
  </si>
  <si>
    <t>The Encryption Oracle Remediation has not  been set to Enabled: Force Updated Clients.</t>
  </si>
  <si>
    <t>18.9.4</t>
  </si>
  <si>
    <t>18.9.4.1</t>
  </si>
  <si>
    <t>This setting is important to mitigate the CredSSP encryption oracle vulnerability, for which information was published by Microsoft on 03/13/2018 in [CVE-2018-0886 | CredSSP Remote Code Execution Vulnerability](https://portal.msrc.microsoft.com/en-us/security-guidance/advisory/CVE-2018-0886). All versions of Windows from Windows Vista onwards are affected by this vulnerability and will be compatible with this recommendation if they have been patched at least through May 2018 (or later).</t>
  </si>
  <si>
    <t>To establish the recommended configuration via GP, set the following UI path to Enabled: Force Updated Clients:
Computer Configuration\Policies\Administrative Templates\System\Credentials Delegation\Encryption Oracle Remediation</t>
  </si>
  <si>
    <t>Set Encryption Oracle Remediation to enabled: Force Updated Clients. One method to achieve the recommended configuration via Group Policy, set the following UI path to Enabled: Force Updated Clients:
Computer Configuration\Policies\Administrative Templates\System\Credentials Delegation\Encryption Oracle Remediation</t>
  </si>
  <si>
    <t>Win10-236</t>
  </si>
  <si>
    <t>Set Remote host allows delegation of non-exportable credentials to enabled</t>
  </si>
  <si>
    <t>Remote host allows delegation of non-exportable credentials. When using credential delegation, devices provide an exportable version of credentials to the remote host. This exposes users to the risk of credential theft from attackers on the remote host. The Restricted Admin Mode and Windows Defender Remote Credential Guard features are two options to help protect against this risk.
The recommended state for this setting is: Enabled.</t>
  </si>
  <si>
    <t>Navigate to the UI Path articulated in the Remediation section and confirm it is set as prescribed. This group policy setting is backed by the following registry location:
HKEY_LOCAL_MACHINE\SOFTWARE\Policies\Microsoft\Windows\CredentialsDelegation:AllowProtectedCreds</t>
  </si>
  <si>
    <t>The Remote host allows delegation of non-exportable credentials is set to enabled.</t>
  </si>
  <si>
    <t>Remote host allows delegation of non-exportable credentials is not set to enabled.</t>
  </si>
  <si>
    <t>18.9.4.2</t>
  </si>
  <si>
    <t>_Restricted Admin Mode_ was designed to help protect administrator accounts by ensuring that reusable credentials are not stored in memory on remote devices that could potentially be compromised.
_Windows Defender Remote Credential Guard_ helps you protect your credentials over a Remote Desktop connection by redirecting Kerberos requests back to the device that is requesting the connection.
Both features should be enabled and supported, as they reduce the chance of credential theft.</t>
  </si>
  <si>
    <t>To establish the recommended configuration via GP, set the following UI path to Enabled:
Computer Configuration\Policies\Administrative Templates\System\Credentials Delegation\Remote host allows delegation of non-exportable credentials</t>
  </si>
  <si>
    <t>Set Remote host allows delegation of non-exportable credentials to enabled. One method to achieve the recommended configuration via Group Policy, set the following UI path to Enabled:
Computer Configuration\Policies\Administrative Templates\System\Credentials Delegation\Remote host allows delegation of non-exportable credentials</t>
  </si>
  <si>
    <t>Win10-237</t>
  </si>
  <si>
    <t>Set Prevent device metadata retrieval from the Internet to enabled</t>
  </si>
  <si>
    <t>This policy setting allows you to prevent Windows from retrieving device metadata from the Internet. 
The recommended state for this setting is: Enabled.</t>
  </si>
  <si>
    <t>Navigate to the UI Path articulated in the Remediation section and confirm it is set as prescribed. This group policy setting is backed by the following registry location:
HKEY_LOCAL_MACHINE\SOFTWARE\Policies\Microsoft\Windows\Device Metadata:PreventDeviceMetadataFromNetwork</t>
  </si>
  <si>
    <t>The Prevent device metadata retrieval from the Internet is set to enabled.</t>
  </si>
  <si>
    <t>The Prevent device metadata retrieval from the Internet is not set to enabled.</t>
  </si>
  <si>
    <t>18.9.7</t>
  </si>
  <si>
    <t>18.9.7.2</t>
  </si>
  <si>
    <t>Installation of software should be conducted by an authorized system administrator and not a standard user. Allowing automatic third-party software installations under the context of the `SYSTEM` account has potential for allowing unauthorized access via backdoors or installation software bugs.</t>
  </si>
  <si>
    <t>To establish the recommended configuration via GP, set the following UI path to Enabled:
Computer Configuration\Policies\Administrative Templates\System\Device Installation\Prevent device metadata retrieval from the Internet</t>
  </si>
  <si>
    <t>Set Prevent device metadata retrieval from the Internet to enabled. One method to achieve the recommended configuration via Group Policy, set the following UI path to Enabled:
Computer Configuration\Policies\Administrative Templates\System\Device Installation\Prevent device metadata retrieval from the Internet</t>
  </si>
  <si>
    <t>Win10-238</t>
  </si>
  <si>
    <t>SI-7</t>
  </si>
  <si>
    <t>Software, Firmware and Information Integrity</t>
  </si>
  <si>
    <t>Set Boot-Start Driver Initialization Policy to enabled: Good, unknown, and bad but critical</t>
  </si>
  <si>
    <t>This policy setting allows you to specify which boot-start drivers are initialized based on a classification determined by an Early Launch Antimalware boot-start driver. The Early Launch Antimalware boot-start driver can return the following classifications for each boot-start driver:
- Good: The driver has been signed and has not been tampered with.
- Bad: The driver has been identified as malware. It is recommended that you do not allow known bad drivers to be initialized.
- Bad, but required for boot: The driver has been identified as malware, but the computer cannot successfully boot without loading this driver.
- Unknown: This driver has not been attested to by your malware detection application and has not been classified by the Early Launch Antimalware boot-start driver.
If you enable this policy setting you will be able to choose which boot-start drivers to initialize the next time the computer is started.
If your malware detection application does not include an Early Launch Antimalware boot-start driver or if your Early Launch Antimalware boot-start driver has been disabled, this setting has no effect and all boot-start drivers are initialized.
The recommended state for this setting is: Enabled: Good, unknown and bad but critical.</t>
  </si>
  <si>
    <t>Navigate to the UI Path articulated in the Remediation section and confirm it is set as prescribed. This group policy setting is backed by the following registry location:
HKEY_LOCAL_MACHINE\SYSTEM\CurrentControlSet\Policies\EarlyLaunch:DriverLoadPolicy</t>
  </si>
  <si>
    <t>The setting Boot-Start Driver Initialization Policy is set to Enabled: Good, unknown, and bad but critical.</t>
  </si>
  <si>
    <t>The setting Boot-Start Driver Initialization Policy is not set to Enabled: Good, unknown, and bad but critical.</t>
  </si>
  <si>
    <t>HSI17</t>
  </si>
  <si>
    <t>HSI17: Antivirus is not configured appropriately</t>
  </si>
  <si>
    <t>18.9.13</t>
  </si>
  <si>
    <t>18.9.13.1</t>
  </si>
  <si>
    <t>This policy setting helps reduce the impact of malware that has already infected your system.</t>
  </si>
  <si>
    <t>To establish the recommended configuration via GP, set the following UI path to Enabled: Good, unknown and bad but critical:
Computer Configuration\Policies\Administrative Templates\System\Early Launch Antimalware\Boot-Start Driver Initialization Policy</t>
  </si>
  <si>
    <t>Set Boot-Start Driver Initialization Policy to enabled: Good, unknown, and bad but critical. One method to achieve the recommended configuration via Group Policy, set the following UI path to Enabled: Good, unknown, and bad but critical:
Computer Configuration\Policies\Administrative Templates\System\Early Launch Antimalware\Boot-Start Driver Initialization Policy</t>
  </si>
  <si>
    <t>Win10-239</t>
  </si>
  <si>
    <t>Set Configure registry policy processing: Do not apply during periodic background processing to enabled: FALSE</t>
  </si>
  <si>
    <t>The "Do not apply during periodic background processing" option prevents the system from updating affected policies in the background while the computer is in use. When background updates are disabled, policy changes will not take effect until the next user logon or system restart.
The recommended state for this setting is: Enabled: FALSE (unchecked).</t>
  </si>
  <si>
    <t>Navigate to the UI Path articulated in the Remediation section and confirm it is set as prescribed. This group policy setting is backed by the following registry location:
HKEY_LOCAL_MACHINE\SOFTWARE\Policies\Microsoft\Windows\Group Policy\{35378EAC-683F-11D2-A89A-00C04FBBCFA2}:NoBackgroundPolicy</t>
  </si>
  <si>
    <t>The setting Configure registry policy processing: Do not apply during periodic background processing is set to Enabled: FALSE.</t>
  </si>
  <si>
    <t>The setting Configure registry policy processing: Do not apply during periodic background processing is not set to Enabled: FALSE.</t>
  </si>
  <si>
    <t>HSI14</t>
  </si>
  <si>
    <t>HSI14: The system's automatic update feature is not configured appropriately.</t>
  </si>
  <si>
    <t>18.9.19</t>
  </si>
  <si>
    <t>18.9.19.2</t>
  </si>
  <si>
    <t>Setting this option to false (unchecked) will ensure that domain policy changes take effect more quickly, as compared to waiting until the next user logon or system restart.</t>
  </si>
  <si>
    <t>To establish the recommended configuration via GP, set the following UI path to Enabled, then set the Do not apply during periodic background processing option to FALSE (unchecked):
Computer Configuration\Policies\Administrative Templates\System\Group Policy\Configure registry policy processing</t>
  </si>
  <si>
    <t>Set Configure registry policy processing: Do not apply during periodic background processing to enabled: FALSE. One method to achieve the recommended configuration via Group Policy, set the following UI path to Enabled, then set the Do not apply during periodic background processing option to FALSE (unchecked):
Computer Configuration\Policies\Administrative Templates\System\Group Policy\Configure registry policy processing</t>
  </si>
  <si>
    <t>Win10-240</t>
  </si>
  <si>
    <t>Set Configure registry policy processing: Process even if the Group Policy objects have not changed to enabled: TRUE</t>
  </si>
  <si>
    <t>The "Process even if the Group Policy objects have not changed" option updates and reapplies policies even if the policies have not changed.
The recommended state for this setting is: Enabled: TRUE (checked).</t>
  </si>
  <si>
    <t>Navigate to the UI Path articulated in the Remediation section and confirm it is set as prescribed. This group policy setting is backed by the following registry location:
HKEY_LOCAL_MACHINE\SOFTWARE\Policies\Microsoft\Windows\Group Policy\{35378EAC-683F-11D2-A89A-00C04FBBCFA2}:NoGPOListChanges</t>
  </si>
  <si>
    <t>The setting Configure registry policy processing: Process even if the Group Policy objects have not changed is set to Enabled: TRUE.</t>
  </si>
  <si>
    <t>The setting Configure registry policy processing: Process even if the Group Policy objects have not changed is not set to Enabled: TRUE.</t>
  </si>
  <si>
    <t>18.9.19.3</t>
  </si>
  <si>
    <t>Setting this option to true (checked) will ensure unauthorized changes that might have been configured locally are forced to match the domain-based Group Policy settings again.</t>
  </si>
  <si>
    <t>To establish the recommended configuration via GP, set the following UI path to Enabled, then set the Process even if the Group Policy objects have not changed option to TRUE (checked):
Computer Configuration\Policies\Administrative Templates\System\Group Policy\Configure registry policy processing</t>
  </si>
  <si>
    <t>Set Configure registry policy processing: Process even if the Group Policy objects have not changed to enabled: TRUE. One method to achieve the recommended configuration via Group Policy, set the following UI path to Enabled, then set the Process even if the Group Policy objects have not changed option to TRUE (checked):
Computer Configuration\Policies\Administrative Templates\System\Group Policy\Configure registry policy processing</t>
  </si>
  <si>
    <t>Win10-241</t>
  </si>
  <si>
    <t>Set Continue experiences on this device to disabled</t>
  </si>
  <si>
    <t>This policy setting determines whether the Windows device is allowed to participate in cross-device experiences (continue experiences).
The recommended state for this setting is: Disabled.</t>
  </si>
  <si>
    <t>Navigate to the UI Path articulated in the Remediation section and confirm it is set as prescribed. This group policy setting is backed by the following registry location:
HKEY_LOCAL_MACHINE\SOFTWARE\Policies\Microsoft\Windows\System:EnableCdp</t>
  </si>
  <si>
    <t xml:space="preserve">The Continue experiences on this device option is disabled. </t>
  </si>
  <si>
    <t xml:space="preserve">The Continue experiences on this device option is not disabled. </t>
  </si>
  <si>
    <t>18.9.19.4</t>
  </si>
  <si>
    <t>A cross-device experience is when a system can access app and send messages to other devices. In an enterprise managed environment only, trusted systems should be communicating within the network. Access to any other system should be prohibited.</t>
  </si>
  <si>
    <t>To establish the recommended configuration via GP, set the following UI path to Disabled:
Computer Configuration\Policies\Administrative Templates\System\Group Policy\Continue experiences on this device</t>
  </si>
  <si>
    <t>Set Continue experiences on this device to disabled. One method to achieve the recommended configuration via Group Policy, set the following UI path to Disabled:
Computer Configuration\Policies\Administrative Templates\System\Group Policy\Continue experiences on this device</t>
  </si>
  <si>
    <t>Win10-242</t>
  </si>
  <si>
    <t>Set Turn off background refresh of Group Policy to disabled</t>
  </si>
  <si>
    <t>This policy setting prevents Group Policy from being updated while the computer is in use. This policy setting applies to Group Policy for computers, users, and Domain Controllers.
The recommended state for this setting is: Disabled.</t>
  </si>
  <si>
    <t>Navigate to the UI Path articulated in the Remediation section and confirm it is set as prescribed. This group policy setting is in effect when the following registry location does not exist:
HKEY_LOCAL_MACHINE\SOFTWARE\Microsoft\Windows\CurrentVersion\Policies\System:DisableBkGndGroupPolicy</t>
  </si>
  <si>
    <t>The setting turns off background refresh of Group Policy is disabled.</t>
  </si>
  <si>
    <t>The setting turns off background refresh of Group Policy is not disabled.</t>
  </si>
  <si>
    <t>18.9.19.5</t>
  </si>
  <si>
    <t>This setting ensures that group policy changes take effect more quickly, as compared to waiting until the next user logon or system restart.</t>
  </si>
  <si>
    <t>To establish the recommended configuration via GP, set the following UI path to Disabled:
Computer Configuration\Policies\Administrative Templates\System\Group Policy\Turn off background refresh of Group Policy</t>
  </si>
  <si>
    <t>Set Turn off background refresh of Group Policy to disabled. One method to achieve the recommended configuration via Group Policy, set the following UI path to Disabled:
Computer Configuration\Policies\Administrative Templates\System\Group Policy\Turn off background refresh of Group Policy</t>
  </si>
  <si>
    <t>Win10-243</t>
  </si>
  <si>
    <t>Set Turn off downloading of print drivers over HTTP to enabled</t>
  </si>
  <si>
    <t>This policy setting controls whether the computer can download print driver packages over HTTP. To set up HTTP printing, printer drivers that are not available in the standard operating system installation might need to be downloaded over HTTP.
The recommended state for this setting is: Enabled.</t>
  </si>
  <si>
    <t>Navigate to the UI Path articulated in the Remediation section and confirm it is set as prescribed. This group policy setting is backed by the following registry location:
HKEY_LOCAL_MACHINE\SOFTWARE\Policies\Microsoft\Windows NT\Printers:DisableWebPnPDownload</t>
  </si>
  <si>
    <t>The Turns off downloading of print drivers over HTTP is set to enabled.</t>
  </si>
  <si>
    <t>The Turns off downloading of print drivers over HTTP is not set to enabled.</t>
  </si>
  <si>
    <t>18.9.20.1</t>
  </si>
  <si>
    <t>18.9.20.1.2</t>
  </si>
  <si>
    <t>Users might download drivers that include malicious code.</t>
  </si>
  <si>
    <t>To establish the recommended configuration via GP, set the following UI path to Enabled:
Computer Configuration\Policies\Administrative Templates\System\Internet Communication Management\Internet Communication settings\Turn off downloading of print drivers over HTTP</t>
  </si>
  <si>
    <t>Set Turn off downloading of print drivers over HTTP to enabled. One method to achieve the recommended configuration via Group Policy, set the following UI path to Enabled:
Computer Configuration\Policies\Administrative Templates\System\Internet Communication Management\Internet Communication settings\Turn off downloading of print drivers over HTTP</t>
  </si>
  <si>
    <t>Win10-244</t>
  </si>
  <si>
    <t>Set Turn off Internet download for Web publishing and online ordering wizards to enabled</t>
  </si>
  <si>
    <t>This policy setting controls whether Windows will download a list of providers for the Web publishing and online ordering wizards.
The recommended state for this setting is: Enabled.</t>
  </si>
  <si>
    <t>Navigate to the UI Path articulated in the Remediation section and confirm it is set as prescribed. This group policy setting is backed by the following registry location:
HKEY_LOCAL_MACHINE\SOFTWARE\Microsoft\Windows\CurrentVersion\Policies\Explorer:NoWebServices</t>
  </si>
  <si>
    <t>The Turns off Internet download for Web publishing and online ordering wizards is set to enabled.</t>
  </si>
  <si>
    <t>The Turns off Internet download for Web publishing and online ordering wizards is not set to enabled.</t>
  </si>
  <si>
    <t>18.9.20.1.6</t>
  </si>
  <si>
    <t>Although the risk is minimal, enabling this setting will reduce the possibility of a user unknowingly downloading malicious content through this feature.</t>
  </si>
  <si>
    <t>To establish the recommended configuration via GP, set the following UI path to Enabled:
Computer Configuration\Policies\Administrative Templates\System\Internet Communication Management\Internet Communication settings\Turn off Internet download for Web publishing and online ordering wizards</t>
  </si>
  <si>
    <t>Set Turn off Internet download for Web publishing and online ordering wizards to enabled. One method to achieve the recommended configuration via Group Policy, set the following UI path to Enabled:
Computer Configuration\Policies\Administrative Templates\System\Internet Communication Management\Internet Communication settings\Turn off Internet download for Web publishing and online ordering wizards</t>
  </si>
  <si>
    <t>Win10-245</t>
  </si>
  <si>
    <t>Set Allow Custom SSPs and APs to be loaded into LSASS to disabled</t>
  </si>
  <si>
    <t>This policy setting controls the configuration under which the Local Security Authority Subsystem Service (LSASS) will load custom Security Support Provider/Authentication Package (SSP/AP). 
The recommended state for this setting is: Disabled.</t>
  </si>
  <si>
    <t>Navigate to the UI Path articulated in the Remediation section and confirm it is set as prescribed. This group policy setting is backed by the following registry location:
HKEY_LOCAL_MACHINE\SOFTWARE\Policies\Microsoft\Windows\System:AllowCustomSSPsAPs</t>
  </si>
  <si>
    <t>The Allow Custom SSPs and APs to be loaded into LSASS is set to disabled.</t>
  </si>
  <si>
    <t>The Allow Custom SSPs and APs to be loaded into LSASS is not set to disabled.</t>
  </si>
  <si>
    <t>18.9.25</t>
  </si>
  <si>
    <t>18.9.25.1</t>
  </si>
  <si>
    <t>Vulnerabilities exist where attackers are able to intercept logon credentials via SSP/AP. Disabling Custom SSPs and APs to be loaded into LSASS minimizes this vulnerability.</t>
  </si>
  <si>
    <t>To establish the recommended configuration via GP, set the following UI path to Disabled:
Computer Configuration\Policies\Administrative Templates\System\Local Security Authority\Allow Custom SSPs and APs to be loaded into LSASS</t>
  </si>
  <si>
    <t>Set Allow Custom SSPs and APs to be loaded into LSASS to disabled. One method to achieve the recommended configuration via Group Policy, set the following UI path to Disabled:
Computer Configuration\Policies\Administrative Templates\System\Local Security Authority\Allow Custom SSPs and APs to be loaded into LSASS</t>
  </si>
  <si>
    <t>Win10-246</t>
  </si>
  <si>
    <t>Set Block user from showing account details on sign-in to enabled</t>
  </si>
  <si>
    <t>This policy prevents the user from showing account details (email address or username) on the sign-in screen.
The recommended state for this setting is: Enabled.</t>
  </si>
  <si>
    <t>Navigate to the UI Path articulated in the Remediation section and confirm it is set as prescribed. This group policy setting is backed by the following registry location:
HKEY_LOCAL_MACHINE\SOFTWARE\Policies\Microsoft\Windows\System:BlockUserFromShowingAccountDetailsOnSignin</t>
  </si>
  <si>
    <t xml:space="preserve">The Block user from showing account details on sign-in option is enabled. </t>
  </si>
  <si>
    <t xml:space="preserve">The Block user from showing account details on sign-in option is not enabled. </t>
  </si>
  <si>
    <t>18.9.27</t>
  </si>
  <si>
    <t>18.9.27.1</t>
  </si>
  <si>
    <t>An attacker with access to the console (for example, someone with physical access or someone who is able to connect to the workstation through Remote Desktop Services) could view the name of the last user who logged on to the server. The attacker could then try to guess the password, use a dictionary, or use a brute-force attack to try and log on.</t>
  </si>
  <si>
    <t>To establish the recommended configuration via GP, set the following UI path to Enabled:
Computer Configuration\Policies\Administrative Templates\System\Logon\Block user from showing account details on sign-in</t>
  </si>
  <si>
    <t>Set Block user from showing account details on sign-in to enabled. One method to achieve the recommended configuration via Group Policy, set the following UI path to Enabled:
Computer Configuration\Policies\Administrative Templates\System\Logon\Block user from showing account details on sign-in</t>
  </si>
  <si>
    <t>Win10-247</t>
  </si>
  <si>
    <t>Set Do not display network selection UI to enabled</t>
  </si>
  <si>
    <t>This policy setting allows you to control whether anyone can interact with available networks UI on the logon screen.
The recommended state for this setting is: Enabled.</t>
  </si>
  <si>
    <t>Navigate to the UI Path articulated in the Remediation section and confirm it is set as prescribed. This group policy setting is backed by the following registry location:
HKEY_LOCAL_MACHINE\SOFTWARE\Policies\Microsoft\Windows\System:DontDisplayNetworkSelectionUI</t>
  </si>
  <si>
    <t>The setting Do not display network selection UI is enabled.</t>
  </si>
  <si>
    <t>The setting Do not display network selection UI is not enabled.</t>
  </si>
  <si>
    <t>18.9.27.2</t>
  </si>
  <si>
    <t>An unauthorized user could disconnect the PC from the network or can connect the PC to other available networks without signing into Windows.</t>
  </si>
  <si>
    <t>To establish the recommended configuration via GP, set the following UI path to Enabled:
Computer Configuration\Policies\Administrative Templates\System\Logon\Do not display network selection UI</t>
  </si>
  <si>
    <t>Set Do not display network selection UI to enabled. One method to achieve the recommended configuration via Group Policy, set the following UI path to Enabled:
Computer Configuration\Policies\Administrative Templates\System\Logon\Do not display network selection UI</t>
  </si>
  <si>
    <t>Win10-248</t>
  </si>
  <si>
    <t>Set Do not enumerate connected users on domain-joined computers to enabled</t>
  </si>
  <si>
    <t>This policy setting prevents connected users from being enumerated on domain-joined computers.
The recommended state for this setting is: Enabled.</t>
  </si>
  <si>
    <t>Navigate to the UI Path articulated in the Remediation section and confirm it is set as prescribed. This group policy setting is backed by the following registry location:
HKEY_LOCAL_MACHINE\SOFTWARE\Policies\Microsoft\Windows\System:DontEnumerateConnectedUsers</t>
  </si>
  <si>
    <t>The setting Do not enumerate connected users on domain-joined computers is enabled.</t>
  </si>
  <si>
    <t>The setting Do not enumerate connected users on domain-joined computers is not enabled.</t>
  </si>
  <si>
    <t>18.9.27.3</t>
  </si>
  <si>
    <t>A malicious user could use this feature to gather account names of other users, that information could then be used in conjunction with other types of attacks such as guessing passwords or social engineering. The value of this countermeasure is small because a user with domain credentials could gather the same account information using other methods.</t>
  </si>
  <si>
    <t>To establish the recommended configuration via GP, set the following UI path to Enabled:
Computer Configuration\Policies\Administrative Templates\System\Logon\Do not enumerate connected users on domain-joined computers</t>
  </si>
  <si>
    <t>Set Do not enumerate connected users on domain-joined computers to enabled. One method to achieve the recommended configuration via Group Policy, set the following UI path to Enabled:
Computer Configuration\Policies\Administrative Templates\System\Logon\Do not enumerate connected users on domain-joined computers</t>
  </si>
  <si>
    <t>Win10-249</t>
  </si>
  <si>
    <t>Set Enumerate local users on domain-joined computers to disabled</t>
  </si>
  <si>
    <t>This policy setting allows local users to be enumerated on domain-joined computers.
The recommended state for this setting is: Disabled.</t>
  </si>
  <si>
    <t>Navigate to the UI Path articulated in the Remediation section and confirm it is set as prescribed. This group policy setting is backed by the following registry location:
HKEY_LOCAL_MACHINE\SOFTWARE\Policies\Microsoft\Windows\System:EnumerateLocalUsers</t>
  </si>
  <si>
    <t>The setting Enumerate local users on domain-joined computers is disabled.</t>
  </si>
  <si>
    <t>The setting Enumerate local users on domain-joined computers is not disabled.</t>
  </si>
  <si>
    <t>18.9.27.4</t>
  </si>
  <si>
    <t>To establish the recommended configuration via GP, set the following UI path to Disabled:
Computer Configuration\Policies\Administrative Templates\System\Logon\Enumerate local users on domain-joined computers</t>
  </si>
  <si>
    <t>Set Enumerate local users on domain-joined computers to disabled. One method to achieve the recommended configuration via Group Policy, set the following UI path to Disabled:
Computer Configuration\Policies\Administrative Templates\System\Logon\Enumerate local users on domain-joined computers</t>
  </si>
  <si>
    <t>Win10-250</t>
  </si>
  <si>
    <t>Set Turn off app notifications on the lock screen to enabled</t>
  </si>
  <si>
    <t>This policy setting allows you to prevent app notifications from appearing on the lock screen.
The recommended state for this setting is: Enabled.</t>
  </si>
  <si>
    <t>Navigate to the UI Path articulated in the Remediation section and confirm it is set as prescribed. This group policy setting is backed by the following registry location:
HKEY_LOCAL_MACHINE\SOFTWARE\Policies\Microsoft\Windows\System:DisableLockScreenAppNotifications</t>
  </si>
  <si>
    <t>The setting turns off app notifications on the lock screen is enabled.</t>
  </si>
  <si>
    <t>The setting turns off app notifications on the lock screen is not enabled.</t>
  </si>
  <si>
    <t>18.9.27.5</t>
  </si>
  <si>
    <t>App notifications might display sensitive business or personal data.</t>
  </si>
  <si>
    <t>To establish the recommended configuration via GP, set the following UI path to Enabled:
Computer Configuration\Policies\Administrative Templates\System\Logon\Turn off app notifications on the lock screen</t>
  </si>
  <si>
    <t>Set Turn off app notifications on the lock screen to enabled. One method to achieve the recommended configuration via Group Policy, set the following UI path to Enabled:
Computer Configuration\Policies\Administrative Templates\System\Logon\Turn off app notifications on the lock screen</t>
  </si>
  <si>
    <t>Win10-251</t>
  </si>
  <si>
    <t>Set Turn off picture password sign-in to enabled</t>
  </si>
  <si>
    <t>This policy setting allows you to control whether a domain user can sign in using a picture password. 
The recommended state for this setting is: Enabled.</t>
  </si>
  <si>
    <t>Navigate to the UI Path articulated in the Remediation section and confirm it is set as prescribed. This group policy setting is backed by the following registry location:
HKEY_LOCAL_MACHINE\SOFTWARE\Policies\Microsoft\Windows\System:BlockDomainPicturePassword</t>
  </si>
  <si>
    <t>The Turns off picture password sign-in is set to enabled.</t>
  </si>
  <si>
    <t>The Turns off picture password sign-in is not set to enabled.</t>
  </si>
  <si>
    <t>18.9.27.6</t>
  </si>
  <si>
    <t>Picture passwords bypass the requirement for a typed complex password. In a shared work environment, a simple shoulder surf where someone observed the on-screen gestures would allow that person to gain access to the system without the need to know the complex password. Vertical monitor screens with an image are much more visible at a distance than horizontal keystrokes, increasing the likelihood of a successful observation of the mouse gestures.</t>
  </si>
  <si>
    <t>To establish the recommended configuration via GP, set the following UI path to Enabled:
Computer Configuration\Policies\Administrative Templates\System\Logon\Turn off picture password sign-in</t>
  </si>
  <si>
    <t>Set Turn off picture password sign-in to enabled. One method to achieve the recommended configuration via Group Policy, set the following UI path to Enabled:
Computer Configuration\Policies\Administrative Templates\System\Logon\Turn off picture password sign-in</t>
  </si>
  <si>
    <t>Win10-252</t>
  </si>
  <si>
    <t>Set Turn on convenience PIN sign-in to disabled</t>
  </si>
  <si>
    <t>This policy setting allows you to control whether a domain user can sign in using a convenience PIN. In Windows 10, convenience PIN was replaced with Passport, which has stronger security properties. To configure Passport for domain users, use the policies under Computer Configuration\Administrative Templates\Windows Components\Microsoft Passport for Work.
The recommended state for this setting is: Disabled.</t>
  </si>
  <si>
    <t>Navigate to the UI Path articulated in the Remediation section and confirm it is set as prescribed. This group policy setting is backed by the following registry location:
HKEY_LOCAL_MACHINE\SOFTWARE\Policies\Microsoft\Windows\System:AllowDomainPINLogon</t>
  </si>
  <si>
    <t>The setting turns on PIN sign-in is disabled.</t>
  </si>
  <si>
    <t>The setting turns on PIN sign-in is not disabled.</t>
  </si>
  <si>
    <t>18.9.27.7</t>
  </si>
  <si>
    <t>A PIN is created from a much smaller selection of characters than a password, so in most cases a PIN will be much less robust than a password.</t>
  </si>
  <si>
    <t>To establish the recommended configuration via GP, set the following UI path to Disabled:
Computer Configuration\Policies\Administrative Templates\System\Logon\Turn on convenience PIN sign-in</t>
  </si>
  <si>
    <t>Set Turn on convenience PIN sign-in to disabled. One method to achieve the recommended configuration via Group Policy, set the following UI path to Disabled:
Computer Configuration\Policies\Administrative Templates\System\Logon\Turn on convenience PIN sign-in</t>
  </si>
  <si>
    <t>Win10-253</t>
  </si>
  <si>
    <t>Set Allow network connectivity during connected-standby (on battery) to disabled</t>
  </si>
  <si>
    <t>This policy setting allows you to control the network connectivity state in standby on modern standby-capable systems. 
The recommended state for this setting is: Disabled.</t>
  </si>
  <si>
    <t>Navigate to the UI Path articulated in the Remediation section and confirm it is set as prescribed. This group policy setting is backed by the following registry location:
HKEY_LOCAL_MACHINE\SOFTWARE\Policies\Microsoft\Power\PowerSettings\f15576e8-98b7-4186-b944-eafa664402d9:DCSettingIndex</t>
  </si>
  <si>
    <t>The setting Allow network connectivity during connected-standby (on battery) is set to disabled.</t>
  </si>
  <si>
    <t>The setting Allow network connectivity during connected-standby (on battery) is not set to disabled.</t>
  </si>
  <si>
    <t>18.9.32.6</t>
  </si>
  <si>
    <t>18.9.32.6.1</t>
  </si>
  <si>
    <t>Disabling this setting ensures that the computer will not be accessible to attackers over a WLAN network while left unattended, on battery and in a sleep state.</t>
  </si>
  <si>
    <t>To establish the recommended configuration via GP, set the following UI path to Disabled:
Computer Configuration\Policies\Administrative Templates\System\Power Management\Sleep Settings\Allow network connectivity during connected-standby (on battery)</t>
  </si>
  <si>
    <t>Set Allow network connectivity during connected-standby (on battery) to disabled. One method to achieve the recommended configuration via Group Policy, set the following UI path to Disabled:
Computer Configuration\Policies\Administrative Templates\System\Power Management\Sleep Settings\Allow network connectivity during connected-standby (on battery)</t>
  </si>
  <si>
    <t>Win10-254</t>
  </si>
  <si>
    <t>Set Allow network connectivity during connected-standby (plugged in) to disabled</t>
  </si>
  <si>
    <t>Navigate to the UI Path articulated in the Remediation section and confirm it is set as prescribed. This group policy setting is backed by the following registry location:
HKEY_LOCAL_MACHINE\SOFTWARE\Policies\Microsoft\Power\PowerSettings\f15576e8-98b7-4186-b944-eafa664402d9:ACSettingIndex</t>
  </si>
  <si>
    <t xml:space="preserve">The Allow network connectivity during connected-standby (plugged in) is disabled. </t>
  </si>
  <si>
    <t xml:space="preserve">The Allow network connectivity during connected-standby (plugged in) is not disabled. </t>
  </si>
  <si>
    <t>18.9.32.6.2</t>
  </si>
  <si>
    <t>Disabling this setting ensures that the computer will not be accessible to attackers over a WLAN network while left unattended, plugged in and in a sleep state.</t>
  </si>
  <si>
    <t>To establish the recommended configuration via GP, set the following UI path to Disabled:
Computer Configuration\Policies\Administrative Templates\System\Power Management\Sleep Settings\Allow network connectivity during connected-standby (plugged in)</t>
  </si>
  <si>
    <t>Set Allow network connectivity during connected-standby (plugged in) to disabled. One method to achieve the recommended configuration via Group Policy, set the following UI path to Disabled:
Computer Configuration\Policies\Administrative Templates\System\Power Management\Sleep Settings\Allow network connectivity during connected-standby (plugged in)</t>
  </si>
  <si>
    <t>Win10-255</t>
  </si>
  <si>
    <t>Set Require a password when a computer wakes (on battery) to enabled</t>
  </si>
  <si>
    <t>Specifies whether the user is prompted for a password when the system resumes from sleep.
The recommended state for this setting is: Enabled.</t>
  </si>
  <si>
    <t>Navigate to the UI Path articulated in the Remediation section and confirm it is set as prescribed. This group policy setting is backed by the following registry location:
HKEY_LOCAL_MACHINE\SOFTWARE\Policies\Microsoft\Power\PowerSettings\0e796bdb-100d-47d6-a2d5-f7d2daa51f51:DCSettingIndex</t>
  </si>
  <si>
    <t>The setting Require a password when a computer wakes (on battery) is enabled.</t>
  </si>
  <si>
    <t>The setting Require a password when a computer wakes (on battery) is not enabled.</t>
  </si>
  <si>
    <t>18.9.32.6.5</t>
  </si>
  <si>
    <t>Enabling this setting ensures that anyone who wakes an unattended computer from sleep state will have to provide logon credentials before they can access the system.</t>
  </si>
  <si>
    <t>To establish the recommended configuration via GP, set the following UI path to Enabled:
Computer Configuration\Policies\Administrative Templates\System\Power Management\Sleep Settings\Require a password when a computer wakes (on battery)</t>
  </si>
  <si>
    <t>Set Require a password when a computer wakes (on battery) to enabled. One method to achieve the recommended configuration via Group Policy, set the following UI path to Enabled:
Computer Configuration\Policies\Administrative Templates\System\Power Management\Sleep Settings\Require a password when a computer wakes (on battery)</t>
  </si>
  <si>
    <t>Win10-256</t>
  </si>
  <si>
    <t>Set Require a password when a computer wakes (plugged in) to enabled</t>
  </si>
  <si>
    <t>Navigate to the UI Path articulated in the Remediation section and confirm it is set as prescribed. This group policy setting is backed by the following registry location:
HKEY_LOCAL_MACHINE\SOFTWARE\Policies\Microsoft\Power\PowerSettings\0e796bdb-100d-47d6-a2d5-f7d2daa51f51:ACSettingIndex</t>
  </si>
  <si>
    <t>The setting Require a password when a computer wakes (plugged in) is enabled.</t>
  </si>
  <si>
    <t>The setting Require a password when a computer wakes (plugged in) is not enabled.</t>
  </si>
  <si>
    <t xml:space="preserve">HCM45: System configuration provides additional attack surface
</t>
  </si>
  <si>
    <t>18.9.32.6.6</t>
  </si>
  <si>
    <t>To establish the recommended configuration via GP, set the following UI path to Enabled:
Computer Configuration\Policies\Administrative Templates\System\Power Management\Sleep Settings\Require a password when a computer wakes (plugged in)</t>
  </si>
  <si>
    <t>Set Require a password when a computer wakes (plugged in) to enabled. One method to achieve the recommended configuration via Group Policy, set the following UI path to Enabled:
Computer Configuration\Policies\Administrative Templates\System\Power Management\Sleep Settings\Require a password when a computer wakes (plugged in)</t>
  </si>
  <si>
    <t>Win10-257</t>
  </si>
  <si>
    <t>Set Configure Offer Remote Assistance to disable</t>
  </si>
  <si>
    <t>This policy setting allows you to turn on or turn off Offer (Unsolicited) Remote Assistance on this computer.
Help desk and support personnel will not be able to proactively help, although they can still respond to user assistance requests.
The recommended state for this setting is: Disabled.</t>
  </si>
  <si>
    <t>Navigate to the UI Path articulated in the Remediation section and confirm it is set as prescribed. This group policy setting is backed by the following registry location:
HKEY_LOCAL_MACHINE\SOFTWARE\Policies\Microsoft\Windows NT\Terminal Services:fAllowUnsolicited</t>
  </si>
  <si>
    <t>The setting Configure Offer Remote Assistance is disabled.</t>
  </si>
  <si>
    <t>The setting Configure Offer Remote Assistance is not disabled.</t>
  </si>
  <si>
    <t>HRM7</t>
  </si>
  <si>
    <t>HRM7: The agency does not adequately control remote access to its systems</t>
  </si>
  <si>
    <t>18.9.34</t>
  </si>
  <si>
    <t>18.9.34.1</t>
  </si>
  <si>
    <t>A user might be tricked and accept an unsolicited Remote Assistance offer from a malicious user.</t>
  </si>
  <si>
    <t>To establish the recommended configuration via GP, set the following UI path to Disabled:
Computer Configuration\Policies\Administrative Templates\System\Remote Assistance\Configure Offer Remote Assistance</t>
  </si>
  <si>
    <t>Set Configure Offer Remote Assistance to disable. One method to achieve the recommended configuration via Group Policy, set the following UI path to Disabled:
Computer Configuration\Policies\Administrative Templates\System\Remote Assistance\Configure Offer Remote Assistance</t>
  </si>
  <si>
    <t>Win10-258</t>
  </si>
  <si>
    <t>Set Configure Solicited Remote Assistance to disable</t>
  </si>
  <si>
    <t>This policy setting allows you to turn on or turn off Solicited (Ask for) Remote Assistance on this computer.
The recommended state for this setting is: Disabled.</t>
  </si>
  <si>
    <t>Navigate to the UI Path articulated in the Remediation section and confirm it is set as prescribed. This group policy setting is backed by the following registry location:
HKEY_LOCAL_MACHINE\SOFTWARE\Policies\Microsoft\Windows NT\Terminal Services:fAllowToGetHelp</t>
  </si>
  <si>
    <t>The setting Configure Solicited Remote Assistance is disabled.</t>
  </si>
  <si>
    <t>The setting Configure Solicited Remote Assistance is not disabled.</t>
  </si>
  <si>
    <t>18.9.34.2</t>
  </si>
  <si>
    <t>There is slight risk that a rogue administrator will gain access to another user's desktop session, however, they cannot connect to a user's computer unannounced or control it without permission from the user. When an expert tries to connect, the user can still choose to deny the connection or give the expert view-only privileges. The user must explicitly click the Yes button to allow the expert to remotely control the workstation.</t>
  </si>
  <si>
    <t>To establish the recommended configuration via GP, set the following UI path to Disabled:
Computer Configuration\Policies\Administrative Templates\System\Remote Assistance\Configure Solicited Remote Assistance</t>
  </si>
  <si>
    <t>Set Configure Solicited Remote Assistance to disable. One method to achieve the recommended configuration via Group Policy, set the following UI path to Disabled:
Computer Configuration\Policies\Administrative Templates\System\Remote Assistance\Configure Solicited Remote Assistance</t>
  </si>
  <si>
    <t>Win10-259</t>
  </si>
  <si>
    <t>Set Enable RPC Endpoint Mapper Client Authentication to enable</t>
  </si>
  <si>
    <t>This policy setting controls whether RPC clients authenticate with the Endpoint Mapper Service when the call they are making contains authentication information. The Endpoint Mapper Service on computers running Windows NT4 (all service packs) cannot process authentication information supplied in this manner. This policy setting can cause a specific issue with _1-way_ forest trusts if it is applied to the _trusting_ domain DCs (see Microsoft [KB3073942](https://support.microsoft.com/en-us/kb/3073942)), so we do not recommend applying it to Domain Controllers.
The recommended state for this setting is: Enabled.</t>
  </si>
  <si>
    <t>Navigate to the UI Path articulated in the Remediation section and confirm it is set as prescribed. This group policy setting is backed by the following registry location:
HKEY_LOCAL_MACHINE\SOFTWARE\Policies\Microsoft\Windows NT\Rpc:EnableAuthEpResolution</t>
  </si>
  <si>
    <t>The setting Enable RPC Endpoint Mapper Client Authentication is enabled.</t>
  </si>
  <si>
    <t>The setting Enable RPC Endpoint Mapper Client Authentication is not enabled.</t>
  </si>
  <si>
    <t>18.9.35</t>
  </si>
  <si>
    <t>18.9.35.1</t>
  </si>
  <si>
    <t>Anonymous access to RPC services could result in accidental disclosure of information to unauthenticated users.</t>
  </si>
  <si>
    <t>To establish the recommended configuration via GP, set the following UI path to Enabled:
Computer Configuration\Policies\Administrative Templates\System\Remote Procedure Call\Enable RPC Endpoint Mapper Client Authentication</t>
  </si>
  <si>
    <t>Set Enable RPC Endpoint Mapper Client Authentication to enable. One method to achieve the recommended configuration via Group Policy, set the following UI path to Enabled:
Computer Configuration\Policies\Administrative Templates\System\Remote Procedure Call\Enable RPC Endpoint Mapper Client Authentication</t>
  </si>
  <si>
    <t>Win10-260</t>
  </si>
  <si>
    <t>Set Restrict Unauthenticated RPC clients to enabled: Authenticated</t>
  </si>
  <si>
    <t>This policy setting controls how the RPC server runtime handles unauthenticated RPC clients connecting to RPC servers.
This policy setting impacts all RPC applications. In a domain environment this policy setting should be used with caution as it can impact a wide range of functionality including group policy processing itself. Reverting a change to this policy setting can require manual intervention on each affected machine. **This policy setting should never be applied to a Domain Controller.**
A client will be considered an authenticated client if it uses a named pipe to communicate with the server or if it uses RPC Security. RPC Interfaces that have specifically requested to be accessible by unauthenticated clients may be exempt from this restriction, depending on the selected value for this policy setting.
-- "**None**" allows all RPC clients to connect to RPC Servers running on the machine on which the policy setting is applied.
-- "**Authenticated**" allows only authenticated RPC Clients (per the definition above) to connect to RPC Servers running on the machine on which the policy setting is applied. Exemptions are granted to interfaces that have requested them.
-- "**Authenticated without exceptions**" allows only authenticated RPC Clients (per the definition above) to connect to RPC Servers running on the machine on which the policy setting is applied. No exceptions are allowed. **This value has the potential to cause serious problems and is not recommended.**
The recommended state for this setting is: Enabled: Authenticated.</t>
  </si>
  <si>
    <t>Navigate to the UI Path articulated in the Remediation section and confirm it is set as prescribed. This group policy setting is backed by the following registry location:
HKEY_LOCAL_MACHINE\SOFTWARE\Policies\Microsoft\Windows NT\Rpc:RestrictRemoteClients</t>
  </si>
  <si>
    <t>The setting Restrict Unauthenticated RPC clients is set to Enabled: Authenticated.</t>
  </si>
  <si>
    <t>The setting Restrict Unauthenticated RPC clients is not set to Enabled: Authenticated.</t>
  </si>
  <si>
    <t>18.9.35.2</t>
  </si>
  <si>
    <t>Unauthenticated RPC communication can create a security vulnerability.</t>
  </si>
  <si>
    <t>To establish the recommended configuration via GP, set the following UI path to Enabled: Authenticated:
Computer Configuration\Policies\Administrative Templates\System\Remote Procedure Call\Restrict Unauthenticated RPC clients</t>
  </si>
  <si>
    <t>Set Restrict Unauthenticated RPC clients to enabled: Authenticated. One method to achieve the recommended configuration via Group Policy, set the following UI path to Enabled: Authenticated:
Computer Configuration\Policies\Administrative Templates\System\Remote Procedure Call\Restrict Unauthenticated RPC clients</t>
  </si>
  <si>
    <t>Win10-261</t>
  </si>
  <si>
    <t>Set Prevent non-admin users from installing packaged Windows apps to enable</t>
  </si>
  <si>
    <t>This setting manages non-Administrator users' ability to install Windows app packages. 
The recommended state for this setting is: Enabled.</t>
  </si>
  <si>
    <t>Navigate to the UI Path articulated in the Remediation section and confirm it is set as prescribed. This group policy setting is backed by the following registry location:
HKEY_LOCAL_MACHINE\SOFTWARE\Policies\Microsoft\Windows\Appx:BlockNonAdminUserInstall</t>
  </si>
  <si>
    <t>The Prevent non-admin users from installing packaged Windows apps is set to enabled.</t>
  </si>
  <si>
    <t>The Prevent non-admin users from installing packaged Windows apps is not set to enabled.</t>
  </si>
  <si>
    <t>18.10.3</t>
  </si>
  <si>
    <t>18.10.3.2</t>
  </si>
  <si>
    <t>In a corporate managed environment, application installations should be managed centrally by IT staff, not by end users.</t>
  </si>
  <si>
    <t>To establish the recommended configuration via GP, set the following UI path to Enabled:
Computer Configuration\Policies\Administrative Templates\Windows Components\App Package Deployment\Prevent non-admin users from installing packaged Windows apps</t>
  </si>
  <si>
    <t>Set Prevent non-admin users from installing packaged Windows apps to enabled. One method to achieve the recommended configuration via Group Policy, set the following UI path to Enabled:
Computer Configuration\Policies\Administrative Templates\Windows Components\App Package Deployment\Prevent non-admin users from installing packaged Windows apps</t>
  </si>
  <si>
    <t>Win10-262</t>
  </si>
  <si>
    <t>Set Let Windows apps activate with voice while the system is locked to enabled: Force Deny</t>
  </si>
  <si>
    <t>This policy setting specifies whether Windows apps can be activated by voice (apps and Cortana) while the system is locked.
The recommended state for this setting is: Enabled: Force Deny.</t>
  </si>
  <si>
    <t>Navigate to the UI Path articulated in the Remediation section and confirm it is set as prescribed. This group policy setting is backed by the following registry location:
HKEY_LOCAL_MACHINE\SOFTWARE\Policies\Microsoft\Windows\AppPrivacy:LetAppsActivateWithVoiceAboveLock</t>
  </si>
  <si>
    <t>The Let Windows apps activate with voice while the system is locked is set to Enabled: Force Deny.</t>
  </si>
  <si>
    <t>The Let Windows apps activate with voice while the system is locked is not set to Enabled: Force Deny.</t>
  </si>
  <si>
    <t>18.10.4</t>
  </si>
  <si>
    <t>18.10.4.1</t>
  </si>
  <si>
    <t>Access to any computer resource should not be allowed when the device is locked.</t>
  </si>
  <si>
    <t>To establish the recommended configuration via GP, set the following UI path to Enabled: Force Deny:
Computer Configuration\Policies\Administrative Templates\Windows Components\App Privacy\Let Windows apps activate with voice while the system is locked</t>
  </si>
  <si>
    <t>Set Let Windows apps activate with voice while the system is locked to enabled: Force Deny/ One method to achieve the recommended configuration via Group Policy, set the following UI path to Enabled: Force Deny:
Computer Configuration\Policies\Administrative Templates\Windows Components\App Privacy\Let Windows apps activate with voice while the system is locked</t>
  </si>
  <si>
    <t>Win10-263</t>
  </si>
  <si>
    <t>AC-2</t>
  </si>
  <si>
    <t>Account Management</t>
  </si>
  <si>
    <t>Set Allow Microsoft accounts to be optional to enable</t>
  </si>
  <si>
    <t>This policy setting lets you control whether Microsoft accounts are optional for Windows Store apps that require an account to sign in. This policy only affects Windows Store apps that support it.
The recommended state for this setting is: Enabled.</t>
  </si>
  <si>
    <t>Navigate to the UI Path articulated in the Remediation section and confirm it is set as prescribed. This group policy setting is backed by the following registry location:
HKEY_LOCAL_MACHINE\SOFTWARE\Microsoft\Windows\CurrentVersion\Policies\System:MSAOptional</t>
  </si>
  <si>
    <t>The setting Allow Microsoft accounts to be optional is enabled.</t>
  </si>
  <si>
    <t>The setting Allow Microsoft accounts to be optional is not enabled.</t>
  </si>
  <si>
    <t>18.10.5</t>
  </si>
  <si>
    <t>18.10.5.1</t>
  </si>
  <si>
    <t>Enabling this setting allows an organization to use their enterprise user accounts instead of using their Microsoft accounts when accessing Windows store apps. This provides the organization with greater control over relevant credentials. Microsoft accounts cannot be centrally managed and as such enterprise credential security policies cannot be applied to them, which could put any information accessed by using Microsoft accounts at risk.</t>
  </si>
  <si>
    <t>To establish the recommended configuration via GP, set the following UI path to Enabled:
Computer Configuration\Policies\Administrative Templates\Windows Components\App runtime\Allow Microsoft accounts to be optional</t>
  </si>
  <si>
    <t>Set Allow Microsoft accounts to be optional to enabled. One method to achieve the recommended configuration via Group Policy, set the following UI path to Enabled:
Computer Configuration\Policies\Administrative Templates\Windows Components\App runtime\Allow Microsoft accounts to be optional</t>
  </si>
  <si>
    <t>Win10-264</t>
  </si>
  <si>
    <t>Set Disallow Autoplay for non-volume devices to enable</t>
  </si>
  <si>
    <t>This policy setting disallows AutoPlay for MTP devices like cameras or phones.
The recommended state for this setting is: Enabled.</t>
  </si>
  <si>
    <t>Navigate to the UI Path articulated in the Remediation section and confirm it is set as prescribed. This group policy setting is backed by the following registry location:
HKEY_LOCAL_MACHINE\SOFTWARE\Policies\Microsoft\Windows\Explorer:NoAutoplayfornonVolume</t>
  </si>
  <si>
    <t>The setting Disallow Autoplay for non-volume devices is enabled.</t>
  </si>
  <si>
    <t>The setting Disallow Autoplay for non-volume devices is not enabled.</t>
  </si>
  <si>
    <t>HSI1</t>
  </si>
  <si>
    <t>HSI1: System configured to load or run removable media automatically</t>
  </si>
  <si>
    <t>18.10.7</t>
  </si>
  <si>
    <t>18.10.7.1</t>
  </si>
  <si>
    <t>An attacker could use this feature to launch a program to damage a client computer or data on the computer.</t>
  </si>
  <si>
    <t>To establish the recommended configuration via GP, set the following UI path to Enabled:
Computer Configuration\Policies\Administrative Templates\Windows Components\AutoPlay Policies\Disallow Autoplay for non-volume devices</t>
  </si>
  <si>
    <t>Set Disallow Autoplay for non-volume devices to enabled. One method to achieve the recommended configuration via Group Policy, set the following UI path to Enabled:
Computer Configuration\Policies\Administrative Templates\Windows Components\AutoPlay Policies\Disallow Autoplay for non-volume devices</t>
  </si>
  <si>
    <t>Win10-265</t>
  </si>
  <si>
    <t>Set the default behavior for AutoRun to enabled: Do not execute any autorun commands</t>
  </si>
  <si>
    <t>This policy setting sets the default behavior for Autorun commands. Autorun commands are generally stored in autorun.inf files. They often launch the installation program or other routines.
The recommended state for this setting is: Enabled: Do not execute any autorun commands.</t>
  </si>
  <si>
    <t>Navigate to the UI Path articulated in the Remediation section and confirm it is set as prescribed. This group policy setting is backed by the following registry location:
HKEY_LOCAL_MACHINE\SOFTWARE\Microsoft\Windows\CurrentVersion\Policies\Explorer:NoAutorun</t>
  </si>
  <si>
    <t>The setting Set the default behavior for AutoRun is set to Enabled: Do not execute any autorun commands.</t>
  </si>
  <si>
    <t>The setting Set the default behavior for AutoRun is not set to Enabled: Do not execute any autorun commands.</t>
  </si>
  <si>
    <t>18.10.7.2</t>
  </si>
  <si>
    <t>Prior to Windows Vista, when media containing an autorun command is inserted, the system will automatically execute the program without user intervention. This creates a major security concern as code may be executed without user's knowledge. The default behavior starting with Windows Vista is to prompt the user whether autorun command is to be run. The autorun command is represented as a handler in the Autoplay dialog.</t>
  </si>
  <si>
    <t>To establish the recommended configuration via GP, set the following UI path to Enabled: Do not execute any autorun commands:
Computer Configuration\Policies\Administrative Templates\Windows Components\AutoPlay Policies\Set the default behavior for AutoRun</t>
  </si>
  <si>
    <t>Set the default behavior for AutoRun to enabled: Do not execute any autorun commands. One method to achieve the recommended configuration via Group Policy, set the following UI path to Enabled: Do not execute any autorun commands:
Computer Configuration\Policies\Administrative Templates\Windows Components\AutoPlay Policies\Set the default behavior for AutoRun</t>
  </si>
  <si>
    <t>Win10-266</t>
  </si>
  <si>
    <t>Set Turn off Autoplay to enabled: All drives</t>
  </si>
  <si>
    <t>Autoplay starts to read from a drive as soon as you insert media in the drive, which causes the setup file for programs or audio media to start immediately. An attacker could use this feature to launch a program to damage the computer or data on the computer. Autoplay is disabled by default on some removable drive types, such as floppy disk and network drives, but not on CD-ROM drives.
The recommended state for this setting is: Enabled: All drives.</t>
  </si>
  <si>
    <t>Navigate to the UI Path articulated in the Remediation section and confirm it is set as prescribed. This group policy setting is backed by the following registry location:
HKEY_LOCAL_MACHINE\SOFTWARE\Microsoft\Windows\CurrentVersion\Policies\Explorer:NoDriveTypeAutoRun</t>
  </si>
  <si>
    <t>The setting turns off Autoplay is set to Enabled: All drives.</t>
  </si>
  <si>
    <t>The setting turns off Autoplay is not set to Enabled: All drives.</t>
  </si>
  <si>
    <t>18.10.7.3</t>
  </si>
  <si>
    <t>To establish the recommended configuration via GP, set the following UI path to Enabled: All drives:
Computer Configuration\Policies\Administrative Templates\Windows Components\AutoPlay Policies\Turn off Autoplay</t>
  </si>
  <si>
    <t>Set Turn off Autoplay to enabled: All drives. One method to achieve the recommended configuration via Group Policy, set the following UI path to Enabled: All drives:
Computer Configuration\Policies\Administrative Templates\Windows Components\AutoPlay Policies\Turn off Autoplay</t>
  </si>
  <si>
    <t>Win10-267</t>
  </si>
  <si>
    <t>Set Configure enhanced anti-spoofing to enable</t>
  </si>
  <si>
    <t>This policy setting determines whether enhanced anti-spoofing is configured for devices which support it.
The recommended state for this setting is: Enabled.</t>
  </si>
  <si>
    <t>Navigate to the UI Path articulated in the Remediation section and confirm it is set as prescribed. This group policy setting is backed by the following registry location:
HKEY_LOCAL_MACHINE\SOFTWARE\Policies\Microsoft\Biometrics\FacialFeatures:EnhancedAntiSpoofing</t>
  </si>
  <si>
    <t xml:space="preserve">The Use enhanced anti-spoofing when available option is enabled. </t>
  </si>
  <si>
    <t xml:space="preserve">The Use enhanced anti-spoofing when available option is not enabled. </t>
  </si>
  <si>
    <t>HCM45: System configuration provides additional attack surface.</t>
  </si>
  <si>
    <t>18.10.8.1</t>
  </si>
  <si>
    <t>18.10.8.1.1</t>
  </si>
  <si>
    <t>Enterprise managed environments are now supporting a wider range of mobile devices, increasing the security on these devices will help protect against unauthorized access on your network.</t>
  </si>
  <si>
    <t>To establish the recommended configuration via GP, set the following UI path to Enabled:
Computer Configuration\Policies\Administrative Templates\Windows Components\Biometrics\Facial Features\Configure enhanced anti-spoofing</t>
  </si>
  <si>
    <t>Set Configure enhanced anti-spoofing to enabled. One method to achieve the recommended configuration via Group Policy, set the following UI path to Enabled:
Computer Configuration\Policies\Administrative Templates\Windows Components\Biometrics\Facial Features\Configure enhanced anti-spoofing</t>
  </si>
  <si>
    <t>Win10-268</t>
  </si>
  <si>
    <t>Set Turn off cloud consumer account state content to enabled</t>
  </si>
  <si>
    <t>This policy setting determines whether cloud consumer account state content is allowed in all Windows experiences. 
The recommended state for this setting is: Enabled.</t>
  </si>
  <si>
    <t>Navigate to the UI Path articulated in the Remediation section and confirm it is set as prescribed. This group policy setting is backed by the following registry location:
HKEY_LOCAL_MACHINE\SOFTWARE\Policies\Microsoft\Windows\CloudContent:DisableConsumerAccountStateContent</t>
  </si>
  <si>
    <t>The Turn off cloud consumer account state content is set to enabled.</t>
  </si>
  <si>
    <t>The Turn off cloud consumer account state content is not set to enabled.</t>
  </si>
  <si>
    <t>18.10.12</t>
  </si>
  <si>
    <t>18.10.12.1</t>
  </si>
  <si>
    <t>The use of consumer accounts in an enterprise managed environment is not good security practice as it could lead to possible data leakage.</t>
  </si>
  <si>
    <t>To establish the recommended configuration via GP, set the following UI path to Enabled:
Computer Configuration\Policies\Administrative Templates\Windows Components\Cloud Content\Turn off cloud consumer account state content</t>
  </si>
  <si>
    <t>Set Turn off cloud consumer account state content to enabled. One method to achieve the recommended configuration via Group Policy, set the following UI path to Enabled:
Computer Configuration\Policies\Administrative Templates\Windows Components\Cloud Content\Turn off cloud consumer account state content</t>
  </si>
  <si>
    <t>Win10-269</t>
  </si>
  <si>
    <t>Set Turn off Microsoft consumer experiences to enabled</t>
  </si>
  <si>
    <t>This policy setting turns off experiences that help consumers make the most of their devices and Microsoft account.
The recommended state for this setting is: Enabled.</t>
  </si>
  <si>
    <t>Navigate to the UI Path articulated in the Remediation section and confirm it is set as prescribed. This group policy setting is backed by the following registry location:
HKEY_LOCAL_MACHINE\SOFTWARE\Policies\Microsoft\Windows\CloudContent:DisableWindowsConsumerFeatures</t>
  </si>
  <si>
    <t xml:space="preserve">The Turn off Microsoft consumer experiences option is enabled. </t>
  </si>
  <si>
    <t xml:space="preserve">The Turn off Microsoft consumer experiences option is not enabled. </t>
  </si>
  <si>
    <t>18.10.12.3</t>
  </si>
  <si>
    <t>Having apps silently install in an enterprise managed environment is not good security practice - especially if the apps send data back to a third-party.</t>
  </si>
  <si>
    <t>To establish the recommended configuration via GP, set the following UI path to Enabled:
Computer Configuration\Policies\Administrative Templates\Windows Components\Cloud Content\Turn off Microsoft consumer experiences</t>
  </si>
  <si>
    <t>Set Turn off Microsoft consumer experiences to enabled. One method to achieve the recommended configuration via Group Policy, set the following UI path to Enabled:
Computer Configuration\Policies\Administrative Templates\Windows Components\Cloud Content\Turn off Microsoft consumer experiences</t>
  </si>
  <si>
    <t>Win10-270</t>
  </si>
  <si>
    <t>Set Require pin for pairing to enabled: First Time OR enabled: Always</t>
  </si>
  <si>
    <t>This policy setting controls whether a PIN is required for pairing to a wireless display device.
The recommended state for this setting is: Enabled: First Time OR Enabled: Always.</t>
  </si>
  <si>
    <t>Navigate to the UI Path articulated in the Remediation section and confirm it is set as prescribed. This group policy setting is backed by the following registry location:
HKEY_LOCAL_MACHINE\SOFTWARE\Policies\Microsoft\Windows\Connect:RequirePinForPairing</t>
  </si>
  <si>
    <t xml:space="preserve">The Require pin for pairing option is enabled. </t>
  </si>
  <si>
    <t xml:space="preserve">The Require pin for pairing option is not enabled. </t>
  </si>
  <si>
    <t>18.10.13</t>
  </si>
  <si>
    <t>18.10.13.1</t>
  </si>
  <si>
    <t>If this setting is not configured or disabled then a PIN would not be required when pairing wireless display devices to the system, increasing the risk of unauthorized use.</t>
  </si>
  <si>
    <t>To establish the recommended configuration via GP, set the following UI path to Enabled: First Time OR Enabled: Always:
Computer Configuration\Policies\Administrative Templates\Windows Components\Connect\Require pin for pairing</t>
  </si>
  <si>
    <t>Set Require pin for pairing to enabled: First Time OR enabled: Always. One method to achieve the recommended configuration via Group Policy, set the following UI path to Enabled: First Time OR Enabled: Always:
Computer Configuration\Policies\Administrative Templates\Windows Components\Connect\Require pin for pairing</t>
  </si>
  <si>
    <t>Win10-271</t>
  </si>
  <si>
    <t>IA-6</t>
  </si>
  <si>
    <t>Authentication Feedback</t>
  </si>
  <si>
    <t>Set Do not display the password reveal button to enabled</t>
  </si>
  <si>
    <t>This policy setting allows you to configure the display of the password reveal button in password entry user experiences.
The recommended state for this setting is: Enabled.</t>
  </si>
  <si>
    <t>Navigate to the UI Path articulated in the Remediation section and confirm it is set as prescribed. This group policy setting is backed by the following registry location:
HKEY_LOCAL_MACHINE\SOFTWARE\Policies\Microsoft\Windows\CredUI:DisablePasswordReveal</t>
  </si>
  <si>
    <t>The setting Do not display the password reveal button is enabled.</t>
  </si>
  <si>
    <t>The setting Do not display the password reveal button is not enabled.</t>
  </si>
  <si>
    <t>HPW8</t>
  </si>
  <si>
    <t>HPW8: Passwords are displayed on screen when entered</t>
  </si>
  <si>
    <t>18.10.14</t>
  </si>
  <si>
    <t>18.10.14.1</t>
  </si>
  <si>
    <t>This is a useful feature when entering a long and complex password, especially when using a touchscreen. The potential risk is that someone else may see your password while surreptitiously observing your screen.</t>
  </si>
  <si>
    <t>To establish the recommended configuration via GP, set the following UI path to Enabled:
Computer Configuration\Policies\Administrative Templates\Windows Components\Credential User Interface\Do not display the password reveal button</t>
  </si>
  <si>
    <t>Set Do not display the password reveal button to enabled. One method to achieve the recommended configuration via Group Policy, set the following UI path to Enabled:
Computer Configuration\Policies\Administrative Templates\Windows Components\Credential User Interface\Do not display the password reveal button</t>
  </si>
  <si>
    <t>Win10-272</t>
  </si>
  <si>
    <t>Set Enumerate administrator accounts on elevation to disabled</t>
  </si>
  <si>
    <t>This policy setting controls whether administrator accounts are displayed when a user attempts to elevate a running application.
The recommended state for this setting is: Disabled.</t>
  </si>
  <si>
    <t>Navigate to the UI Path articulated in the Remediation section and confirm it is set as prescribed. This group policy setting is backed by the following registry location:
HKEY_LOCAL_MACHINE\SOFTWARE\Microsoft\Windows\CurrentVersion\Policies\CredUI:EnumerateAdministrators</t>
  </si>
  <si>
    <t>The setting Enumerate administrator accounts on elevation is disabled.</t>
  </si>
  <si>
    <t>The setting Enumerate administrator accounts on elevation is not disabled.</t>
  </si>
  <si>
    <t>18.10.14.2</t>
  </si>
  <si>
    <t>Users could see the list of administrator accounts, making it slightly easier for a malicious user who has logged onto a console session to try to crack the passwords of those accounts.</t>
  </si>
  <si>
    <t>To establish the recommended configuration via GP, set the following UI path to Disabled:
Computer Configuration\Policies\Administrative Templates\Windows Components\Credential User Interface\Enumerate administrator accounts on elevation</t>
  </si>
  <si>
    <t>Set Enumerate administrator accounts on elevation to disabled. One method to achieve the recommended configuration via Group Policy, set the following UI path to Disabled:
Computer Configuration\Policies\Administrative Templates\Windows Components\Credential User Interface\Enumerate administrator accounts on elevation</t>
  </si>
  <si>
    <t>Win10-273</t>
  </si>
  <si>
    <t>Set Prevent the use of security questions for local accounts to enabled</t>
  </si>
  <si>
    <t>This policy setting controls whether security questions can be used to reset local account passwords. The security question feature does not apply to domain accounts, only local accounts on the workstation.
The recommended state for this setting is: Enabled.</t>
  </si>
  <si>
    <t>Navigate to the UI Path articulated in the Remediation section and confirm it is set as prescribed. This group policy setting is backed by the following registry location:
HKEY_LOCAL_MACHINE\SOFTWARE\Policies\Microsoft\Windows\System:NoLocalPasswordResetQuestions</t>
  </si>
  <si>
    <t>The Prevent the use of security questions for local accounts is enabled.</t>
  </si>
  <si>
    <t>The Prevent the use of security questions for local accounts is not enabled.</t>
  </si>
  <si>
    <t>18.10.14.3</t>
  </si>
  <si>
    <t>Users could establish security questions that are easily guessed or sleuthed by observing the user’s social media accounts, making it easier for a malicious actor to change the local user account password and gain access to the computer as that user account.</t>
  </si>
  <si>
    <t>To establish the recommended configuration via GP, set the following UI path to Enabled:
Computer Configuration\Policies\Administrative Templates\Windows Components\Credential User Interface\Prevent the use of security questions for local accounts</t>
  </si>
  <si>
    <t>Set Prevent the use of security questions for local accounts to enabled. One method to achieve the recommended configuration via Group Policy, set the following UI path to Enabled:
Computer Configuration\Policies\Administrative Templates\Windows Components\Credential User Interface\Prevent the use of security questions for local accounts</t>
  </si>
  <si>
    <t>Win10-274</t>
  </si>
  <si>
    <t>Set Allow Diagnostic Data to enabled: Diagnostic data off (not recommended)or enabled: Send required diagnostic data</t>
  </si>
  <si>
    <t>This policy setting determines the amount of diagnostic and usage data reported to Microsoft:
- A value of (0) Diagnostic data off (not recommended). Using this value, no diagnostic data is sent from the device. This value is only supported on Enterprise, Education, and Server editions. If you choose this setting, devices in your organization will still be secure.
- A value of (1) Send required diagnostic data. This is the minimum diagnostic data necessary to keep Windows secure, up to date, and performing as expected. Using this value disables the _Optional diagnostic data_ control in the Settings app.
- A value of (3)Send optional diagnostic data. Additional diagnostic data is collected that helps us to detect, diagnose and fix issues, as well as make product improvements. Required diagnostic data will always be included when you choose to send optional diagnostic data. Optional diagnostic data can also include diagnostic log files and crash dumps. Use the _Limit Dump Collection_ and the _Limit Diagnostic Log Collection_ policies for more granular control of what optional diagnostic data is sent.
Windows telemetry settings apply to the Windows operating system and some first party apps. This setting does not apply to third party apps running on Windows 10/11.
The recommended state for this setting is: Enabled: Diagnostic data off (not recommended) or Enabled: Send required diagnostic data.</t>
  </si>
  <si>
    <t>Navigate to the UI Path articulated in the Remediation section and confirm it is set as prescribed. This group policy setting is backed by the following registry location:
HKEY_LOCAL_MACHINE\SOFTWARE\Policies\Microsoft\Windows\DataCollection:AllowTelemetry</t>
  </si>
  <si>
    <t>The Allow Diagnostic Data is set to Enabled: Diagnostic data off (not recommended)or Enabled: Send required diagnostic data.</t>
  </si>
  <si>
    <t>The Allow Diagnostic Data is not set to Enabled: Diagnostic data off (not recommended)or Enabled: Send required diagnostic data.</t>
  </si>
  <si>
    <t>18.10.15</t>
  </si>
  <si>
    <t>18.10.15.1</t>
  </si>
  <si>
    <t>Sending any data to a third-party vendor is a security concern and should only be done on an as needed basis.</t>
  </si>
  <si>
    <t>To establish the recommended configuration via GP, set the following UI path to Enabled: Diagnostic data off (not recommended) or Enabled: Send required diagnostic data:
Computer Configuration\Policies\Administrative Templates\Windows Components\Data Collection and Preview Builds\Allow Diagnostic Data</t>
  </si>
  <si>
    <t>Set Allow Diagnostic Data to enabled: Diagnostic data off (not recommended)or enabled: Send required diagnostic data. One method to achieve the recommended configuration via Group Policy, set the following UI path to Enabled: Diagnostic data off (not recommended) or Enabled: Send required diagnostic data:
Computer Configuration\Policies\Administrative Templates\Windows Components\Data Collection and Preview Builds\Allow Diagnostic Data</t>
  </si>
  <si>
    <t>Win10-275</t>
  </si>
  <si>
    <t>Set Disable One Settings Downloads to enable</t>
  </si>
  <si>
    <t>This policy setting controls whether Windows attempts to connect with the OneSettings service to download configuration settings.
The recommended state for this setting is: Enabled.</t>
  </si>
  <si>
    <t>Navigate to the UI Path articulated in the Remediation section and confirm it is set as prescribed. This group policy setting is backed by the following registry location:
HKEY_LOCAL_MACHINE\SOFTWARE\Policies\Microsoft\Windows\DataCollection:DisableOneSettingsDownloads</t>
  </si>
  <si>
    <t>The Disable OneSettings Downloads is set to enabled.</t>
  </si>
  <si>
    <t>The Disable OneSettings Downloads is not set to enabled.</t>
  </si>
  <si>
    <t>18.10.15.3</t>
  </si>
  <si>
    <t>Sending data to a third-party vendor is a security concern and should only be done on an as-needed basis.</t>
  </si>
  <si>
    <t>To establish the recommended configuration via GP, set the following UI path to Enabled:
Computer Configuration\Policies\Administrative Templates\Windows Components\Data Collection and Preview Builds\Disable OneSettings Downloads</t>
  </si>
  <si>
    <t>Set Disable One Settings Downloads to enable. One method to achieve the recommended configuration via Group Policy, set the following UI path to Enabled:
Computer Configuration\Policies\Administrative Templates\Windows Components\Data Collection and Preview Builds\Disable OneSettings Downloads</t>
  </si>
  <si>
    <t>Win10-276</t>
  </si>
  <si>
    <t>Set Do not show feedback notifications to enabled</t>
  </si>
  <si>
    <t>This policy setting allows an organization to prevent its devices from showing feedback questions from Microsoft.
The recommended state for this setting is: Enabled.</t>
  </si>
  <si>
    <t>Navigate to the UI Path articulated in the Remediation section and confirm it is set as prescribed. This group policy setting is backed by the following registry location:
HKEY_LOCAL_MACHINE\SOFTWARE\Policies\Microsoft\Windows\DataCollection:DoNotShowFeedbackNotifications</t>
  </si>
  <si>
    <t>The setting Do not show feedback notifications is set to enabled.</t>
  </si>
  <si>
    <t>The setting Do not show feedback notifications is not set to enabled.</t>
  </si>
  <si>
    <t>18.10.15.4</t>
  </si>
  <si>
    <t>Users should not be sending any feedback to third-party vendors in an enterprise managed environment.</t>
  </si>
  <si>
    <t>To establish the recommended configuration via GP, set the following UI path to Enabled:
Computer Configuration\Policies\Administrative Templates\Windows Components\Data Collection and Preview Builds\Do not show feedback notifications</t>
  </si>
  <si>
    <t>Set Do not show feedback notifications to enabled. One method to achieve the recommended configuration via Group Policy, set the following UI path to Enabled:
Computer Configuration\Policies\Administrative Templates\Windows Components\Data Collection and Preview Builds\Do not show feedback notifications</t>
  </si>
  <si>
    <t>Win10-277</t>
  </si>
  <si>
    <t>Set Enable OneSettings Auditing to enabled</t>
  </si>
  <si>
    <t>This policy setting controls whether Windows records attempts to connect with the OneSettings service to the Event Log.
The recommended state for this setting is: Enabled.</t>
  </si>
  <si>
    <t>Navigate to the UI Path articulated in the Remediation section and confirm it is set as prescribed. This group policy setting is backed by the following registry location:
HKEY_LOCAL_MACHINE\SOFTWARE\Policies\Microsoft\Windows\DataCollection:EnableOneSettingsAuditing</t>
  </si>
  <si>
    <t>The setting  Enable OneSettings Auditing is set to enabled.</t>
  </si>
  <si>
    <t>The setting Enable OneSettings Auditing is not set to enabled.</t>
  </si>
  <si>
    <t>18.10.15.5</t>
  </si>
  <si>
    <t>To establish the recommended configuration via GP, set the following UI path to Enabled:
Computer Configuration\Policies\Administrative Templates\Windows Components\Data Collection and Preview Builds\Enable OneSettings Auditing</t>
  </si>
  <si>
    <t>Set Enable OneSettings Auditing to enabled. One method to achieve the recommended configuration via Group Policy, set the following UI path to Enabled:
Computer Configuration\Policies\Administrative Templates\Windows Components\Data Collection and Preview Builds\Enable OneSettings Auditing</t>
  </si>
  <si>
    <t>Win10-278</t>
  </si>
  <si>
    <t>Set Limit Diagnostic Log Collection to enabled</t>
  </si>
  <si>
    <t xml:space="preserve">This policy setting controls whether additional diagnostic logs are collected when more information is needed to troubleshoot a problem on the device. 
The recommended state for this setting is: Enabled. </t>
  </si>
  <si>
    <t>Navigate to the UI Path articulated in the Remediation section and confirm it is set as prescribed. This group policy setting is backed by the following registry location:
HKEY_LOCAL_MACHINE\SOFTWARE\Policies\Microsoft\Windows\DataCollection:LimitDiagnosticLogCollection</t>
  </si>
  <si>
    <t>The Limit Diagnostic Log Collection is set to enabled.</t>
  </si>
  <si>
    <t>The Limit Diagnostic Log Collection is not set to enabled.</t>
  </si>
  <si>
    <t>18.10.15.6</t>
  </si>
  <si>
    <t>To establish the recommended configuration via GP, set the following UI path to Enabled:
Computer Configuration\Policies\Administrative Templates\Windows Components\Data Collection and Preview Builds\Limit Diagnostic Log Collection</t>
  </si>
  <si>
    <t>Set Limit Diagnostic Log Collection to enabled. One method to achieve the recommended configuration via Group Policy, set the following UI path to Enabled:
Computer Configuration\Policies\Administrative Templates\Windows Components\Data Collection and Preview Builds\Limit Diagnostic Log Collection</t>
  </si>
  <si>
    <t>Win10-279</t>
  </si>
  <si>
    <t>Set Limit Dump Collection to enabled</t>
  </si>
  <si>
    <t>This policy setting limits the type of memory dumps that can be collected when more information is needed to troubleshoot a problem. 
The recommended state for this setting is: Enabled.</t>
  </si>
  <si>
    <t>Navigate to the UI Path articulated in the Remediation section and confirm it is set as prescribed. This group policy setting is backed by the following registry location:
HKEY_LOCAL_MACHINE\SOFTWARE\Policies\Microsoft\Windows\DataCollection:LimitDumpCollection</t>
  </si>
  <si>
    <t>The Limit Dump Collection is set to enabled.</t>
  </si>
  <si>
    <t>The Limit Dump Collection is not set to enabled.</t>
  </si>
  <si>
    <t>18.10.15.7</t>
  </si>
  <si>
    <t>Memory dumps can contain sensitive information. Sending this data to a third-party vendor is a security concern and should only be done on an as-needed basis.</t>
  </si>
  <si>
    <t>To establish the recommended configuration via GP, set the following UI path to Enabled.
Computer Configuration\Policies\Administrative Templates\Windows Components\Data Collection and Preview Builds\Limit Dump Collection</t>
  </si>
  <si>
    <t>One method to achieve the recommended configuration via Group Policy, set the following UI path to Enabled.
Computer Configuration\Policies\Administrative Templates\Windows Components\Data Collection and Preview Builds\Limit Dump Collection</t>
  </si>
  <si>
    <t>Win10-280</t>
  </si>
  <si>
    <t>Set Toggle user control over Insider builds to disabled</t>
  </si>
  <si>
    <t>This policy setting determines whether users can access the Insider build controls in the Advanced Options for Windows Update. These controls are located under "Get Insider builds," and enable users to make their devices available for downloading and installing Windows preview software.
The recommended state for this setting is: Disabled.</t>
  </si>
  <si>
    <t>Navigate to the UI Path articulated in the Remediation section and confirm it is set as prescribed. This group policy setting is backed by the following registry location:
HKEY_LOCAL_MACHINE\SOFTWARE\Policies\Microsoft\Windows\PreviewBuilds:AllowBuildPreview</t>
  </si>
  <si>
    <t>The setting toggle user control over Insider builds is disabled.</t>
  </si>
  <si>
    <t>The setting toggle user control over Insider builds is not disabled.</t>
  </si>
  <si>
    <t>18.10.15.8</t>
  </si>
  <si>
    <t>It can be risky for experimental features to be allowed in an enterprise managed environment because this can introduce bugs and security holes into systems, making it easier for an attacker to gain access. It is generally preferred to only use production-ready builds.</t>
  </si>
  <si>
    <t>To establish the recommended configuration via GP, set the following UI path to Disabled:
Computer Configuration\Policies\Administrative Templates\Windows Components\Data Collection and Preview Builds\Toggle user control over Insider builds</t>
  </si>
  <si>
    <t>One method to achieve the recommended configuration via Group Policy, set the following UI path to Disabled:
Computer Configuration\Policies\Administrative Templates\Windows Components\Data Collection and Preview Builds\Toggle user control over Insider builds</t>
  </si>
  <si>
    <t>Win10-281</t>
  </si>
  <si>
    <t>Ensure Download Mode is NOT set to enabled: Internet</t>
  </si>
  <si>
    <t>This policy setting specifies the download method that Delivery Optimization can use in downloads of Windows Updates, Apps and App updates. The following methods are supported:
- 0 = HTTP only, no peering.
- 1 = HTTP blended with peering behind the same NAT.
- 2 = HTTP blended with peering across a private group. Peering occurs on devices in the same Active Directory Site (if exist) or the same domain by default. When this option is selected, peering will cross NATs. To create a custom group use Group ID in combination with Mode 2.
- 3 = HTTP blended with Internet Peering.
- 99 = Simple download mode with no peering. Delivery Optimization downloads using HTTP only and does not attempt to contact the Delivery Optimization cloud services.
- 100 = Bypass mode. Do not use Delivery Optimization and use BITS instead.
The recommended state for this setting is any value EXCEPT: Enabled: Internet (3).</t>
  </si>
  <si>
    <t>Navigate to the UI Path articulated in the Remediation section and confirm it is set as prescribed. This group policy setting is backed by the following registry location:
HKEY_LOCAL_MACHINE\SOFTWARE\Policies\Microsoft\Windows\DeliveryOptimization:DODownloadMode</t>
  </si>
  <si>
    <t>The Download Mode is NOT set to Enabled: Internet.</t>
  </si>
  <si>
    <t>The Download Mode is set to Enabled: Internet.</t>
  </si>
  <si>
    <t>18.10.16</t>
  </si>
  <si>
    <t>18.10.16.1</t>
  </si>
  <si>
    <t>Due to privacy concerns and security risks, updates should only be downloaded directly from Microsoft, or from a trusted machine on the internal network that received _its_ updates from a trusted source and approved by the network administrator.</t>
  </si>
  <si>
    <t>To establish the recommended configuration via GP, set the following UI path to any value _other than_ Enabled: Internet (3):
Computer Configuration\Policies\Administrative Templates\Windows Components\Delivery Optimization\Download Mode</t>
  </si>
  <si>
    <t>Ensure Download Mode is NOT set to enabled: Internet. One method to achieve the recommended configuration via Group Policy, set the following UI path to any value _other than_ Enabled: Internet (3):
Computer Configuration\Policies\Administrative Templates\Windows Components\Delivery Optimization\Download Mode</t>
  </si>
  <si>
    <t>Win10-282</t>
  </si>
  <si>
    <t>Set Enable App Installer to disable</t>
  </si>
  <si>
    <t>This policy setting controls whether user have access to the Windows Package Manager. Windows Package Manager is a package manager solution that consists of a command line tool and set of services for installing applications on Microsoft Windows 10 and 11.
The recommended state for this setting is: Disabled.</t>
  </si>
  <si>
    <t>Navigate to the UI Path articulated in the Remediation section and confirm it is set as prescribed. This group policy setting is backed by the following registry location:
HKEY_LOCAL_MACHINE\SOFTWARE\Policies\Microsoft\Windows\AppInstaller:EnableAppInstaller</t>
  </si>
  <si>
    <t>The Enable App Installer is set to disabled.</t>
  </si>
  <si>
    <t>The Enable App Installer is not set to disabled.</t>
  </si>
  <si>
    <t>18.10.17</t>
  </si>
  <si>
    <t>18.10.17.1</t>
  </si>
  <si>
    <t>Windows Package Manager is a command line tool can be used to discover, install, upgrade, remove and configure applications, and it can be used as a distribution channel for software packages containing tools and applications. Users should not have access to these types of development tools.</t>
  </si>
  <si>
    <t>To establish the recommended configuration via GP, set the following UI path to Disabled:
Computer Configuration\Policies\Administrative Templates\Windows Components\Desktop App Installer\Enable App Installer</t>
  </si>
  <si>
    <t>Set Enable App Installer to disable. One method to achieve the recommended configuration via Group Policy, set the following UI path to Disabled:
Computer Configuration\Policies\Administrative Templates\Windows Components\Desktop App Installer\Enable App Installer</t>
  </si>
  <si>
    <t>Win10-283</t>
  </si>
  <si>
    <t>Set Enable App Installer Experimental Features to disabled</t>
  </si>
  <si>
    <t>This policy setting controls whether users can enable experimental features in the Windows Package Manager.
The recommended state for this setting is Disabled.</t>
  </si>
  <si>
    <t>Navigate to the UI Path articulated in the Remediation section and confirm it is set as prescribed. This group policy setting is backed by the following registry location:
HKEY_LOCAL_MACHINE\SOFTWARE\Policies\Microsoft\Windows\AppInstaller:EnableExperimentalFeatures</t>
  </si>
  <si>
    <t>The Enable App Installer Experimental Features is set to disabled.</t>
  </si>
  <si>
    <t>The Enable App Installer Experimental Features is not set to disabled.</t>
  </si>
  <si>
    <t>18.10.17.2</t>
  </si>
  <si>
    <t>Windows Package Manager is a command line tool can be used to discover, install, upgrade, remove and configure applications, and it can be used as a distribution channel for software packages containing tools and applications. Users should not have access to experimental features.</t>
  </si>
  <si>
    <t>To establish the recommended configuration via GP, set the following UI path to Disabled:
Computer Configuration\Policies\Administrative Templates\Windows Components\Desktop App Installer\Enable App Installer Experimental Features</t>
  </si>
  <si>
    <t>Set Enable App Installer Experimental Features to disabled. One method to achieve the recommended configuration via Group Policy, set the following UI path to Disabled:
Computer Configuration\Policies\Administrative Templates\Windows Components\Desktop App Installer\Enable App Installer Experimental Features</t>
  </si>
  <si>
    <t>Win10-284</t>
  </si>
  <si>
    <t>Set Enable App Installer Hash Override to disable</t>
  </si>
  <si>
    <t>This policy setting controls whether users can override the SHA256 security validation in the Windows Package Manager settings.
The recommended state for this setting is: Disabled.</t>
  </si>
  <si>
    <t>Navigate to the UI Path articulated in the Remediation section and confirm it is set as prescribed. This group policy setting is backed by the following registry location:
HKEY_LOCAL_MACHINE\SOFTWARE\Policies\Microsoft\Windows\AppInstaller:EnableHashOverride</t>
  </si>
  <si>
    <t>The Enable App Installer Hash Override is set to disabled.</t>
  </si>
  <si>
    <t>The Enable App Installer Hash Override is not set to disabled.</t>
  </si>
  <si>
    <t>18.10.17.3</t>
  </si>
  <si>
    <t>Users should not have the ability to override SHA256 security validation.</t>
  </si>
  <si>
    <t>To establish the recommended configuration via GP, set the following UI path to Disabled:
Computer Configuration\Policies\Administrative Templates\Windows Components\Desktop App Installer\Enable App Installer Hash Override</t>
  </si>
  <si>
    <t>Set Enable App Installer Hash Override to disable. One method to achieve the recommended configuration via Group Policy, set the following UI path to Disabled:
Computer Configuration\Policies\Administrative Templates\Windows Components\Desktop App Installer\Enable App Installer Hash Override</t>
  </si>
  <si>
    <t>Win10-285</t>
  </si>
  <si>
    <t>Set Enable App Installer ms-appinstaller protocol to disabled</t>
  </si>
  <si>
    <t>This policy setting controls whether users can install packages from a website that is using the ms-appinstaller protocol. The ms-appinstaller protocol allows users to install an application by clicking a link on a website. 
The recommended state for this setting is: Disabled.</t>
  </si>
  <si>
    <t>Navigate to the UI Path articulated in the Remediation section and confirm it is set as prescribed. This group policy setting is backed by the following registry location:
HKEY_LOCAL_MACHINE\SOFTWARE\Policies\Microsoft\Windows\AppInstaller:EnableMSAppInstallerProtocol</t>
  </si>
  <si>
    <t>The  Enable App Installer ms-appinstaller protocol is set to disabled.</t>
  </si>
  <si>
    <t>The  Enable App Installer ms-appinstaller protocol is not set to disabled.</t>
  </si>
  <si>
    <t>18.10.17.4</t>
  </si>
  <si>
    <t>Users should not have the ability to install an application by clicking a link on a website. If an unknown or malicious link is clicked, malicious software could be installed on the system.</t>
  </si>
  <si>
    <t>To establish the recommended configuration via GP, set the following UI path to Disabled:
Computer Configuration\Policies\Administrative Templates\Windows Components\Desktop App Installer\Enable App Installer ms-appinstaller protocol</t>
  </si>
  <si>
    <t>Set Enable App Installer ms-appinstaller protocol to disabled. One method to achieve the recommended configuration via Group Policy, set the following UI path to Disabled:
Computer Configuration\Policies\Administrative Templates\Windows Components\Desktop App Installer\Enable App Installer ms-appinstaller protocol</t>
  </si>
  <si>
    <t>Win10-286</t>
  </si>
  <si>
    <t>Set Application: Control Event Log behavior when the log file reaches its maximum size to disabled</t>
  </si>
  <si>
    <t>This policy setting controls Event Log behavior when the log file reaches its maximum size.
The recommended state for this setting is: Disabled.</t>
  </si>
  <si>
    <t>Navigate to the UI Path articulated in the Remediation section and confirm it is set as prescribed. This group policy setting is backed by the following registry location:
HKEY_LOCAL_MACHINE\SOFTWARE\Policies\Microsoft\Windows\EventLog\Application:Retention</t>
  </si>
  <si>
    <t>The setting Application: Control Event Log behavior when the log file reaches its maximum size is disabled.</t>
  </si>
  <si>
    <t>The setting Application: Control Event Log behavior when the log file reaches its maximum size is not disabled.</t>
  </si>
  <si>
    <t>18.10.26.1</t>
  </si>
  <si>
    <t>18.10.26.1.1</t>
  </si>
  <si>
    <t>If new events are not recorded it may be difficult or impossible to determine the root cause of system problems or the unauthorized activities of malicious users.</t>
  </si>
  <si>
    <t>To establish the recommended configuration via GP, set the following UI path to Disabled:
Computer Configuration\Policies\Administrative Templates\Windows Components\Event Log Service\Application\Control Event Log behavior when the log file reaches its maximum size</t>
  </si>
  <si>
    <t>Set Application: Control Event Log behavior when the log file reaches its maximum size to disabled. One method to achieve the recommended configuration via Group Policy, set the following UI path to Disabled:
Computer Configuration\Policies\Administrative Templates\Windows Components\Event Log Service\Application\Control Event Log behavior when the log file reaches its maximum size</t>
  </si>
  <si>
    <t>Win10-287</t>
  </si>
  <si>
    <t>Set Application: Specify the maximum log file size (KB) to enabled: 32,768 or greater</t>
  </si>
  <si>
    <t>This policy setting specifies the maximum size of the log file in kilobytes. The maximum log file size can be configured between 1 megabyte (1,024 kilobytes) and 4 terabytes (4,194,240 kilobytes) in kilobyte increments.
The recommended state for this setting is: Enabled: 32,768 or greater.</t>
  </si>
  <si>
    <t>Navigate to the UI Path articulated in the Remediation section and confirm it is set as prescribed. This group policy setting is backed by the following registry location:
HKEY_LOCAL_MACHINE\SOFTWARE\Policies\Microsoft\Windows\EventLog\Application:MaxSize</t>
  </si>
  <si>
    <t>The setting Application: Specify the maximum log file size (KB) is set to Enabled: 32,768 or greater.</t>
  </si>
  <si>
    <t>The setting Application: Specify the maximum log file size (KB) is not set to Enabled: 32,768 or greater.</t>
  </si>
  <si>
    <t>18.10.26.1.2</t>
  </si>
  <si>
    <t>To establish the recommended configuration via GP, set the following UI path to Enabled: 32,768 or greater:
Computer Configuration\Policies\Administrative Templates\Windows Components\Event Log Service\Application\Specify the maximum log file size (KB)</t>
  </si>
  <si>
    <t>Set Application: Specify the maximum log file size (KB) to enabled: 32,768 or greater. One method to achieve the recommended configuration via Group Policy, set the following UI path to Enabled: 32,768 or greater:
Computer Configuration\Policies\Administrative Templates\Windows Components\Event Log Service\Application\Specify the maximum log file size (KB)</t>
  </si>
  <si>
    <t>Win10-288</t>
  </si>
  <si>
    <t xml:space="preserve">Response to Audit Processing Failure </t>
  </si>
  <si>
    <t>Set Security: Control Event Log behavior when the log file reaches its maximum size to disabled</t>
  </si>
  <si>
    <t>Navigate to the UI Path articulated in the Remediation section and confirm it is set as prescribed. This group policy setting is backed by the following registry location:
HKEY_LOCAL_MACHINE\SOFTWARE\Policies\Microsoft\Windows\EventLog\Security:Retention</t>
  </si>
  <si>
    <t>The Security: Control Event Log behavior when the log file reaches its maximum size is set to disabled.</t>
  </si>
  <si>
    <t>The Security: Control Event Log behavior when the log file reaches its maximum size is not set to disabled.</t>
  </si>
  <si>
    <t>18.10.26.2</t>
  </si>
  <si>
    <t>18.10.26.2.1</t>
  </si>
  <si>
    <t>To establish the recommended configuration via GP, set the following UI path to Disabled:
Computer Configuration\Policies\Administrative Templates\Windows Components\Event Log Service\Security\Control Event Log behavior when the log file reaches its maximum size</t>
  </si>
  <si>
    <t>Set Security: Control Event Log behavior when the log file reaches its maximum size to disabled. One method to achieve the recommended configuration via Group Policy, set the following UI path to Disabled:
Computer Configuration\Policies\Administrative Templates\Windows Components\Event Log Service\Security\Control Event Log behavior when the log file reaches its maximum size</t>
  </si>
  <si>
    <t>Win10-289</t>
  </si>
  <si>
    <t>Set Security: Specify the maximum log file size (KB) to enabled: 196,608 or greater</t>
  </si>
  <si>
    <t>This policy setting specifies the maximum size of the log file in kilobytes. The maximum log file size can be configured between 1 megabyte (1,024 kilobytes) and 4 terabytes (4,194,240 kilobytes) in kilobyte increments.
The recommended state for this setting is: Enabled: 196,608 or greater.</t>
  </si>
  <si>
    <t>Navigate to the UI Path articulated in the Remediation section and confirm it is set as prescribed. This group policy setting is backed by the following registry location:
HKEY_LOCAL_MACHINE\SOFTWARE\Policies\Microsoft\Windows\EventLog\Security:MaxSize</t>
  </si>
  <si>
    <t>The setting Security: Specify the maximum log file size (KB) is set to Enabled: 196,608 or greater.</t>
  </si>
  <si>
    <t>The setting Security: Specify the maximum log file size (KB) is not set to Enabled: 196,608 or greater.</t>
  </si>
  <si>
    <t>18.10.26.2.2</t>
  </si>
  <si>
    <t>To establish the recommended configuration via GP, set the following UI path to Enabled: 196,608 or greater:
Computer Configuration\Policies\Administrative Templates\Windows Components\Event Log Service\Security\Specify the maximum log file size (KB)</t>
  </si>
  <si>
    <t>Set Security: Specify the maximum log file size (KB) to enabled: 196,608 or greater. One method to achieve the recommended configuration via Group Policy, set the following UI path to Enabled: 196,608 or greater:
Computer Configuration\Policies\Administrative Templates\Windows Components\Event Log Service\Security\Specify the maximum log file size (KB)</t>
  </si>
  <si>
    <t>Win10-290</t>
  </si>
  <si>
    <t>Set Setup: Control Event Log behavior when the log file reaches its maximum size to disabled</t>
  </si>
  <si>
    <t>Navigate to the UI Path articulated in the Remediation section and confirm it is set as prescribed. This group policy setting is backed by the following registry location:
HKEY_LOCAL_MACHINE\SOFTWARE\Policies\Microsoft\Windows\EventLog\Setup:Retention</t>
  </si>
  <si>
    <t>The setting Setup: Control Event Log behavior when the log file reaches its maximum size is set to disabled.</t>
  </si>
  <si>
    <t>The setting Setup: Control Event Log behavior when the log file reaches its maximum size is not set to disabled.</t>
  </si>
  <si>
    <t>18.10.26.3</t>
  </si>
  <si>
    <t>18.10.26.3.1</t>
  </si>
  <si>
    <t>To establish the recommended configuration via GP, set the following UI path to Disabled:
Computer Configuration\Policies\Administrative Templates\Windows Components\Event Log Service\Setup\Control Event Log behavior when the log file reaches its maximum size</t>
  </si>
  <si>
    <t>Set Setup: Control Event Log behavior when the log file reaches its maximum size to disabled. One method to achieve the recommended configuration via Group Policy, set the following UI path to Disabled:
Computer Configuration\Policies\Administrative Templates\Windows Components\Event Log Service\Setup\Control Event Log behavior when the log file reaches its maximum size</t>
  </si>
  <si>
    <t>Win10-291</t>
  </si>
  <si>
    <t>Set Setup: Specify the maximum log file size (KB) to enabled: 32,768 or greater</t>
  </si>
  <si>
    <t>Navigate to the UI Path articulated in the Remediation section and confirm it is set as prescribed. This group policy setting is backed by the following registry location:
HKEY_LOCAL_MACHINE\SOFTWARE\Policies\Microsoft\Windows\EventLog\Setup:MaxSize</t>
  </si>
  <si>
    <t>The setting Setup: Specify the maximum log file size (KB) is set to Enabled: 32,768 or greater.</t>
  </si>
  <si>
    <t>The setting Setup: Specify the maximum log file size (KB) is not set to Enabled: 32,768 or greater.</t>
  </si>
  <si>
    <t>18.10.26.3.2</t>
  </si>
  <si>
    <t>If events are not recorded it may be difficult or impossible to determine the root cause of system problems or the unauthorized activities of malicious users</t>
  </si>
  <si>
    <t>To establish the recommended configuration via GP, set the following UI path to Enabled: 32,768 or greater:
Computer Configuration\Policies\Administrative Templates\Windows Components\Event Log Service\Setup\Specify the maximum log file size (KB)</t>
  </si>
  <si>
    <t>Set Setup: Specify the maximum log file size (KB) to enabled: 32,768 or greater. One method to achieve the recommended configuration via Group Policy, set the following UI path to Enabled: 32,768 or greater:
Computer Configuration\Policies\Administrative Templates\Windows Components\Event Log Service\Setup\Specify the maximum log file size (KB)</t>
  </si>
  <si>
    <t>Win10-292</t>
  </si>
  <si>
    <t>Set System: Control Event Log behavior when the log file reaches its maximum size to disabled</t>
  </si>
  <si>
    <t>Navigate to the UI Path articulated in the Remediation section and confirm it is set as prescribed. This group policy setting is backed by the following registry location:
HKEY_LOCAL_MACHINE\SOFTWARE\Policies\Microsoft\Windows\EventLog\System:Retention</t>
  </si>
  <si>
    <t>The setting System: Control Event Log behavior when the log file reaches its maximum size is set to disabled.</t>
  </si>
  <si>
    <t>The setting System: Control Event Log behavior when the log file reaches its maximum size is not set to disabled.</t>
  </si>
  <si>
    <t>18.10.26.4</t>
  </si>
  <si>
    <t>18.10.26.4.1</t>
  </si>
  <si>
    <t>To establish the recommended configuration via GP, set the following UI path to Disabled:
Computer Configuration\Policies\Administrative Templates\Windows Components\Event Log Service\System\Control Event Log behavior when the log file reaches its maximum size</t>
  </si>
  <si>
    <t>Set System: Control Event Log behavior when the log file reaches its maximum size to disabled. One method to achieve the recommended configuration via Group Policy, set the following UI path to Disabled:
Computer Configuration\Policies\Administrative Templates\Windows Components\Event Log Service\System\Control Event Log behavior when the log file reaches its maximum size</t>
  </si>
  <si>
    <t>Win10-293</t>
  </si>
  <si>
    <t>Set System: Specify the maximum log file size (KB) to enabled: 32,768 or greater</t>
  </si>
  <si>
    <t>Navigate to the UI Path articulated in the Remediation section and confirm it is set as prescribed. This group policy setting is backed by the following registry location:
HKEY_LOCAL_MACHINE\SOFTWARE\Policies\Microsoft\Windows\EventLog\System:MaxSize</t>
  </si>
  <si>
    <t>The setting System: Specify the maximum log file size (KB) is set to Enabled: 32,768 or greater.</t>
  </si>
  <si>
    <t>The setting System: Specify the maximum log file size (KB) is not set to Enabled: 32,768 or greater.</t>
  </si>
  <si>
    <t>18.10.26.4.2</t>
  </si>
  <si>
    <t>To establish the recommended configuration via GP, set the following UI path to Enabled: 32,768 or greater:
Computer Configuration\Policies\Administrative Templates\Windows Components\Event Log Service\System\Specify the maximum log file size (KB)</t>
  </si>
  <si>
    <t>Set System: Specify the maximum log file size (KB) to enabled: 32,768 or greater. One method to achieve the recommended configuration via Group Policy, set the following UI path to Enabled: 32,768 or greater:
Computer Configuration\Policies\Administrative Templates\Windows Components\Event Log Service\System\Specify the maximum log file size (KB)</t>
  </si>
  <si>
    <t>Win10-294</t>
  </si>
  <si>
    <t>Set Turn off Data Execution Prevention for Explorer to disabled</t>
  </si>
  <si>
    <t>Disabling Data Execution Prevention can allow certain legacy plug-in applications to function without terminating Explorer.
The recommended state for this setting is: Disabled.</t>
  </si>
  <si>
    <t>Navigate to the UI Path articulated in the Remediation section and confirm it is set as prescribed. This group policy setting is backed by the following registry location:
HKEY_LOCAL_MACHINE\SOFTWARE\Policies\Microsoft\Windows\Explorer:NoDataExecutionPrevention</t>
  </si>
  <si>
    <t>The setting turns off Data Execution Prevention for Explorer is set to disabled.</t>
  </si>
  <si>
    <t>The setting turns off Data Execution Prevention for Explorer is not set to disabled.</t>
  </si>
  <si>
    <t>HSI22</t>
  </si>
  <si>
    <t>HSI22: Data remanence is not properly handled</t>
  </si>
  <si>
    <t>18.10.29</t>
  </si>
  <si>
    <t>18.10.29.2</t>
  </si>
  <si>
    <t>Data Execution Prevention is an important security feature supported by Explorer that helps to limit the impact of certain types of malwares.</t>
  </si>
  <si>
    <t>To establish the recommended configuration via GP, set the following UI path to Disabled:
Computer Configuration\Policies\Administrative Templates\Windows Components\File Explorer\Turn off Data Execution Prevention for Explorer</t>
  </si>
  <si>
    <t>Set Turn off Data Execution Prevention for Explorer to disabled. One method to achieve the recommended configuration via Group Policy, set the following UI path to Disabled:
Computer Configuration\Policies\Administrative Templates\Windows Components\File Explorer\Turn off Data Execution Prevention for Explorer</t>
  </si>
  <si>
    <t>Win10-295</t>
  </si>
  <si>
    <t>Set Turn off heap termination on corruption to disabled</t>
  </si>
  <si>
    <t>Without heap termination on corruption, legacy plug-in applications may continue to function when a File Explorer session has become corrupt. Ensuring that heap termination on corruption is active will prevent this.
The recommended state for this setting is: Disabled.</t>
  </si>
  <si>
    <t>Navigate to the UI Path articulated in the Remediation section and confirm it is set as prescribed. This group policy setting is backed by the following registry location:
HKEY_LOCAL_MACHINE\SOFTWARE\Policies\Microsoft\Windows\Explorer:NoHeapTerminationOnCorruption</t>
  </si>
  <si>
    <t>The setting turns off heap termination on corruption is set to disabled.</t>
  </si>
  <si>
    <t>The setting turns off heap termination on corruption is not set to disabled.</t>
  </si>
  <si>
    <t>18.10.29.3</t>
  </si>
  <si>
    <t>Allowing an application to function after its session has become corrupt increases the risk posture to the system.</t>
  </si>
  <si>
    <t>To establish the recommended configuration via GP, set the following UI path to Disabled:
Computer Configuration\Policies\Administrative Templates\Windows Components\File Explorer\Turn off heap termination on corruption</t>
  </si>
  <si>
    <t>Set Turn off heap termination on corruption to disabled. One method to achieve the recommended configuration via Group Policy, set the following UI path to Disabled:
Computer Configuration\Policies\Administrative Templates\Windows Components\File Explorer\Turn off heap termination on corruption</t>
  </si>
  <si>
    <t>Win10-296</t>
  </si>
  <si>
    <t>Set Turn off shell protocol protected mode to disabled</t>
  </si>
  <si>
    <t>This policy setting allows you to configure the amount of functionality that the shell protocol can have. When using the full functionality of this protocol, applications can open folders and launch files. The protected mode reduces the functionality of this protocol allowing applications to only open a limited set of folders. Applications are not able to open files with this protocol when it is in the protected mode. It is recommended to leave this protocol in the protected mode to increase the security of Windows.
The recommended state for this setting is: Disabled.</t>
  </si>
  <si>
    <t xml:space="preserve">Navigate to the UI Path articulated in the Remediation section and confirm it is set as prescribed. This group policy setting is backed by the following registry location:
HKEY_LOCAL_MACHINE\SOFTWARE\Microsoft\Windows\CurrentVersion\Policies\Explorer:PreXPSP2ShellProtocolBehavior
</t>
  </si>
  <si>
    <t>The setting turns off shell protocol protected mode is set to disabled.</t>
  </si>
  <si>
    <t>The setting turns off shell protocol protected mode is not set to disabled.</t>
  </si>
  <si>
    <t>18.10.29.4</t>
  </si>
  <si>
    <t>Limiting the opening of files and folders to a limited set reduces the attack surface of the system.</t>
  </si>
  <si>
    <t>To establish the recommended configuration via GP, set the following UI path to Disabled:
Computer Configuration\Policies\Administrative Templates\Windows Components\File Explorer\Turn off shell protocol protected mode</t>
  </si>
  <si>
    <t>Set Turn off shell protocol protected mode to disabled. One method to achieve the recommended configuration via Group Policy, set the following UI path to Disabled:
Computer Configuration\Policies\Administrative Templates\Windows Components\File Explorer\Turn off shell protocol protected mode</t>
  </si>
  <si>
    <t>Win10-297</t>
  </si>
  <si>
    <t>Set Prevent the computer from joining a homegroup to enabled</t>
  </si>
  <si>
    <t>By default, users can add their computer to a HomeGroup on a home network.
The recommended state for this setting is: Enabled.</t>
  </si>
  <si>
    <t>Navigate to the UI Path articulated in the Remediation section and confirm it is set as prescribed. This group policy setting is backed by the following registry location:
HKEY_LOCAL_MACHINE\SOFTWARE\Policies\Microsoft\Windows\HomeGroup:DisableHomeGroup</t>
  </si>
  <si>
    <t>The setting Prevent the computer from joining a homegroup is set to enabled.</t>
  </si>
  <si>
    <t>The setting Prevent the computer from joining a homegroup is not set to enabled.</t>
  </si>
  <si>
    <t>HSI7</t>
  </si>
  <si>
    <t>HSI7: FTI can move via covert channels (e.g., VM isolation tools)</t>
  </si>
  <si>
    <t>18.10.33</t>
  </si>
  <si>
    <t>18.10.33.1</t>
  </si>
  <si>
    <t>While resources on a domain-joined computer cannot be shared with a HomeGroup, information from the domain-joined computer can be leaked to other computers in the HomeGroup.</t>
  </si>
  <si>
    <t>To establish the recommended configuration via GP, set the following UI path to Enabled:
Computer Configuration\Policies\Administrative Templates\Windows Components\HomeGroup\Prevent the computer from joining a homegroup</t>
  </si>
  <si>
    <t>Set Prevent the computer from joining a homegroup to enabled/ One method to achieve the recommended configuration via Group Policy, set the following UI path to Enabled:
Computer Configuration\Policies\Administrative Templates\Windows Components\HomeGroup\Prevent the computer from joining a homegroup</t>
  </si>
  <si>
    <t>Win10-298</t>
  </si>
  <si>
    <t>Set Disable Internet Explorer 11 as a standalone browser to enabled: Always</t>
  </si>
  <si>
    <t>This policy setting restricts the launching of Internet Explorer as a standalone browser.
This setting preforms the following actions when enabled: 
- Prevents Internet Explorer 11 from launching as a standalone browser.
- Restricts Internet Explorer´s usage to Microsoft Edge´s native _Internet Explorer mode_.
- Redirects all attempts at launching Internet Explorer 11 to Microsoft Edge Stable Channel browser.
- Overrides any other policies that redirect to Internet Explorer 11.
The recommended state for this setting is: Enabled: Always.</t>
  </si>
  <si>
    <t>Navigate to the UI Path articulated in the Remediation section and confirm it is set as prescribed. This group policy setting is backed by the following registry location:
HKEY_LOCAL_MACHINE\SOFTWARE\Policies\Microsoft\Internet Explorer\Main:NotifyDisableIEOptions</t>
  </si>
  <si>
    <t>The disabled Internet Explorer 11 as a standalone browser is set to Enabled: Always.</t>
  </si>
  <si>
    <t>The disabled Internet Explorer 11 as a standalone browser is not set to Enabled: Always.</t>
  </si>
  <si>
    <t>18.10.35</t>
  </si>
  <si>
    <t>18.10.35.1</t>
  </si>
  <si>
    <t>Official support for Internet Explorer (IE) 11 desktop applications (workstation) ended on June 22, 2022. Unsupported software could contain vulnerabilities that are left unpatched. Unpatched vulnerabilities can lead to application weaknesses that could allow attackers to leverage the security vulnerability by running malicious code.</t>
  </si>
  <si>
    <t>To establish the recommended configuration via GP, set the following UI path to Enabled: Always:
Computer Configuration\Policies\Administrative Templates\Windows Components\Internet Explorer\Disable Internet Explorer 11 as a standalone browser</t>
  </si>
  <si>
    <t>Set Disable Internet Explorer 11 as a standalone browser to enabled: Always. One method to achieve the recommended configuration via Group Policy, set the following UI path to Enabled: Always:
Computer Configuration\Policies\Administrative Templates\Windows Components\Internet Explorer\Disable Internet Explorer 11 as a standalone browser</t>
  </si>
  <si>
    <t>Win10-299</t>
  </si>
  <si>
    <t>Set Block all consumer Microsoft account user authentication to enabled</t>
  </si>
  <si>
    <t>This setting determines whether applications and services on the device can utilize new consumer Microsoft account authentication via the Windows Online ID and Web Account Manager APIs.
The recommended state for this setting is: Enabled.</t>
  </si>
  <si>
    <t>Navigate to the UI Path articulated in the Remediation section and confirm it is set as prescribed. This group policy setting is backed by the following registry location:
HKEY_LOCAL_MACHINE\SOFTWARE\Policies\Microsoft\MicrosoftAccount:DisableUserAuth</t>
  </si>
  <si>
    <t>The Block all consumer Microsoft account user authentication is set to enabled.</t>
  </si>
  <si>
    <t>The Block all consumer Microsoft account user authentication is not set to enabled.</t>
  </si>
  <si>
    <t>18.10.42</t>
  </si>
  <si>
    <t>18.10.42.1</t>
  </si>
  <si>
    <t>Organizations that want to effectively implement identity management policies and maintain firm control of what accounts are used on their computers will probably want to block Microsoft accounts. Organizations may also need to block Microsoft accounts in order to meet the requirements of compliance standards that apply to their information systems.</t>
  </si>
  <si>
    <t>To establish the recommended configuration via GP, set the following UI path to Enabled:
Computer Configuration\Policies\Administrative Templates\Windows Components\Microsoft accounts\Block all consumer Microsoft account user authentication</t>
  </si>
  <si>
    <t>Set Block all consumer Microsoft account user authentication to enabled. One method to achieve the recommended configuration via Group Policy, set the following UI path to Enabled:
Computer Configuration\Policies\Administrative Templates\Windows Components\Microsoft accounts\Block all consumer Microsoft account user authentication</t>
  </si>
  <si>
    <t>Win10-300</t>
  </si>
  <si>
    <t>Set Configure detection for potentially unwanted applications to enabled: Block</t>
  </si>
  <si>
    <t>This policy setting controls detection and action for Potentially Unwanted Applications (PUA), which are sneaky unwanted application bundlers or their bundled applications, that can deliver adware or malware.
The recommended state for this setting is: Enabled: Block.
For more information, see this link: [Block potentially unwanted applications with Microsoft Defender Antivirus | Microsoft Docs](https://docs.microsoft.com/en-us/windows/security/threat-protection/windows-defender-antivirus/detect-block-potentially-unwanted-apps-windows-defender-antivirus)</t>
  </si>
  <si>
    <t>Navigate to the UI Path articulated in the Remediation section and confirm it is set as prescribed. This group policy setting is backed by the following registry location:
HKEY_LOCAL_MACHINE\SOFTWARE\Policies\Microsoft\Windows Defender:PUAProtection</t>
  </si>
  <si>
    <t xml:space="preserve">The Turn on Windows Defender protection against Potentially Unwanted Applications is set to enable. </t>
  </si>
  <si>
    <t xml:space="preserve">The Turn on Windows Defender protection against Potentially Unwanted Applications is not set to enable. </t>
  </si>
  <si>
    <t>18.10.43</t>
  </si>
  <si>
    <t>18.10.43.16</t>
  </si>
  <si>
    <t>Potentially unwanted applications can increase the risk of your network being infected with malware, cause malware infections to be harder to identify, and can waste IT resources in cleaning up the applications. They should be blocked from installation.</t>
  </si>
  <si>
    <t>To establish the recommended configuration via GP, set the following UI path to Enabled: Block:
Computer Configuration\Policies\Administrative Templates\Windows Components\Microsoft Defender Antivirus\Configure detection for potentially unwanted applications</t>
  </si>
  <si>
    <t>Set Configure detection for potentially unwanted applications to enabled: Block. One method to achieve the recommended configuration via Group Policy, set the following UI path to Enabled: Block:
Computer Configuration\Policies\Administrative Templates\Windows Components\Microsoft Defender Antivirus\Configure detection for potentially unwanted applications</t>
  </si>
  <si>
    <t>Win10-301</t>
  </si>
  <si>
    <t>Set Turn off Windows Defender Antivirus to disabled</t>
  </si>
  <si>
    <t>This policy setting turns off Microsoft Defender Antivirus. If the setting is configured to Disabled, Microsoft Defender Antivirus runs, and computers are scanned for malware and other potentially unwanted software.
The recommended state for this setting is: Disabled.</t>
  </si>
  <si>
    <t>Navigate to the UI Path articulated in the Remediation section and confirm it is set as prescribed. This group policy setting is backed by the following registry location:
HKEY_LOCAL_MACHINE\SOFTWARE\Policies\Microsoft\Windows Defender:DisableAntiSpyware</t>
  </si>
  <si>
    <t>The Turn off Windows Defender AntiVirus is set to disabled.</t>
  </si>
  <si>
    <t>The Turn off Windows Defender AntiVirus is not set to disabled.</t>
  </si>
  <si>
    <t>18.10.43.17</t>
  </si>
  <si>
    <t>It is important to ensure a current, updated antivirus product is scanning each computer for malicious file activity. Microsoft provides a competent solution out of the box in Microsoft Defender Antivirus.
Organizations that choose to purchase a reputable third-party antivirus solution may choose to exempt themselves from this recommendation in lieu of the commercial alternative.</t>
  </si>
  <si>
    <t>To establish the recommended configuration via GP, set the following UI path to Disabled:
Computer Configuration\Policies\Administrative Templates\Windows Components\Microsoft Defender Antivirus\Turn off Microsoft Defender AntiVirus</t>
  </si>
  <si>
    <t>Set Turn off Windows Defender Antivirus to disabled. One method to achieve the recommended configuration via Group Policy, set the following UI path to Disabled:
Computer Configuration\Policies\Administrative Templates\Windows Components\Microsoft Defender Antivirus\Turn off Microsoft Defender AntiVirus</t>
  </si>
  <si>
    <t>Win10-302</t>
  </si>
  <si>
    <t>Set Configure local setting override for reporting to Microsoft MAPS to disabled</t>
  </si>
  <si>
    <t>This policy setting configures a local override for the configuration to join Microsoft Active Protection Service (MAPS), which Microsoft renamed to _Windows Defender Antivirus Cloud Protection Service_ and then _Microsoft Defender Antivirus Cloud Protection Service_. This setting can only be set by Group Policy.
The recommended state for this setting is: Disabled.</t>
  </si>
  <si>
    <t>Navigate to the UI Path articulated in the Remediation section and confirm it is set as prescribed. This group policy setting is backed by the following registry location:
HKEY_LOCAL_MACHINE\SOFTWARE\Policies\Microsoft\Windows Defender\Spynet:LocalSettingOverrideSpynetReporting</t>
  </si>
  <si>
    <t>The Configure local setting override for reporting to Microsoft MAPS is set to disabled.</t>
  </si>
  <si>
    <t>The Configure local setting override for reporting to Microsoft MAPS is not set to disabled.</t>
  </si>
  <si>
    <t>18.10.43.5</t>
  </si>
  <si>
    <t>18.10.43.5.1</t>
  </si>
  <si>
    <t>The decision on whether or not to participate in Microsoft MAPS / Microsoft Defender Antivirus Cloud Protection Service for malicious software reporting should be made centrally in an enterprise managed environment, so that all computers within it behave consistently in that regard. Configuring this setting to Disabled ensures that the decision remains centrally managed.</t>
  </si>
  <si>
    <t>To establish the recommended configuration via GP, set the following UI path to Disabled:
Computer Configuration\Policies\Administrative Templates\Windows Components\Microsoft Defender Antivirus\MAPS\Configure local setting override for reporting to Microsoft MAPS</t>
  </si>
  <si>
    <t>Set Configure local setting override for reporting to Microsoft MAPS to disabled. One method to achieve the recommended configuration via Group Policy, set the following UI path to Disabled:
Computer Configuration\Policies\Administrative Templates\Windows Components\Microsoft Defender Antivirus\MAPS\Configure local setting override for reporting to Microsoft MAPS</t>
  </si>
  <si>
    <t>Win10-303</t>
  </si>
  <si>
    <t>Set Configure Attack Surface Reduction rules to enabled</t>
  </si>
  <si>
    <t>This policy setting controls the state for the Attack Surface Reduction (ASR) rules.
The recommended state for this setting is: Enabled.</t>
  </si>
  <si>
    <t>Navigate to the UI Path articulated in the Remediation section and confirm it is set as prescribed. This group policy setting is backed by the following registry location:
HKEY_LOCAL_MACHINE\SOFTWARE\Policies\Microsoft\Windows Defender\Windows Defender Exploit Guard\ASR:ExploitGuard_ASR_Rules</t>
  </si>
  <si>
    <t>The Configure Attack Surface Reduction rules is set to enabled.</t>
  </si>
  <si>
    <t>The Configure Attack Surface Reduction rules is not set to enabled.</t>
  </si>
  <si>
    <t>18.10.43.6.1</t>
  </si>
  <si>
    <t>18.10.43.6.1.1</t>
  </si>
  <si>
    <t>Attack surface reduction helps prevent actions and apps that are typically used by exploit-seeking malware to infect machines.</t>
  </si>
  <si>
    <t>To establish the recommended configuration via GP, set the following UI path to Enabled:
Computer Configuration\Policies\Administrative Templates\Windows Components\Microsoft Defender Antivirus\Microsoft Defender Exploit Guard\Attack Surface Reduction\Configure Attack Surface Reduction rules</t>
  </si>
  <si>
    <t>Set Configure Attack Surface Reduction rules to enabled. One method to achieve the recommended configuration via Group Policy, set the following UI path to Enabled:
Computer Configuration\Policies\Administrative Templates\Windows Components\Microsoft Defender Antivirus\Microsoft Defender Exploit Guard\Attack Surface Reduction\Configure Attack Surface Reduction rules</t>
  </si>
  <si>
    <t>Win10-304</t>
  </si>
  <si>
    <t>Ensure Configure Attack Surface Reduction rules: Set the state for each ASR rule is configured</t>
  </si>
  <si>
    <t>This policy setting sets the Attack Surface Reduction rules.
The recommended state for this setting is: 
26190899-1602-49e8-8b27-eb1d0a1ce869 - 1 (Block Office communication application from creating child processes)
3b576869-a4ec-4529-8536-b80a7769e899 - 1 (Block Office applications from creating executable content)
56a863a9-875e-4185-98a7-b882c64b5ce5 - 1 (Block abuse of exploited vulnerable signed drivers)
5beb7efe-fd9a-4556-801d-275e5ffc04cc - 1 (Block execution of potentially obfuscated scripts)
75668c1f-73b5-4cf0-bb93-3ecf5cb7cc84 - 1 (Block Office applications from injecting code into other processes)
7674ba52-37eb-4a4f-a9a1-f0f9a1619a2c - 1 (Block Adobe Reader from creating child processes)
92e97fa1-2edf-4476-bdd6-9dd0b4dddc7b - 1 (Block Win32 API calls from Office macro)
9e6c4e1f-7d60-472f-ba1a-a39ef669e4b2 - 1 (Block credential stealing from the Windows local security authority subsystem (lsass.exe))
b2b3f03d-6a65-4f7b-a9c7-1c7ef74a9ba4 - 1 (Block untrusted and unsigned processes that run from USB)
be9ba2d9-53ea-4cdc-84e5-9b1eeee46550 - 1 (Block executable content from email client and webmail)
d3e037e1-3eb8-44c8-a917-57927947596d - 1 (Block JavaScript or VBScript from launching downloaded executable content)
d4f940ab-401b-4efc-aadc-ad5f3c50688a - 1 (Block Office applications from creating child processes)
e6db77e5-3df2-4cf1-b95a-636979351e5b - 1 (Block persistence through WMI event subscription)</t>
  </si>
  <si>
    <t>Navigate to the UI Path articulated in the Remediation section and confirm it is set as prescribed. This group policy setting is backed by the following registry location:
HKEY_LOCAL_MACHINE\SOFTWARE\Policies\Microsoft\Windows Defender\Windows Defender Exploit Guard\ASR\Rules:26190899-1602-49e8-8b27-eb1d0a1ce869
HKEY_LOCAL_MACHINE\SOFTWARE\Policies\Microsoft\Windows Defender\Windows Defender Exploit Guard\ASR\Rules:3b576869-a4ec-4529-8536-b80a7769e899
HKEY_LOCAL_MACHINE\SOFTWARE\Policies\Microsoft\Windows Defender\Windows Defender Exploit Guard\ASR\Rules:56a863a9-875e-4185-98a7-b882c64b5ce5
HKEY_LOCAL_MACHINE\SOFTWARE\Policies\Microsoft\Windows Defender\Windows Defender Exploit Guard\ASR\Rules:5beb7efe-fd9a-4556-801d-275e5ffc04cc
HKEY_LOCAL_MACHINE\SOFTWARE\Policies\Microsoft\Windows Defender\Windows Defender Exploit Guard\ASR\Rules:75668c1f-73b5-4cf0-bb93-3ecf5cb7cc84
HKEY_LOCAL_MACHINE\SOFTWARE\Policies\Microsoft\Windows Defender\Windows Defender Exploit Guard\ASR\Rules:7674ba52-37eb-4a4f-a9a1-f0f9a1619a2c
HKEY_LOCAL_MACHINE\SOFTWARE\Policies\Microsoft\Windows Defender\Windows Defender Exploit Guard\ASR\Rules:92e97fa1-2edf-4476-bdd6-9dd0b4dddc7b
HKEY_LOCAL_MACHINE\SOFTWARE\Policies\Microsoft\Windows Defender\Windows Defender Exploit Guard\ASR\Rules:9e6c4e1f-7d60-472f-ba1a-a39ef669e4b2
HKEY_LOCAL_MACHINE\SOFTWARE\Policies\Microsoft\Windows Defender\Windows Defender Exploit Guard\ASR\Rules:b2b3f03d-6a65-4f7b-a9c7-1c7ef74a9ba4
HKEY_LOCAL_MACHINE\SOFTWARE\Policies\Microsoft\Windows Defender\Windows Defender Exploit Guard\ASR\Rules:be9ba2d9-53ea-4cdc-84e5-9b1eeee46550
HKEY_LOCAL_MACHINE\SOFTWARE\Policies\Microsoft\Windows Defender\Windows Defender Exploit Guard\ASR\Rules:d3e037e1-3eb8-44c8-a917-57927947596d
HKEY_LOCAL_MACHINE\SOFTWARE\Policies\Microsoft\Windows Defender\Windows Defender Exploit Guard\ASR\Rules:d4f940ab-401b-4efc-aadc-ad5f3c50688a
HKEY_LOCAL_MACHINE\SOFTWARE\Policies\Microsoft\Windows Defender\Windows Defender Exploit Guard\ASR\Rules:e6db77e5-3df2-4cf1-b95a-636979351e5b</t>
  </si>
  <si>
    <t>The Configure Attack Surface Reduction rules: Set the state for each ASR rule is configured.</t>
  </si>
  <si>
    <t>The Configure Attack Surface Reduction rules: Set the state for each ASR rule is not configured.</t>
  </si>
  <si>
    <t>18.10.43.6.1.2</t>
  </si>
  <si>
    <t>To establish the recommended configuration via GP, set the following UI path so that 26190899-1602-49e8-8b27-eb1d0a1ce869, 3b576869-a4ec-4529-8536-b80a7769e899, 56a863a9-875e-4185-98a7-b882c64b5ce5, 5beb7efe-fd9a-4556-801d-275e5ffc04cc, 75668c1f-73b5-4cf0-bb93-3ecf5cb7cc84, 7674ba52-37eb-4a4f-a9a1-f0f9a1619a2c, 92e97fa1-2edf-4476-bdd6-9dd0b4dddc7b, 9e6c4e1f-7d60-472f-ba1a-a39ef669e4b2, b2b3f03d-6a65-4f7b-a9c7-1c7ef74a9ba4, be9ba2d9-53ea-4cdc-84e5-9b1eeee46550, d3e037e1-3eb8-44c8-a917-57927947596d, d4f940ab-401b-4efc-aadc-ad5f3c50688a, and e6db77e5-3df2-4cf1-b95a-636979351e5b are each set to a value of 1:
Computer Configuration\Policies\Administrative Templates\Windows Components\Microsoft Defender Antivirus\Microsoft Defender Exploit Guard\Attack Surface Reduction\Configure Attack Surface Reduction rules: Set the state for each ASR rule</t>
  </si>
  <si>
    <t>Ensure Configure Attack Surface Reduction rules: Set the state for each ASR rule is configured. One method to achieve the recommended configuration via Group Policy, set the following UI path so that 26190899-1602-49e8-8b27-eb1d0a1ce869, 3b576869-a4ec-4529-8536-b80a7769e899, 56a863a9-875e-4185-98a7-b882c64b5ce5, 5beb7efe-fd9a-4556-801d-275e5ffc04cc, 75668c1f-73b5-4cf0-bb93-3ecf5cb7cc84, 7674ba52-37eb-4a4f-a9a1-f0f9a1619a2c, 92e97fa1-2edf-4476-bdd6-9dd0b4dddc7b, 9e6c4e1f-7d60-472f-ba1a-a39ef669e4b2, b2b3f03d-6a65-4f7b-a9c7-1c7ef74a9ba4, be9ba2d9-53ea-4cdc-84e5-9b1eeee46550, d3e037e1-3eb8-44c8-a917-57927947596d, d4f940ab-401b-4efc-aadc-ad5f3c50688a, and e6db77e5-3df2-4cf1-b95a-636979351e5b are each set to a value of 1:
Computer Configuration\Policies\Administrative Templates\Windows Components\Microsoft Defender Antivirus\Microsoft Defender Exploit Guard\Attack Surface Reduction\Configure Attack Surface Reduction rules: Set the state for each ASR rule</t>
  </si>
  <si>
    <t>Win10-305</t>
  </si>
  <si>
    <t>Set Prevent users and apps from accessing dangerous websites to enabled: Block</t>
  </si>
  <si>
    <t>This policy setting controls Microsoft Defender Exploit Guard network protection. 
The recommended state for this setting is: Enabled: Block.</t>
  </si>
  <si>
    <t>Navigate to the UI Path articulated in the Remediation section and confirm it is set as prescribed. This group policy setting is backed by the following registry location:
HKEY_LOCAL_MACHINE\SOFTWARE\Policies\Microsoft\windows Defender\Windows Defender Exploit Guard\Network Protection:EnableNetworkProtection</t>
  </si>
  <si>
    <t>The Prevent users and apps from accessing dangerous websites is set to Enabled: Block.</t>
  </si>
  <si>
    <t>The Prevent users and apps from accessing dangerous websites is not set to Enabled: Block.</t>
  </si>
  <si>
    <t>18.10.43.6.3</t>
  </si>
  <si>
    <t>18.10.43.6.3.1</t>
  </si>
  <si>
    <t>This setting can help prevent employees from using any application to access dangerous domains that may host phishing scams, exploit-hosting sites, and other malicious content on the Internet.</t>
  </si>
  <si>
    <t>To establish the recommended configuration via GP, set the following UI path to Enabled: Block:
Computer Configuration\Policies\Administrative Templates\Windows Components\Windows Defender Antivirus\Windows Defender Exploit Guard\Network Protection\Prevent users and apps from accessing dangerous websites</t>
  </si>
  <si>
    <t>Set Prevent users and apps from accessing dangerous websites to enabled: Block. One method to achieve the recommended configuration via Group Policy, set the following UI path to Enabled: Block:
Computer Configuration\Policies\Administrative Templates\Windows Components\Windows Defender Antivirus\Windows Defender Exploit Guard\Network Protection\Prevent users and apps from accessing dangerous websites</t>
  </si>
  <si>
    <t>Win10-306</t>
  </si>
  <si>
    <t>Set Scan all downloaded files and attachments to enabled</t>
  </si>
  <si>
    <t>This policy setting configures scanning for all downloaded files and attachments.
The recommended state for this setting is: Enabled.</t>
  </si>
  <si>
    <t>Navigate to the UI Path articulated in the Remediation section and confirm it is set as prescribed. This group policy setting is backed by the following registry location:
HKEY_LOCAL_MACHINE\SOFTWARE\Policies\Microsoft\Windows Defender\Real-Time Protection:DisableIOAVProtection</t>
  </si>
  <si>
    <t>The Scan all downloaded files and attachments is set to enabled.</t>
  </si>
  <si>
    <t>The Scan all downloaded files and attachments is not set to enabled.</t>
  </si>
  <si>
    <t>18.10.43.10</t>
  </si>
  <si>
    <t>18.10.43.10.1</t>
  </si>
  <si>
    <t>When running an antivirus solution such as Microsoft Defender Antivirus, it is important to ensure that it is configured to heuristically monitor in real-time for suspicious and known malicious activity.</t>
  </si>
  <si>
    <t>To establish the recommended configuration via GP, set the following UI path to Enabled:
Computer Configuration\Policies\Administrative Templates\Windows Components\Microsoft Defender Antivirus\Real-Time Protection\Scan all downloaded files and attachments</t>
  </si>
  <si>
    <t>Set Scan all downloaded files and attachments to enabled. One method to achieve the recommended configuration via Group Policy, set the following UI path to Enabled:
Computer Configuration\Policies\Administrative Templates\Windows Components\Microsoft Defender Antivirus\Real-Time Protection\Scan all downloaded files and attachments</t>
  </si>
  <si>
    <t>Win10-307</t>
  </si>
  <si>
    <t>Set Turn off real-time protection to disabled</t>
  </si>
  <si>
    <t>This policy setting configures real-time protection prompts for known malware detection.
Microsoft Defender Antivirus alerts you when malware or potentially unwanted software attempts to install itself or to run on your computer.
The recommended state for this setting is: Disabled.</t>
  </si>
  <si>
    <t>Navigate to the UI Path articulated in the Remediation section and confirm it is set as prescribed. This group policy setting is backed by the following registry location:
HKEY_LOCAL_MACHINE\SOFTWARE\Policies\Microsoft\Windows Defender\Real-Time Protection:DisableRealtimeMonitoring</t>
  </si>
  <si>
    <t>The Turn off real-time protection is set to disabled.</t>
  </si>
  <si>
    <t>The Turn off real-time protection is not set to disabled.</t>
  </si>
  <si>
    <t>18.10.43.10.2</t>
  </si>
  <si>
    <t>To establish the recommended configuration via GP, set the following UI path to Disabled:
Computer Configuration\Policies\Administrative Templates\Windows Components\Microsoft Defender Antivirus\Real-Time Protection\Turn off real-time protection</t>
  </si>
  <si>
    <t>Set Turn off real-time protection to disabled. One method to achieve the recommended configuration via Group Policy, set the following UI path to Disabled:
Computer Configuration\Policies\Administrative Templates\Windows Components\Microsoft Defender Antivirus\Real-Time Protection\Turn off real-time protection</t>
  </si>
  <si>
    <t>Win10-308</t>
  </si>
  <si>
    <t>Set Turn on behavior monitoring to enabled</t>
  </si>
  <si>
    <t>This policy setting allows you to configure behavior monitoring for Microsoft Defender Antivirus. 
The recommended state for this setting is: Enabled.</t>
  </si>
  <si>
    <t>Navigate to the UI Path articulated in the Remediation section and confirm it is set as prescribed. This group policy setting is backed by the following registry location:
HKEY_LOCAL_MACHINE\SOFTWARE\Policies\Microsoft\Windows Defender\Real-Time Protection:DisableBehaviorMonitoring</t>
  </si>
  <si>
    <t>The Turn on behavior monitoring is set to enabled.</t>
  </si>
  <si>
    <t>The Turn on behavior monitoring is not set to enabled.</t>
  </si>
  <si>
    <t>18.10.43.10.3</t>
  </si>
  <si>
    <t>To establish the recommended configuration via GP, set the following UI path to Enabled:
Computer Configuration\Policies\Administrative Templates\Windows Components\Microsoft Defender Antivirus\Real-Time Protection\Turn on behavior monitoring</t>
  </si>
  <si>
    <t>Set Turn on behavior monitoring to enabled. One method to achieve the recommended configuration via Group Policy, set the following UI path to Enabled:
Computer Configuration\Policies\Administrative Templates\Windows Components\Microsoft Defender Antivirus\Real-Time Protection\Turn on behavior monitoring</t>
  </si>
  <si>
    <t>Win10-309</t>
  </si>
  <si>
    <t>Set Turn on script scanning to enabled</t>
  </si>
  <si>
    <t>This policy setting allows script scanning to be turned on/off. Script scanning intercepts scripts then scans them before they are executed on the system. 
The recommended state for this setting is: Enabled.</t>
  </si>
  <si>
    <t>Navigate to the UI Path articulated in the Remediation section and confirm it is set as prescribed. This group policy setting is backed by the following registry location:
HKEY_LOCAL_MACHINE\SOFTWARE\Policies\Microsoft\Windows Defender\Real-Time Protection:DisableScriptScanning</t>
  </si>
  <si>
    <t>The Turn on script scanning is set to enabled.</t>
  </si>
  <si>
    <t>The Turn on script scanning is not set to enabled.</t>
  </si>
  <si>
    <t>18.10.43.10.4</t>
  </si>
  <si>
    <t>To establish the recommended configuration via GP, set the following UI path to Enabled:
Computer Configuration\Policies\Administrative Templates\Windows Components\Microsoft Defender Antivirus\Real-Time Protection\Turn on script scanning</t>
  </si>
  <si>
    <t>Set Turn on script scanning to enabled. One method to achieve the recommended configuration via Group Policy, set the following UI path to Enabled:
Computer Configuration\Policies\Administrative Templates\Windows Components\Microsoft Defender Antivirus\Real-Time Protection\Turn on script scanning</t>
  </si>
  <si>
    <t>Win10-310</t>
  </si>
  <si>
    <t>Set Scan removable drives to enabled</t>
  </si>
  <si>
    <t>This policy setting allows you to manage whether to scan for malicious software and unwanted software in the contents of removable drives, such as USB flash drives, when running a full scan.
The recommended state for this setting is: Enabled.</t>
  </si>
  <si>
    <t>Navigate to the UI Path articulated in the Remediation section and confirm it is set as prescribed. This group policy setting is backed by the following registry location:
HKEY_LOCAL_MACHINE\SOFTWARE\Policies\Microsoft\Windows Defender\Scan:DisableRemovableDriveScanning</t>
  </si>
  <si>
    <t>The Scan removable drives are set to enabled.</t>
  </si>
  <si>
    <t>The Scan removable drives are not set to enabled.</t>
  </si>
  <si>
    <t>18.10.43.13</t>
  </si>
  <si>
    <t>18.10.43.13.1</t>
  </si>
  <si>
    <t>It is important to ensure that any present removable drives are always included in any type of scan, as removable drives are more likely to contain malicious software brought into the enterprise managed environment from an external, unmanaged computer.</t>
  </si>
  <si>
    <t>To establish the recommended configuration via GP, set the following UI path to Enabled:
Computer Configuration\Policies\Administrative Templates\Windows Components\Microsoft Defender Antivirus\Scan\Scan removable drives</t>
  </si>
  <si>
    <t>Set Scan removable drives to enabled. One method to achieve the recommended configuration via Group Policy, set the following UI path to Enabled:
Computer Configuration\Policies\Administrative Templates\Windows Components\Microsoft Defender Antivirus\Scan\Scan removable drives</t>
  </si>
  <si>
    <t>Win10-311</t>
  </si>
  <si>
    <t>Set Turn on e-mail scanning to enabled</t>
  </si>
  <si>
    <t>This policy setting allows you to configure e-mail scanning. When e-mail scanning is enabled, the engine will parse the mailbox and mail files, according to their specific format, to analyze the mail bodies and attachments. Several e-mail formats are currently supported, for example: pst (Outlook), dbx, mbx, mime (Outlook Express), binhex (Mac).
The recommended state for this setting is: Enabled.</t>
  </si>
  <si>
    <t>Navigate to the UI Path articulated in the Remediation section and confirm it is set as prescribed. This group policy setting is backed by the following registry location:
HKEY_LOCAL_MACHINE\SOFTWARE\Policies\Microsoft\Windows Defender\Scan:DisableEmailScanning</t>
  </si>
  <si>
    <t>The Turn on e-mail scanning is set to enabled.</t>
  </si>
  <si>
    <t>The Turn on e-mail scanning is not set to enabled.</t>
  </si>
  <si>
    <t>18.10.43.13.2</t>
  </si>
  <si>
    <t>Incoming e-mails should be scanned by an antivirus solution such as Microsoft Defender Antivirus, as email attachments are a commonly used attack vector to infiltrate computers with malicious software.</t>
  </si>
  <si>
    <t>To establish the recommended configuration via GP, set the following UI path to Enabled:
Computer Configuration\Policies\Administrative Templates\Windows Components\Microsoft Defender Antivirus\Scan\Turn on e-mail scanning</t>
  </si>
  <si>
    <t>Set Turn on e-mail scanning to enabled. One method to achieve the recommended configuration via Group Policy, set the following UI path to Enabled:
Computer Configuration\Policies\Administrative Templates\Windows Components\Microsoft Defender Antivirus\Scan\Turn on e-mail scanning</t>
  </si>
  <si>
    <t>Win10-312</t>
  </si>
  <si>
    <t>Set prevenst the usage of OneDrive for file storage to enabled</t>
  </si>
  <si>
    <t>This policy setting lets you prevent apps and features from working with files on OneDrive using the Next Generation Sync Client.
The recommended state for this setting is: Enabled.</t>
  </si>
  <si>
    <t>Navigate to the UI Path articulated in the Remediation section and confirm it is set as prescribed. This group policy setting is backed by the following registry location:
HKEY_LOCAL_MACHINE\SOFTWARE\Policies\Microsoft\Windows\OneDrive:DisableFileSyncNGSC</t>
  </si>
  <si>
    <t>The prevent the usage of OneDrive for file storage is set to enabled.</t>
  </si>
  <si>
    <t>The prevent the usage of OneDrive for file storage is not set to enabled.</t>
  </si>
  <si>
    <t>18.10.51</t>
  </si>
  <si>
    <t>18.10.51.1</t>
  </si>
  <si>
    <t>Enabling this setting prevents users from accidentally (or intentionally) uploading confidential or sensitive corporate information to the OneDrive cloud service using the Next Generation Sync Client.
**Note:** This security concern applies to _any_ cloud-based file storage application installed on a workstation, not just the one supplied with Windows.</t>
  </si>
  <si>
    <t>To establish the recommended configuration via GP, set the following UI path to Enabled:
Computer Configuration\Policies\Administrative Templates\Windows Components\OneDrive\Prevent the usage of OneDrive for file storage</t>
  </si>
  <si>
    <t>Set prevent the usage of OneDrive for file storage to enabled. One method to achieve the recommended configuration via Group Policy, set the following UI path to Enabled:
Computer Configuration\Policies\Administrative Templates\Windows Components\OneDrive\Prevent the usage of OneDrive for file storage</t>
  </si>
  <si>
    <t>Win10-313</t>
  </si>
  <si>
    <t>Set To not allow passwords to be saved to enabled</t>
  </si>
  <si>
    <t>This policy setting helps prevent Remote Desktop clients from saving passwords on a computer.
The recommended state for this setting is: Enabled.
**Note:** If this policy setting was previously configured as Disabled or Not configured, any previously saved passwords will be deleted the first time a Remote Desktop client disconnects from any server.</t>
  </si>
  <si>
    <t>Navigate to the UI Path articulated in the Remediation section and confirm it is set as prescribed. This group policy setting is backed by the following registry location:
HKEY_LOCAL_MACHINE\SOFTWARE\Policies\Microsoft\Windows NT\Terminal Services:DisablePasswordSaving</t>
  </si>
  <si>
    <t>The  Do not allow passwords to be saved is set to enabled.</t>
  </si>
  <si>
    <t>The  Do not allow passwords to be saved is not set to enabled.</t>
  </si>
  <si>
    <t>18.10.57.2</t>
  </si>
  <si>
    <t>18.10.57.2.2</t>
  </si>
  <si>
    <t>An attacker with physical access to the computer may be able to break the protection guarding saved passwords. An attacker who compromises a user's account and connects to their computer could use saved passwords to gain access to additional hosts.</t>
  </si>
  <si>
    <t>To establish the recommended configuration via GP, set the following UI path to Enabled:
Computer Configuration\Policies\Administrative Templates\Windows Components\Remote Desktop Services\Remote Desktop Connection Client\Do not allow passwords to be saved</t>
  </si>
  <si>
    <t>Set To not allow passwords to be saved to enabled. One method to achieve the recommended configuration via Group Policy, set the following UI path to Enabled:
Computer Configuration\Policies\Administrative Templates\Windows Components\Remote Desktop Services\Remote Desktop Connection Client\Do not allow passwords to be saved</t>
  </si>
  <si>
    <t>Win10-314</t>
  </si>
  <si>
    <t>SC-4</t>
  </si>
  <si>
    <t xml:space="preserve">Information in Shared System Resources
</t>
  </si>
  <si>
    <t>Set Do not allow drive redirection to enabled</t>
  </si>
  <si>
    <t>This policy setting prevents users from sharing the local drives on their client computers to Remote Desktop Servers that they access. Mapped drives appear in the session folder tree in Windows Explorer in the following format:
\\TSClient\&lt;driveletter&gt;$
If local drives are shared they are left vulnerable to intruders who want to exploit the data that is stored on them.
The recommended state for this setting is: Enabled.</t>
  </si>
  <si>
    <t>Navigate to the UI Path articulated in the Remediation section and confirm it is set as prescribed. This group policy setting is backed by the following registry location:
HKEY_LOCAL_MACHINE\SOFTWARE\Policies\Microsoft\Windows NT\Terminal Services:fDisableCdm</t>
  </si>
  <si>
    <t>The Do not allow drive redirection is set to enabled.</t>
  </si>
  <si>
    <t>The Do not allow drive redirection is not set to enabled.</t>
  </si>
  <si>
    <t>18.10.57.3.3</t>
  </si>
  <si>
    <t>18.10.57.3.3.3</t>
  </si>
  <si>
    <t>Data could be forwarded from the user's Remote Desktop Services session to the user's local computer without any direct user interaction. Malicious software already present on a compromised server would have direct and stealthy disk access to the user's local computer during the Remote Desktop session.</t>
  </si>
  <si>
    <t>To establish the recommended configuration via GP, set the following UI path to Enabled:
Computer Configuration\Policies\Administrative Templates\Windows Components\Remote Desktop Services\Remote Desktop Session Host\Device and Resource Redirection\Do not allow drive redirection</t>
  </si>
  <si>
    <t>Set Do not allow drive redirection to enabled. One method to achieve the recommended configuration via Group Policy, set the following UI path to Enabled:
Computer Configuration\Policies\Administrative Templates\Windows Components\Remote Desktop Services\Remote Desktop Session Host\Device and Resource Redirection\Do not allow drive redirection</t>
  </si>
  <si>
    <t>Win10-315</t>
  </si>
  <si>
    <t>Set Always prompt for password upon connection to enabled</t>
  </si>
  <si>
    <t>This policy setting specifies whether Remote Desktop Services always prompts the client computer for a password upon connection. You can use this policy setting to enforce a password prompt for users who log on to Remote Desktop Services, even if they already provided the password in the Remote Desktop Connection client.
The recommended state for this setting is: Enabled.</t>
  </si>
  <si>
    <t>Navigate to the UI Path articulated in the Remediation section and confirm it is set as prescribed. This group policy setting is backed by the following registry location:
HKEY_LOCAL_MACHINE\SOFTWARE\Policies\Microsoft\Windows NT\Terminal Services:fPromptForPassword</t>
  </si>
  <si>
    <t>The Always prompt for password upon connection is set to enabled.</t>
  </si>
  <si>
    <t>The Always prompt for password upon connection is not set to enabled.</t>
  </si>
  <si>
    <t>HCM45: System configuration provides additional attack surface
HPW1: No password is required to access an FTI system</t>
  </si>
  <si>
    <t>18.10.57.3.9</t>
  </si>
  <si>
    <t>18.10.57.3.9.1</t>
  </si>
  <si>
    <t>Users have the option to store both their username and password when they create a new Remote Desktop Connection shortcut. If the server that runs Remote Desktop Services allows users who have used this feature to log on to the server but not enter their password, then it is possible that an attacker who has gained physical access to the user's computer could connect to a Remote Desktop Server through the Remote Desktop Connection shortcut, even though they may not know the user's password.</t>
  </si>
  <si>
    <t>To establish the recommended configuration via GP, set the following UI path to Enabled:
Computer Configuration\Policies\Administrative Templates\Windows Components\Remote Desktop Services\Remote Desktop Session Host\Security\Always prompt for password upon connection</t>
  </si>
  <si>
    <t>Set Always prompt for password upon connection to enabled. One method to achieve the recommended configuration via Group Policy, set the following UI path to Enabled:
Computer Configuration\Policies\Administrative Templates\Windows Components\Remote Desktop Services\Remote Desktop Session Host\Security\Always prompt for password upon connection</t>
  </si>
  <si>
    <t>Win10-316</t>
  </si>
  <si>
    <t>Set Require secure RPC communication to enabled</t>
  </si>
  <si>
    <t>This policy setting allows you to specify whether Remote Desktop Services requires secure Remote Procedure Call (RPC) communication with all clients or allows unsecured communication.
You can use this policy setting to strengthen the security of RPC communication with clients by allowing only authenticated and encrypted requests.
The recommended state for this setting is: Enabled.</t>
  </si>
  <si>
    <t>Navigate to the UI Path articulated in the Remediation section and confirm it is set as prescribed. This group policy setting is backed by the following registry location:
HKEY_LOCAL_MACHINE\SOFTWARE\Policies\Microsoft\Windows NT\Terminal Services:fEncryptRPCTraffic</t>
  </si>
  <si>
    <t>The Require secure RPC communication is set to enabled.</t>
  </si>
  <si>
    <t>The Require secure RPC communication is not set to enabled.</t>
  </si>
  <si>
    <t>18.10.57.3.9.2</t>
  </si>
  <si>
    <t>Allowing unsecure RPC communication can exposes the server to man in the middle attacks and data disclosure attacks.</t>
  </si>
  <si>
    <t>To establish the recommended configuration via GP, set the following UI path to Enabled:
Computer Configuration\Policies\Administrative Templates\Windows Components\Remote Desktop Services\Remote Desktop Session Host\Security\Require secure RPC communication</t>
  </si>
  <si>
    <t>Set Require secure RPC communication to enabled. One method to achieve the recommended configuration via Group Policy, set the following UI path to Enabled:
Computer Configuration\Policies\Administrative Templates\Windows Components\Remote Desktop Services\Remote Desktop Session Host\Security\Require secure RPC communication</t>
  </si>
  <si>
    <t>Win10-317</t>
  </si>
  <si>
    <t>Set Require use of specific security layer for remote (RDP) connection to enabled: SSL</t>
  </si>
  <si>
    <t>This policy setting specifies whether to require the use of a specific security layer to secure communications between clients and RD Session Host servers during Remote Desktop Protocol (RDP) connections.
The recommended state for this setting is: Enabled: SSL.
**Note:** In spite of this setting being labeled _SSL_, it is actually enforcing Transport Layer Security (TLS) version 1.0, not the older (and less secure) SSL protocol.</t>
  </si>
  <si>
    <t>Navigate to the UI Path articulated in the Remediation section and confirm it is set as prescribed. This group policy setting is backed by the following registry location:
HKEY_LOCAL_MACHINE\SOFTWARE\Policies\Microsoft\Windows NT\Terminal Services:SecurityLayer</t>
  </si>
  <si>
    <t>The Require use of specific security layer for remote (RDP) connection is set to Enabled: SSL.</t>
  </si>
  <si>
    <t>The Require use of specific security layer for remote (RDP) connection is not set to Enabled: SSL.</t>
  </si>
  <si>
    <t>18.10.57.3.9.3</t>
  </si>
  <si>
    <t>The native Remote Desktop Protocol (RDP) encryption is now considered a weak protocol, so enforcing the use of stronger Transport Layer Security (TLS) encryption for all RDP communications between clients and RD Session Host servers is preferred.</t>
  </si>
  <si>
    <t>To establish the recommended configuration via GP, set the following UI path to Enabled: SSL:
Computer Configuration\Policies\Administrative Templates\Windows Components\Remote Desktop Services\Remote Desktop Session Host\Security\Require use of specific security layer for remote (RDP) connections</t>
  </si>
  <si>
    <t>Set Require use of specific security layer for remote (RDP) connection to enabled: SSL. One method to achieve the recommended configuration via Group Policy, set the following UI path to Enabled: SSL:
Computer Configuration\Policies\Administrative Templates\Windows Components\Remote Desktop Services\Remote Desktop Session Host\Security\Require use of specific security layer for remote (RDP) connections</t>
  </si>
  <si>
    <t>Win10-318</t>
  </si>
  <si>
    <t>Set Require user authentication for remote connections by using Network Level Authentication to enable</t>
  </si>
  <si>
    <t>This policy setting allows you to specify whether to require user authentication for remote connections to the RD Session Host server by using Network Level Authentication. 
The recommended state for this setting is: Enabled.</t>
  </si>
  <si>
    <t>Navigate to the UI Path articulated in the Remediation section and confirm it is set as prescribed. This group policy setting is backed by the following registry location:
HKEY_LOCAL_MACHINE\SOFTWARE\Policies\Microsoft\Windows NT\Terminal Services:UserAuthentication</t>
  </si>
  <si>
    <t>The Require user authentication for remote connections by using Network Level Authentication is set to enabled.</t>
  </si>
  <si>
    <t>The Require user authentication for remote connections by using Network Level Authentication is not set to enabled.</t>
  </si>
  <si>
    <t>18.10.57.3.9.4</t>
  </si>
  <si>
    <t>Requiring that user authentication occur earlier in the remote connection process enhances security.</t>
  </si>
  <si>
    <t>To establish the recommended configuration via GP, set the following UI path to Enabled:
Computer Configuration\Policies\Administrative Templates\Windows Components\Remote Desktop Services\Remote Desktop Session Host\Security\Require user authentication for remote connections by using Network Level Authentication</t>
  </si>
  <si>
    <t>Set Require user authentication for remote connections by using Network Level Authentication to enable. One method to achieve the recommended configuration via Group Policy, set the following UI path to enabled:
Computer Configuration\Policies\Administrative Templates\Windows Components\Remote Desktop Services\Remote Desktop Session Host\Security\Require user authentication for remote connections by using Network Level Authentication</t>
  </si>
  <si>
    <t>Win10-319</t>
  </si>
  <si>
    <t>Set client connection encryption level to enabled: High Level</t>
  </si>
  <si>
    <t>This policy setting specifies whether to require the use of a specific encryption level to secure communications between client computers and RD Session Host servers during Remote Desktop Protocol (RDP) connections. This policy only applies when you are using native RDP encryption. However, native RDP encryption (as opposed to SSL encryption) is not recommended. This policy does not apply to SSL encryption.
The recommended state for this setting is: Enabled: High Level.</t>
  </si>
  <si>
    <t>Navigate to the UI Path articulated in the Remediation section and confirm it is set as prescribed. This group policy setting is backed by the following registry location:
HKEY_LOCAL_MACHINE\SOFTWARE\Policies\Microsoft\Windows NT\Terminal Services:MinEncryptionLevel</t>
  </si>
  <si>
    <t>The Set client connection encryption level is set to Enabled: High Level.</t>
  </si>
  <si>
    <t>The Set client connection encryption level is not set to Enabled: High Level.</t>
  </si>
  <si>
    <t>18.10.57.3.9.5</t>
  </si>
  <si>
    <t>If Remote Desktop client connections that use low level encryption are allowed, it is more likely that an attacker will be able to decrypt any captured Remote Desktop Services network traffic.</t>
  </si>
  <si>
    <t>To establish the recommended configuration via GP, set the following UI path to Enabled: High Level:
Computer Configuration\Policies\Administrative Templates\Windows Components\Remote Desktop Services\Remote Desktop Session Host\Security\Set client connection encryption level</t>
  </si>
  <si>
    <t>Set client connection encryption level to enabled: High Level. One method to achieve the recommended configuration via Group Policy, set the following UI path to Enabled: High Level:
Computer Configuration\Policies\Administrative Templates\Windows Components\Remote Desktop Services\Remote Desktop Session Host\Security\Set client connection encryption level</t>
  </si>
  <si>
    <t>Win10-320</t>
  </si>
  <si>
    <t>Set Do not delete temp folders upon exit to disabled</t>
  </si>
  <si>
    <t>This policy setting specifies whether Remote Desktop Services retains a user's per-session temporary folders at logoff.
The recommended state for this setting is: Disabled.</t>
  </si>
  <si>
    <t>Navigate to the UI Path articulated in the Remediation section and confirm it is set as prescribed. This group policy setting is backed by the following registry location:
HKEY_LOCAL_MACHINE\SOFTWARE\Policies\Microsoft\Windows NT\Terminal Services:DeleteTempDirsOnExit</t>
  </si>
  <si>
    <t>The Do not delete temp folders upon exit is set to disabled.</t>
  </si>
  <si>
    <t>The Do not delete temp folders upon exit is not set to disabled.</t>
  </si>
  <si>
    <t>18.10.57.3.11</t>
  </si>
  <si>
    <t>18.10.57.3.11.1</t>
  </si>
  <si>
    <t>Sensitive information could be contained inside the temporary folders and visible to other administrators that log into the system.</t>
  </si>
  <si>
    <t>To establish the recommended configuration via GP, set the following UI path to Disabled:
Computer Configuration\Policies\Administrative Templates\Windows Components\Remote Desktop Services\Remote Desktop Session Host\Temporary Folders\Do not delete temp folders upon exit</t>
  </si>
  <si>
    <t>Set Do not delete temp folders upon exit to disabled. One method to achieve the recommended configuration via Group Policy, set the following UI path to Disabled:
Computer Configuration\Policies\Administrative Templates\Windows Components\Remote Desktop Services\Remote Desktop Session Host\Temporary Folders\Do not delete temp folders upon exit</t>
  </si>
  <si>
    <t>Win10-321</t>
  </si>
  <si>
    <t>Set Prevent downloading of enclosures to enabled</t>
  </si>
  <si>
    <t>This policy setting prevents the user from having enclosures (file attachments) downloaded from an RSS feed to the user's computer.
The recommended state for this setting is: Enabled.</t>
  </si>
  <si>
    <t>Navigate to the UI Path articulated in the Remediation section and confirm it is set as prescribed. This group policy setting is backed by the following registry location:
HKEY_LOCAL_MACHINE\SOFTWARE\Policies\Microsoft\Internet Explorer\Feeds:DisableEnclosureDownload</t>
  </si>
  <si>
    <t>The Prevent downloading of enclosures is set to enabled.</t>
  </si>
  <si>
    <t>The Prevent downloading of enclosures is not set to enabled.</t>
  </si>
  <si>
    <t>18.10.58</t>
  </si>
  <si>
    <t>18.10.58.1</t>
  </si>
  <si>
    <t>Allowing attachments to be downloaded through the RSS feed can introduce files that could have malicious intent.</t>
  </si>
  <si>
    <t>To establish the recommended configuration via GP, set the following UI path to Enabled:
Computer Configuration\Policies\Administrative Templates\Windows Components\RSS Feeds\Prevent downloading of enclosures</t>
  </si>
  <si>
    <t>Set Prevent downloading of enclosures to enabled. One method to achieve the recommended configuration via Group Policy, set the following UI path to Enabled:
Computer Configuration\Policies\Administrative Templates\Windows Components\RSS Feeds\Prevent downloading of enclosures</t>
  </si>
  <si>
    <t>Win10-322</t>
  </si>
  <si>
    <t>Set Allow Cortana to disabled</t>
  </si>
  <si>
    <t>This policy setting specifies whether Cortana is allowed on the device.
The recommended state for this setting is: Disabled.</t>
  </si>
  <si>
    <t>Navigate to the UI Path articulated in the Remediation section and confirm it is set as prescribed. This group policy setting is backed by the following registry location:
HKEY_LOCAL_MACHINE\SOFTWARE\Policies\Microsoft\Windows\Windows Search:AllowCortana</t>
  </si>
  <si>
    <t>The Allow Cortana is set to disabled.</t>
  </si>
  <si>
    <t>The Allow Cortana is not set to disabled.</t>
  </si>
  <si>
    <t>18.10.59</t>
  </si>
  <si>
    <t>18.10.59.3</t>
  </si>
  <si>
    <t>If Cortana is enabled, sensitive information could be contained in search history and sent out to Microsoft.</t>
  </si>
  <si>
    <t>To establish the recommended configuration via GP, set the following UI path to Disabled:
Computer Configuration\Policies\Administrative Templates\Windows Components\Search\Allow Cortana</t>
  </si>
  <si>
    <t>Set Allow Cortana to disabled. One method to achieve the recommended configuration via Group Policy, set the following UI path to Disabled:
Computer Configuration\Policies\Administrative Templates\Windows Components\Search\Allow Cortana</t>
  </si>
  <si>
    <t>Win10-323</t>
  </si>
  <si>
    <t>Set Allow Cortana above lock screen to disabled</t>
  </si>
  <si>
    <t>This policy setting determines whether the user can interact with Cortana using speech while the system is locked.
The recommended state for this setting is: Disabled.</t>
  </si>
  <si>
    <t>Navigate to the UI Path articulated in the Remediation section and confirm it is set as prescribed. This group policy setting is backed by the following registry location:
HKEY_LOCAL_MACHINE\SOFTWARE\Policies\Microsoft\Windows\Windows Search:AllowCortanaAboveLock</t>
  </si>
  <si>
    <t>The Allow Cortana above lock screen is set to disabled.</t>
  </si>
  <si>
    <t>The Allow Cortana above lock screen is not set to disabled.</t>
  </si>
  <si>
    <t>18.10.59.4</t>
  </si>
  <si>
    <t>To establish the recommended configuration via GP, set the following UI path to Disabled:
Computer Configuration\Policies\Administrative Templates\Windows Components\Search\Allow Cortana above lock screen</t>
  </si>
  <si>
    <t>Set Allow Cortana above lock screen to disabled. One method to achieve the recommended configuration via Group Policy, set the following UI path to Disabled:
Computer Configuration\Policies\Administrative Templates\Windows Components\Search\Allow Cortana above lock screen</t>
  </si>
  <si>
    <t>Win10-324</t>
  </si>
  <si>
    <t>Set Allow indexing of encrypted files to disabled</t>
  </si>
  <si>
    <t>This policy setting controls whether encrypted items are allowed to be indexed. When this setting is changed, the index is rebuilt completely. Full volume encryption (such as BitLocker Drive Encryption or a non-Microsoft solution) must be used for the location of the index to maintain security for encrypted files.
The recommended state for this setting is: Disabled.</t>
  </si>
  <si>
    <t>Navigate to the UI Path articulated in the Remediation section and confirm it is set as prescribed. This group policy setting is backed by the following registry location:
HKEY_LOCAL_MACHINE\SOFTWARE\Policies\Microsoft\Windows\Windows Search:AllowIndexingEncryptedStoresOrItems</t>
  </si>
  <si>
    <t>The Allow indexing of encrypted files is set to disabled.</t>
  </si>
  <si>
    <t>The Allow indexing of encrypted files is not set to disabled.</t>
  </si>
  <si>
    <t>18.10.59.5</t>
  </si>
  <si>
    <t>Indexing and allowing users to search encrypted files could potentially reveal confidential data stored within the encrypted files.</t>
  </si>
  <si>
    <t>To establish the recommended configuration via GP, set the following UI path to Disabled:
Computer Configuration\Policies\Administrative Templates\Windows Components\Search\Allow indexing of encrypted files</t>
  </si>
  <si>
    <t>Set Allow indexing of encrypted files to disabled. One method to achieve the recommended configuration via Group Policy, set the following UI path to Disabled:
Computer Configuration\Policies\Administrative Templates\Windows Components\Search\Allow indexing of encrypted files</t>
  </si>
  <si>
    <t>Win10-325</t>
  </si>
  <si>
    <t>Set Allow search and Cortana to use location to disable</t>
  </si>
  <si>
    <t>This policy setting specifies whether search and Cortana can provide location aware search and Cortana results.
The recommended state for this setting is: Disabled.</t>
  </si>
  <si>
    <t>Navigate to the UI Path articulated in the Remediation section and confirm it is set as prescribed. This group policy setting is backed by the following registry location:
HKEY_LOCAL_MACHINE\SOFTWARE\Policies\Microsoft\Windows\Windows Search:AllowSearchToUseLocation</t>
  </si>
  <si>
    <t>The Allow search and Cortana to use location is set to disabled.</t>
  </si>
  <si>
    <t>The Allow search and Cortana to use location is not set to disabled.</t>
  </si>
  <si>
    <t>18.10.59.6</t>
  </si>
  <si>
    <t>In an enterprise managed environment, allowing Cortana and Search to have access to location data is unnecessary. Organizations likely do not want this information shared out.</t>
  </si>
  <si>
    <t>To establish the recommended configuration via GP, set the following UI path to Disabled:
Computer Configuration\Policies\Administrative Templates\Windows Components\Search\Allow search and Cortana to use location</t>
  </si>
  <si>
    <t>Set Allow search and Cortana to use location to disable. One method to achieve the recommended configuration via Group Policy, set the following UI path to Disabled:
Computer Configuration\Policies\Administrative Templates\Windows Components\Search\Allow search and Cortana to use location</t>
  </si>
  <si>
    <t>Win10-326</t>
  </si>
  <si>
    <t>Set Only display the private store within the Microsoft Store to enabled</t>
  </si>
  <si>
    <t>This policy setting denies access to the retail catalog in the Microsoft Store but displays the private store.
The recommended state for this setting is: Enabled.</t>
  </si>
  <si>
    <t>Navigate to the UI Path articulated in the Remediation section and confirm it is set as prescribed. This group policy setting is backed by the following registry location:
HKEY_LOCAL_MACHINE\SOFTWARE\Policies\Microsoft\WindowsStore:RequirePrivateStoreOnly</t>
  </si>
  <si>
    <t>The Only display the private store within the Microsoft Store is set to enabled.</t>
  </si>
  <si>
    <t>The Only display the private store within the Microsoft Store is not set to enabled.</t>
  </si>
  <si>
    <t>18.10.66</t>
  </si>
  <si>
    <t>18.10.66.2</t>
  </si>
  <si>
    <t>Allowing the private store will allow an organization to control the apps that users have access to add to a system. This will help ensure that unapproved malicious apps are not running on a system.</t>
  </si>
  <si>
    <t>To establish the recommended configuration via GP, set the following UI path to Enabled:
Computer Configuration\Policies\Administrative Templates\Windows Components\Store\Only display the private store within the Microsoft Store</t>
  </si>
  <si>
    <t>Set Only display the private store within the Microsoft Store to enabled. One method to achieve the recommended configuration via Group Policy, set the following UI path to Enabled:
Computer Configuration\Policies\Administrative Templates\Windows Components\Store\Only display the private store within the Microsoft Store</t>
  </si>
  <si>
    <t>Win10-327</t>
  </si>
  <si>
    <t>Set Turn off Automatic Download and Install of updates to disabled</t>
  </si>
  <si>
    <t>This setting enables or disables the automatic download and installation of Microsoft Store app updates.
The recommended state for this setting is: Disabled.</t>
  </si>
  <si>
    <t>Navigate to the UI Path articulated in the Remediation section and confirm it is set as prescribed. This group policy setting is backed by the following registry location:
HKEY_LOCAL_MACHINE\SOFTWARE\Policies\Microsoft\WindowsStore:AutoDownload</t>
  </si>
  <si>
    <t>The Turn off Automatic Download and Install of updates is set to disabled.</t>
  </si>
  <si>
    <t>The Turn off Automatic Download and Install of updates is not set to disabled.</t>
  </si>
  <si>
    <t>HSI14: The system's automatic update feature is not configured appropriately</t>
  </si>
  <si>
    <t>18.10.66.3</t>
  </si>
  <si>
    <t>Keeping your system properly patched can help protect against 0-day vulnerabilities.</t>
  </si>
  <si>
    <t>To establish the recommended configuration via GP, set the following UI path to Disabled:
Computer Configuration\Policies\Administrative Templates\Windows Components\Store\Turn off Automatic Download and Install of updates</t>
  </si>
  <si>
    <t>Set Turn off Automatic Download and Install of updates to disabled. One method to achieve the recommended configuration via Group Policy, set the following UI path to Disabled:
Computer Configuration\Policies\Administrative Templates\Windows Components\Store\Turn off Automatic Download and Install of updates</t>
  </si>
  <si>
    <t>Win10-328</t>
  </si>
  <si>
    <t>Set Turn off the offer to update to the latest version of Windows to enabled</t>
  </si>
  <si>
    <t>Enables or disables the Microsoft Store offer to update to the latest version of Windows.
The recommended state for this setting is: Enabled.</t>
  </si>
  <si>
    <t>Navigate to the UI Path articulated in the Remediation section and confirm it is set as prescribed. This group policy setting is backed by the following registry location:
HKEY_LOCAL_MACHINE\SOFTWARE\Policies\Microsoft\WindowsStore:DisableOSUpgrade</t>
  </si>
  <si>
    <t>The Turn off the offer to update to the latest version of Windows is set to enabled.</t>
  </si>
  <si>
    <t>The Turn off the offer to update to the latest version of Windows is not set to enabled.</t>
  </si>
  <si>
    <t>18.10.66.4</t>
  </si>
  <si>
    <t>Unplanned OS upgrades can lead to more preventable support calls. The IT department should be managing and approving all upgrades and updates.</t>
  </si>
  <si>
    <t>To establish the recommended configuration via GP, set the following UI path to Enabled:
Computer Configuration\Policies\Administrative Templates\Windows Components\Store\Turn off the offer to update to the latest version of Windows</t>
  </si>
  <si>
    <t>Set Turn off the offer to update to the latest version of Windows to enabled. One method to achieve the recommended configuration via Group Policy, set the following UI path to Enabled:
Computer Configuration\Policies\Administrative Templates\Windows Components\Store\Turn off the offer to update to the latest version of Windows</t>
  </si>
  <si>
    <t>Win10-329</t>
  </si>
  <si>
    <t>Set Allow widgets to disabled</t>
  </si>
  <si>
    <t>This policy setting specifies whether the Widgets feature is allowed on the device. The Widgets feature provides information such as, weather, news, sports, stocks, traffic, and entertainment (not an inclusive list). 
The recommended state for this setting is: Disabled.</t>
  </si>
  <si>
    <t>Navigate to the UI Path articulated in the Remediation section and confirm it is set as prescribed. This group policy setting is backed by the following registry location:
HKEY_LOCAL_MACHINE\SOFTWARE\Policies\Microsoft\Dsh:AllowNewsAndInterests</t>
  </si>
  <si>
    <t>The Allow widgets is set to disabled.</t>
  </si>
  <si>
    <t>The Allow widgets is not set to disabled.</t>
  </si>
  <si>
    <t>18.10.72</t>
  </si>
  <si>
    <t>18.10.72.1</t>
  </si>
  <si>
    <t>Due to privacy concerns, apps, and features such as Widgets on the Windows taskbar should be treated as a possible security risk due to the potential of data being sent back to third parties, such as Microsoft.</t>
  </si>
  <si>
    <t>To establish the recommended configuration via GP, set the following UI path to Disabled:
Computer Configuration\Policies\Administrative Templates\Windows Components\Widgets\Allow widgets</t>
  </si>
  <si>
    <t>Set Allow widgets to disabled. One method to achieve the recommended configuration via Group Policy, set the following UI path to Disabled:
Computer Configuration\Policies\Administrative Templates\Windows Components\Widgets\Allow widgets</t>
  </si>
  <si>
    <t>Win10-330</t>
  </si>
  <si>
    <t>Set Configure Windows Defender SmartScreen to enabled: Warn and prevent bypass</t>
  </si>
  <si>
    <t>This policy setting allows you to manage the behavior of Windows Defender SmartScreen. Windows Defender SmartScreen helps keep PCs safer by warning users before running unrecognized programs downloaded from the Internet. Some information is sent to Microsoft about files and programs run on PCs with this feature enabled.
The recommended state for this setting is: Enabled: Warn and prevent bypass.</t>
  </si>
  <si>
    <t>Navigate to the UI Path articulated in the Remediation section and confirm it is set as prescribed. This group policy setting is backed by the following registry locations:
HKEY_LOCAL_MACHINE\SOFTWARE\Policies\Microsoft\Windows\System:EnableSmartScreen
HKEY_LOCAL_MACHINE\SOFTWARE\Policies\Microsoft\Windows\System:ShellSmartScreenLevel</t>
  </si>
  <si>
    <t>The Configure Windows Defender SmartScreen is set to Enabled: Warn and prevent bypass.</t>
  </si>
  <si>
    <t>The Configure Windows Defender SmartScreen is not set to Enabled: Warn and prevent bypass.</t>
  </si>
  <si>
    <t>18.10.76.2</t>
  </si>
  <si>
    <t>18.10.76.2.1</t>
  </si>
  <si>
    <t>Windows Defender SmartScreen helps keep PCs safer by warning users before running unrecognized programs downloaded from the Internet. However, due to the fact that some information is sent to Microsoft about files and programs run on PCs some organizations may prefer to disable it.</t>
  </si>
  <si>
    <t>To establish the recommended configuration via GP, set the following UI path to Enabled: Warn and prevent bypass:
Computer Configuration\Policies\Administrative Templates\Windows Components\Windows Defender SmartScreen\Explorer\Configure Windows Defender SmartScreen</t>
  </si>
  <si>
    <t>Set Configure Windows Defender SmartScreen to enabled: Warn and prevent bypass. One method to achieve the recommended configuration via Group Policy, set the following UI path to Enabled: Warn and prevent bypass:
Computer Configuration\Policies\Administrative Templates\Windows Components\Windows Defender SmartScreen\Explorer\Configure Windows Defender SmartScreen</t>
  </si>
  <si>
    <t>Win10-331</t>
  </si>
  <si>
    <t>Set Configure Windows Defender SmartScreen to enabled</t>
  </si>
  <si>
    <t>This setting lets you decide whether to turn on SmartScreen Filter. SmartScreen Filter provides warning messages to help protect your employees from potential phishing scams and malicious software.
The recommended state for this setting is: Enabled.</t>
  </si>
  <si>
    <t>Navigate to the UI Path articulated in the Remediation section and confirm it is set as prescribed. This group policy setting is backed by the following registry location:
HKEY_LOCAL_MACHINE\SOFTWARE\Policies\Microsoft\MicrosoftEdge\PhishingFilter:EnabledV9</t>
  </si>
  <si>
    <t>The Configure Windows Defender SmartScreen is set to enabled.</t>
  </si>
  <si>
    <t>The Configure Windows Defender SmartScreen is not set to enabled.</t>
  </si>
  <si>
    <t>18.10.76.3</t>
  </si>
  <si>
    <t>18.10.76.3.1</t>
  </si>
  <si>
    <t>SmartScreen serves an important purpose as it helps to warn users of possible malicious sites and files. Allowing users to turn off this setting can make the browser become more vulnerable to compromise.</t>
  </si>
  <si>
    <t>To establish the recommended configuration via GP, set the following UI path to Enabled:
Computer Configuration\Policies\Administrative Templates\Windows Components\Windows Defender SmartScreen\Microsoft Edge\Configure Windows Defender SmartScreen</t>
  </si>
  <si>
    <t>Set Configure Windows Defender SmartScreen to enabled. One method to achieve the recommended configuration via Group Policy, set the following UI path to Enabled:
Computer Configuration\Policies\Administrative Templates\Windows Components\Windows Defender SmartScreen\Microsoft Edge\Configure Windows Defender SmartScreen</t>
  </si>
  <si>
    <t>Win10-332</t>
  </si>
  <si>
    <t>Set Prevent bypassing Windows Defender SmartScreen prompts for sites to enabled</t>
  </si>
  <si>
    <t>This setting lets you decide whether employees can override the SmartScreen Filter warnings about potentially malicious websites.
The recommended state for this setting is: Enabled.</t>
  </si>
  <si>
    <t>Navigate to the UI Path articulated in the Remediation section and confirm it is set as prescribed. This group policy setting is backed by the following registry location:
HKEY_LOCAL_MACHINE\SOFTWARE\Policies\Microsoft\MicrosoftEdge\PhishingFilter:PreventOverride</t>
  </si>
  <si>
    <t>The Prevent bypassing Windows Defender SmartScreen prompts for sites is set to enabled.</t>
  </si>
  <si>
    <t>Prevent bypassing Windows Defender SmartScreen prompts for sites is not set to enabled.</t>
  </si>
  <si>
    <t>18.10.76.3.2</t>
  </si>
  <si>
    <t>SmartScreen will warn an employee if a website is potentially malicious. Enabling this setting prevents these warnings from being bypassed.</t>
  </si>
  <si>
    <t>To establish the recommended configuration via GP, set the following UI path to Enabled:
Computer Configuration\Policies\Administrative Templates\Windows Components\Windows Defender SmartScreen\Microsoft Edge\Prevent bypassing Windows Defender SmartScreen prompts for sites</t>
  </si>
  <si>
    <t>Set Prevent bypassing Windows Defender SmartScreen prompts for sites to enabled. One method to achieve the recommended configuration via Group Policy, set the following UI path to Enabled:
Computer Configuration\Policies\Administrative Templates\Windows Components\Windows Defender SmartScreen\Microsoft Edge\Prevent bypassing Windows Defender SmartScreen prompts for sites</t>
  </si>
  <si>
    <t>Win10-333</t>
  </si>
  <si>
    <t>Set Enables or disables Windows Game Recording and Broadcasting to disabled</t>
  </si>
  <si>
    <t>This setting enables or disables the Windows Game Recording and Broadcasting features.
The recommended state for this setting is: Disabled.</t>
  </si>
  <si>
    <t>Navigate to the UI Path articulated in the Remediation section and confirm it is set as prescribed. This group policy setting is backed by the following registry location:
HKEY_LOCAL_MACHINE\SOFTWARE\Policies\Microsoft\Windows\GameDVR:AllowGameDVR</t>
  </si>
  <si>
    <t>The setting Enables or disables Windows Game Recording and Broadcasting is set to disabled.</t>
  </si>
  <si>
    <t>The setting Enables or disables Windows Game Recording and Broadcasting is not set to disabled.</t>
  </si>
  <si>
    <t>18.10.78</t>
  </si>
  <si>
    <t>18.10.78.1</t>
  </si>
  <si>
    <t>If this setting is allowed, users could record and broadcast session info to external sites, which is both a risk of accidentally exposing sensitive company data (on-screen) outside the company as well as a privacy concern.</t>
  </si>
  <si>
    <t>To establish the recommended configuration via GP, set the following UI path to Disabled:
Computer Configuration\Policies\Administrative Templates\Windows Components\Windows Game Recording and Broadcasting\Enables or disables Windows Game Recording and Broadcasting</t>
  </si>
  <si>
    <t>Set Enables or disables Windows Game Recording and Broadcasting to disabled. One method to achieve the recommended configuration via Group Policy, set the following UI path to Disabled:
Computer Configuration\Policies\Administrative Templates\Windows Components\Windows Game Recording and Broadcasting\Enables or disables Windows Game Recording and Broadcasting</t>
  </si>
  <si>
    <t>Win10-334</t>
  </si>
  <si>
    <t>Set Allow Windows Ink Workspace to enabled: On, but disallow access above lock OR disabled but not enabled: On</t>
  </si>
  <si>
    <t>This policy setting determines whether Windows Ink items are allowed above the lock screen.
The recommended state for this setting is: Enabled: On but disallow access above lock OR Enabled: Disabled.</t>
  </si>
  <si>
    <t>Navigate to the UI Path articulated in the Remediation section and confirm it is set as prescribed. This group policy setting is backed by the following registry location:
HKEY_LOCAL_MACHINE\SOFTWARE\Policies\Microsoft\WindowsInkWorkspace:AllowWindowsInkWorkspace</t>
  </si>
  <si>
    <t>The Allow Windows Ink Workspace is set to Enabled: On but disallow access above lock OR Enabled: Disabled.</t>
  </si>
  <si>
    <t>The Allow Windows Ink Workspace is not set to Enabled: On but disallow access above lock OR Enabled: Disabled.</t>
  </si>
  <si>
    <t>18.10.80</t>
  </si>
  <si>
    <t>18.10.80.2</t>
  </si>
  <si>
    <t>Allowing any apps to be accessed while system is locked is not recommended. If this feature is permitted, it should only be accessible once a user authenticates with the proper credentials.</t>
  </si>
  <si>
    <t>To establish the recommended configuration via GP, set the following UI path to Enabled: On, but disallow access above lock OR Enabled: Disabled:
Computer Configuration\Policies\Administrative Templates\Windows Components\Windows Ink Workspace\Allow Windows Ink Workspace</t>
  </si>
  <si>
    <t>Set Allow Windows Ink Workspace to enabled: on, but disallow access above lock OR disabled but not enabled: On. One method to achieve the recommended configuration via Group Policy, set the following UI path to Enabled: On, but disallow access above lock OR Enabled: Disabled:
Computer Configuration\Policies\Administrative Templates\Windows Components\Windows Ink Workspace\Allow Windows Ink Workspace</t>
  </si>
  <si>
    <t>Win10-335</t>
  </si>
  <si>
    <t>Set Allow user control over installs to disabled</t>
  </si>
  <si>
    <t>This setting controls whether users are permitted to change installation options that typically are available only to system administrators. The security features of Windows Installer normally prevent users from changing installation options that are typically reserved for system administrators, such as specifying the directory to which files are installed. If Windows Installer detects that an installation package has permitted the user to change a protected option, it stops the installation and displays a message. These security features operate only when the installation program is running in a privileged security context in which it has access to directories denied to the user.
The recommended state for this setting is: Disabled.</t>
  </si>
  <si>
    <t>Navigate to the UI Path articulated in the Remediation section and confirm it is set as prescribed. This group policy setting is backed by the following registry location:
HKEY_LOCAL_MACHINE\SOFTWARE\Policies\Microsoft\Windows\Installer:EnableUserControl</t>
  </si>
  <si>
    <t>The setting Allow user control over installs is set to  disabled.</t>
  </si>
  <si>
    <t>The setting Allow user control over installs is not set to disabled.</t>
  </si>
  <si>
    <t>18.10.81</t>
  </si>
  <si>
    <t>18.10.81.1</t>
  </si>
  <si>
    <t>In an enterprise managed environment, only IT staff with administrative rights should be installing or changing software on a system. Allowing users, the ability to have any control over installs can risk unapproved software from being installed or removed from a system, which could cause the system to become vulnerable to compromise.</t>
  </si>
  <si>
    <t>To establish the recommended configuration via GP, set the following UI path to Disabled:
Computer Configuration\Policies\Administrative Templates\Windows Components\Windows Installer\Allow user control over installs</t>
  </si>
  <si>
    <t>Set Allow user control over installs to disabled. One method to achieve the recommended configuration via Group Policy, set the following UI path to Disabled:
Computer Configuration\Policies\Administrative Templates\Windows Components\Windows Installer\Allow user control over installs</t>
  </si>
  <si>
    <t>Win10-336</t>
  </si>
  <si>
    <t>Set Always install with elevated privileges to disabled</t>
  </si>
  <si>
    <t>This setting controls whether Windows Installer should use system permissions when it installs any program on the system.
Caution: If enabled, skilled users can take advantage of the permissions this setting grant to change their privileges and gain permanent access to restricted files and folders. Note that the User Configuration version of this setting is not guaranteed to be secure.
The recommended state for this setting is: Disabled.</t>
  </si>
  <si>
    <t>Navigate to the UI Path articulated in the Remediation section and confirm it is set as prescribed. This group policy setting is backed by the following registry location:
HKEY_LOCAL_MACHINE\SOFTWARE\Policies\Microsoft\Windows\Installer:AlwaysInstallElevated</t>
  </si>
  <si>
    <t>The setting Always install with elevated privileges is set to disabled.</t>
  </si>
  <si>
    <t>The setting Always install with elevated privileges is not set to disabled.</t>
  </si>
  <si>
    <t>18.10.81.2</t>
  </si>
  <si>
    <t>Users with limited privileges can exploit this feature by creating a Windows Installer installation package that creates a new local account that belongs to the local built-in Administrators group, adds their current account to the local built-in Administrators group, installs malicious software, or performs other unauthorized activities.</t>
  </si>
  <si>
    <t>To establish the recommended configuration via GP, set the following UI path to Disabled:
Computer Configuration\Policies\Administrative Templates\Windows Components\Windows Installer\Always install with elevated privileges</t>
  </si>
  <si>
    <t>Set Always install with elevated privileges to disabled. One method to achieve the recommended configuration via Group Policy, set the following UI path to Disabled:
Computer Configuration\Policies\Administrative Templates\Windows Components\Windows Installer\Always install with elevated privileges</t>
  </si>
  <si>
    <t>Win10-337</t>
  </si>
  <si>
    <t>Set Enable MPR notifications for the system to disable</t>
  </si>
  <si>
    <t>This policy setting controls whether win logon sends Multiple Provider Router (MPR) notifications. MPR handles communication between the Windows operating system and the installed network providers. MPR checks the registry to determine which providers are installed on the system and the order they are cycled through.
The recommended state for this setting is: Disabled.</t>
  </si>
  <si>
    <t>Navigate to the UI Path articulated in the Remediation section and confirm it is set as prescribed. This group policy setting is backed by the following registry location:
HKEY_LOCAL_MACHINE\SOFTWARE\Microsoft\Windows\CurrentVersion\Policies\System:EnableMPR</t>
  </si>
  <si>
    <t>The Enable MPR notifications for the system is set to disabled.</t>
  </si>
  <si>
    <t>The Enable MPR notifications for the system is not set to disabled.</t>
  </si>
  <si>
    <t>18.10.82</t>
  </si>
  <si>
    <t>18.10.82.1</t>
  </si>
  <si>
    <t>MPR is a legacy utility that provides notifications to registered credential managers or network providers when there is a logon event or a password change event. Although this functionality can be used by legitimate applications, it can also be abused by attackers to harvest logon information.</t>
  </si>
  <si>
    <t>To establish the recommended configuration via GP, set the following UI path to Disabled:
Computer Configuration\Policies\Administrative Templates\Windows Components\Windows Logon Options\Enable MPR notifications for the system</t>
  </si>
  <si>
    <t>Set Enable MPR notifications for the system to disable. One method to achieve the recommended configuration via Group Policy, set the following UI path to Disabled:
Computer Configuration\Policies\Administrative Templates\Windows Components\Windows Logon Options\Enable MPR notifications for the system</t>
  </si>
  <si>
    <t>Win10-338</t>
  </si>
  <si>
    <t>Set Sign-in and lock last interactive user automatically after a restart to disabled</t>
  </si>
  <si>
    <t>This policy setting controls whether a device will automatically sign-in the last interactive user after Windows Update restarts the system.
The recommended state for this setting is: Disabled.</t>
  </si>
  <si>
    <t>Navigate to the UI Path articulated in the Remediation section and confirm it is set as prescribed. This group policy setting is backed by the following registry location:
HKEY_LOCAL_MACHINE\SOFTWARE\Microsoft\Windows\CurrentVersion\Policies\System:DisableAutomaticRestartSignOn</t>
  </si>
  <si>
    <t>The setting Sign-in last interactive user automatically after a system-initiated restart is set to disabled.</t>
  </si>
  <si>
    <t>The setting Sign-in last interactive user automatically after a system-initiated restart is not set to disabled.</t>
  </si>
  <si>
    <t>18.10.82.2</t>
  </si>
  <si>
    <t>Disabling this feature will prevent the caching of user's credentials and unauthorized use of the device, and also ensure the user is aware of the restart.</t>
  </si>
  <si>
    <t>To establish the recommended configuration via GP, set the following UI path to Disabled:
Computer Configuration\Policies\Administrative Templates\Windows Components\Windows Logon Options\Sign-in and lock last interactive user automatically after a restart</t>
  </si>
  <si>
    <t>Set Sign-in and lock last interactive user automatically after a restart to disabled. One method to achieve the recommended configuration via Group Policy, set the following UI path to Disabled:
Computer Configuration\Policies\Administrative Templates\Windows Components\Windows Logon Options\Sign-in and lock last interactive user automatically after a restart</t>
  </si>
  <si>
    <t>Win10-339</t>
  </si>
  <si>
    <t xml:space="preserve">Set Turn on PowerShell Script Block Logging to enabled </t>
  </si>
  <si>
    <t>This policy setting enables logging of all PowerShell script input to the Applications and Services Logs\Microsoft\Windows\PowerShell\Operational Event Log channel.
The recommended state for this setting is: Enabled.</t>
  </si>
  <si>
    <t>Navigate to the UI Path articulated in the Remediation section and confirm it is set as prescribed. This group policy setting is backed by the following registry location:
HKEY_LOCAL_MACHINE\SOFTWARE\Policies\Microsoft\Windows\PowerShell\ScriptBlockLogging:EnableScriptBlockLogging</t>
  </si>
  <si>
    <t>The setting Turn on PowerShell Script Block Logging is set to enabled.</t>
  </si>
  <si>
    <t>The setting Turn on PowerShell Script Block Logging is not set to enabled.</t>
  </si>
  <si>
    <t>18.10.87</t>
  </si>
  <si>
    <t>18.10.87.1</t>
  </si>
  <si>
    <t>Logs of PowerShell script input can be very valuable when performing forensic investigations of PowerShell attack incidents to determine what occurred.</t>
  </si>
  <si>
    <t>To establish the recommended configuration via GP, set the following UI path to Enabled:
Computer Configuration\Policies\Administrative Templates\Windows Components\Windows PowerShell\Turn on PowerShell Script Block Logging</t>
  </si>
  <si>
    <t>Set Turn on PowerShell Script Block Logging to enabled. One method to achieve the recommended configuration via Group Policy, set the following UI path to Enabled:
Computer Configuration\Policies\Administrative Templates\Windows Components\Windows PowerShell\Turn on PowerShell Script Block Logging</t>
  </si>
  <si>
    <t>Win10-340</t>
  </si>
  <si>
    <t xml:space="preserve">Set Turn on PowerShell Transcription to enabled </t>
  </si>
  <si>
    <t>This Policy setting lets you capture the input and output of Windows PowerShell commands into text-based transcripts.
The recommended state for this setting is: Enabled.</t>
  </si>
  <si>
    <t>Navigate to the UI Path articulated in the Remediation section and confirm it is set as prescribed. This group policy setting is backed by the following registry location:
HKEY_LOCAL_MACHINE\SOFTWARE\Policies\Microsoft\Windows\PowerShell\Transcription:EnableTranscripting</t>
  </si>
  <si>
    <t>The setting turns on PowerShell Transcription is set to enabled.</t>
  </si>
  <si>
    <t>The setting turns on PowerShell Transcription is not set to enabled.</t>
  </si>
  <si>
    <t xml:space="preserve"> </t>
  </si>
  <si>
    <t>18.10.87.2</t>
  </si>
  <si>
    <t>PowerShell transcript input can be very valuable when performing forensic investigations of PowerShell attack incidents to determine what occurred.</t>
  </si>
  <si>
    <t>To establish the recommended configuration via GP, set the following UI path to Enabled:
Computer Configuration\Policies\Administrative Templates\Windows Components\Windows PowerShell\Turn on PowerShell Transcription</t>
  </si>
  <si>
    <t>Set Turn on PowerShell Transcription to enabled. One method to achieve the recommended configuration via Group Policy, set the following UI path to Enabled:
Computer Configuration\Policies\Administrative Templates\Windows Components\Windows PowerShell\Turn on PowerShell Transcription</t>
  </si>
  <si>
    <t>Win10-341</t>
  </si>
  <si>
    <t>Set Allow Basic authentication to disabled</t>
  </si>
  <si>
    <t>This policy setting allows you to manage whether the Windows Remote Management (WinRM) client uses Basic authentication.
The recommended state for this setting is: Disabled.</t>
  </si>
  <si>
    <t>Navigate to the UI Path articulated in the Remediation section and confirm it is set as prescribed. This group policy setting is backed by the following registry location:
HKEY_LOCAL_MACHINE\SOFTWARE\Policies\Microsoft\Windows\WinRM\Client:AllowBasic</t>
  </si>
  <si>
    <t>The setting Allow Basic authentication is set to disabled.</t>
  </si>
  <si>
    <t>The setting Allow Basic authentication is not set to disabled.</t>
  </si>
  <si>
    <t>18.10.89.1</t>
  </si>
  <si>
    <t>18.10.89.1.1</t>
  </si>
  <si>
    <t>Basic authentication is less robust than other authentication methods available in WinRM because credentials including passwords are transmitted in plain text. An attacker who is able to capture packets on the network where WinRM is running may be able to determine the credentials used for accessing remote hosts via WinRM.</t>
  </si>
  <si>
    <t>To establish the recommended configuration via GP, set the following UI path to Disabled:
Computer Configuration\Policies\Administrative Templates\Windows Components\Windows Remote Management (WinRM)\WinRM Client\Allow Basic authentication</t>
  </si>
  <si>
    <t>Set Allow Basic authentication to disabled. One method to achieve the recommended configuration via Group Policy, set the following UI path to Disabled:
Computer Configuration\Policies\Administrative Templates\Windows Components\Windows Remote Management (WinRM)\WinRM Client\Allow Basic authentication</t>
  </si>
  <si>
    <t>Win10-342</t>
  </si>
  <si>
    <t>Set Allow unencrypted traffic to disabled</t>
  </si>
  <si>
    <t>This policy setting allows you to manage whether the Windows Remote Management (WinRM) client sends and receives unencrypted messages over the network.
The recommended state for this setting is: Disabled.</t>
  </si>
  <si>
    <t>Navigate to the UI Path articulated in the Remediation section and confirm it is set as prescribed. This group policy setting is backed by the following registry location:
HKEY_LOCAL_MACHINE\SOFTWARE\Policies\Microsoft\Windows\WinRM\Client:AllowUnencryptedTraffic</t>
  </si>
  <si>
    <t>The setting Allow unencrypted traffic is set to disabled.</t>
  </si>
  <si>
    <t>The setting Allow unencrypted traffic is not set to disabled.</t>
  </si>
  <si>
    <t>18.10.89.1.2</t>
  </si>
  <si>
    <t>Encrypting WinRM network traffic reduces the risk of an attacker viewing or modifying WinRM messages as they transit the network.</t>
  </si>
  <si>
    <t>To establish the recommended configuration via GP, set the following UI path to Disabled:
Computer Configuration\Policies\Administrative Templates\Windows Components\Windows Remote Management (WinRM)\WinRM Client\Allow unencrypted traffic</t>
  </si>
  <si>
    <t>Set Allow unencrypted traffic to disabled. One method to achieve the recommended configuration via Group Policy, set the following UI path to Disabled:
Computer Configuration\Policies\Administrative Templates\Windows Components\Windows Remote Management (WinRM)\WinRM Client\Allow unencrypted traffic</t>
  </si>
  <si>
    <t>Win10-343</t>
  </si>
  <si>
    <t>Set Disallow Digest authentication to enabled</t>
  </si>
  <si>
    <t>This policy setting allows you to manage whether the Windows Remote Management (WinRM) client will not use Digest authentication.
The recommended state for this setting is: Enabled.</t>
  </si>
  <si>
    <t>Navigate to the UI Path articulated in the Remediation section and confirm it is set as prescribed. This group policy setting is backed by the following registry location:
HKEY_LOCAL_MACHINE\SOFTWARE\Policies\Microsoft\Windows\WinRM\Client:AllowDigest</t>
  </si>
  <si>
    <t>The setting Disallow Digest authentication is set to enabled.</t>
  </si>
  <si>
    <t>The setting Disallow Digest authentication is not set to enabled.</t>
  </si>
  <si>
    <t>18.10.89.1.3</t>
  </si>
  <si>
    <t>Digest authentication is less robust than other authentication methods available in WinRM, an attacker who is able to capture packets on the network where WinRM is running may be able to determine the credentials used for accessing remote hosts via WinRM.</t>
  </si>
  <si>
    <t>To establish the recommended configuration via GP, set the following UI path to Enabled:
Computer Configuration\Policies\Administrative Templates\Windows Components\Windows Remote Management (WinRM)\WinRM Client\Disallow Digest authentication</t>
  </si>
  <si>
    <t>Set Disallow Digest authentication to enable. One method to achieve the recommended configuration via Group Policy, set the following UI path to Enabled:
Computer Configuration\Policies\Administrative Templates\Windows Components\Windows Remote Management (WinRM)\WinRM Client\Disallow Digest authentication</t>
  </si>
  <si>
    <t>Win10-344</t>
  </si>
  <si>
    <t>This policy setting allows you to manage whether the Windows Remote Management (WinRM) service accepts Basic authentication from a remote client.
The recommended state for this setting is: Disabled.</t>
  </si>
  <si>
    <t xml:space="preserve">Navigate to the UI Path articulated in the Remediation section and confirm it is set as prescribed. This group policy setting is backed by the following registry location:
HKEY_LOCAL_MACHINE\SOFTWARE\Policies\Microsoft\Windows\WinRM\Service:AllowBasic
</t>
  </si>
  <si>
    <t>18.10.89.2</t>
  </si>
  <si>
    <t>18.10.89.2.1</t>
  </si>
  <si>
    <t>To establish the recommended configuration via GP, set the following UI path to Disabled:
Computer Configuration\Policies\Administrative Templates\Windows Components\Windows Remote Management (WinRM)\WinRM Service\Allow Basic authentication</t>
  </si>
  <si>
    <t>Set Allow Basic authentication to disabled. One method to achieve the recommended configuration via Group Policy, set the following UI path to Disabled:
Computer Configuration\Policies\Administrative Templates\Windows Components\Windows Remote Management (WinRM)\WinRM Service\Allow Basic authentication</t>
  </si>
  <si>
    <t>Win10-345</t>
  </si>
  <si>
    <t>This policy setting allows you to manage whether the Windows Remote Management (WinRM) service sends and receives unencrypted messages over the network.
The recommended state for this setting is: Disabled.</t>
  </si>
  <si>
    <t xml:space="preserve">Navigate to the UI Path articulated in the Remediation section and confirm it is set as prescribed. This group policy setting is backed by the following registry location:
HKEY_LOCAL_MACHINE\SOFTWARE\Policies\Microsoft\Windows\WinRM\Service:AllowUnencryptedTraffic
</t>
  </si>
  <si>
    <t>18.10.89.2.3</t>
  </si>
  <si>
    <t>To establish the recommended configuration via GP, set the following UI path to Disabled:
Computer Configuration\Policies\Administrative Templates\Windows Components\Windows Remote Management (WinRM)\WinRM Service\Allow unencrypted traffic</t>
  </si>
  <si>
    <t>Set Allow unencrypted traffic to disabled. One method to achieve the recommended configuration via Group Policy, set the following UI path to Disabled:
Computer Configuration\Policies\Administrative Templates\Windows Components\Windows Remote Management (WinRM)\WinRM Service\Allow unencrypted traffic</t>
  </si>
  <si>
    <t>Win10-346</t>
  </si>
  <si>
    <t>Set Disallow WinRM from storing Run As credentials to enabled</t>
  </si>
  <si>
    <t>This policy setting allows you to manage whether the Windows Remote Management (WinRM) service will allow RunAs credentials to be stored for any plug-ins.
The recommended state for this setting is: Enabled.</t>
  </si>
  <si>
    <t xml:space="preserve">Navigate to the UI Path articulated in the Remediation section and confirm it is set as prescribed. This group policy setting is backed by the following registry location:
HKEY_LOCAL_MACHINE\SOFTWARE\Policies\Microsoft\Windows\WinRM\Service:DisableRunAs
</t>
  </si>
  <si>
    <t>The setting Disallow WinRM from storing RunAs credentials is set to enabled.</t>
  </si>
  <si>
    <t>The setting Disallow WinRM from storing RunAs credentials is not set to  enabled.</t>
  </si>
  <si>
    <t>18.10.89.2.4</t>
  </si>
  <si>
    <t>Although the ability to store RunAs credentials is a convenient feature it increases the risk of account compromise slightly. For example, if you forget to lock your desktop before leaving it unattended for a few minutes another person could access not only the desktop of your computer but also any hosts you manage via WinRM with cached RunAs credentials.</t>
  </si>
  <si>
    <t>To establish the recommended configuration via GP, set the following UI path to Enabled:
Computer Configuration\Policies\Administrative Templates\Windows Components\Windows Remote Management (WinRM)\WinRM Service\Disallow WinRM from storing RunAs credentials</t>
  </si>
  <si>
    <t>Set Disallow WinRM from storing RunAs credentials to enabled. One method to achieve the recommended configuration via Group Policy, set the following UI path to Enabled:
Computer Configuration\Policies\Administrative Templates\Windows Components\Windows Remote Management (WinRM)\WinRM Service\Disallow WinRM from storing RunAs credentials</t>
  </si>
  <si>
    <t>Win10-347</t>
  </si>
  <si>
    <t>Set Allow clipboard sharing with Windows Sandbox to disabled</t>
  </si>
  <si>
    <t>This policy setting enables or disables clipboard sharing with the Windows Sandbox.
The recommended state for this setting is: Disabled.</t>
  </si>
  <si>
    <t xml:space="preserve">Navigate to the UI Path articulated in the Remediation section and confirm it is set as prescribed. This group policy setting is backed by the following registry location:
HKEY_LOCAL_MACHINE\SOFTWARE\Policies\Microsoft\Windows\Sandbox:AllowClipboardRedirection
</t>
  </si>
  <si>
    <t>The Allow clipboard sharing with Windows Sandbox is set to disabled.</t>
  </si>
  <si>
    <t>The Allow clipboard sharing with Windows Sandbox is not set to disabled.</t>
  </si>
  <si>
    <t>18.10.91</t>
  </si>
  <si>
    <t>18.10.91.1</t>
  </si>
  <si>
    <t>Disabling copy and paste decreases the attack surface exposed by the Windows Sandbox and possible exposure of untrusted applications to the internal network.</t>
  </si>
  <si>
    <t>To establish the recommended configuration via GP, set the following UI path to Disabled:
Computer Configuration\Policies\Administrative Templates\Windows Components\Windows Sandbox\Allow clipboard sharing with Windows Sandbox</t>
  </si>
  <si>
    <t>Set Allow clipboard sharing with Windows Sandbox to disabled. One method to achieve the recommended configuration via Group Policy, set the following UI path to Disabled:
Computer Configuration\Policies\Administrative Templates\Windows Components\Windows Sandbox\Allow clipboard sharing with Windows Sandbox</t>
  </si>
  <si>
    <t>Win10-348</t>
  </si>
  <si>
    <t>This policy setting enables or disables networking in the Windows Sandbox. Networking is achieved by creating a virtual switch on the host and connecting the Windows Sandbox to it via a virtual Network Interface Card (NIC).
The recommended state for this setting is: Disabled.</t>
  </si>
  <si>
    <t>Navigate to the UI Path articulated in the Remediation section and confirm it is set as prescribed. This group policy setting is backed by the following registry location:
HKEY_LOCAL_MACHINE\SOFTWARE\Policies\Microsoft\Windows\Sandbox:AllowNetworking</t>
  </si>
  <si>
    <t>The Allow networking in Windows Sandbox is set to disabled.</t>
  </si>
  <si>
    <t>The Allow networking in Windows Sandbox is not set to disabled.</t>
  </si>
  <si>
    <t>18.10.91.2</t>
  </si>
  <si>
    <t>Disabling network access decreases the attack surface exposed by the Windows Sandbox and exposure of untrusted applications to the internal network.
**Note:** Per Microsoft, enabling networking in the Windows Sandbox can expose untrusted applications to the internal network.</t>
  </si>
  <si>
    <t>To establish the recommended configuration via GP, set the following UI path to Disabled:
Computer Configuration\Policies\Administrative Templates\Windows Components\Windows Sandbox\Allow networking in Windows Sandbox</t>
  </si>
  <si>
    <t>Set Allow clipboard sharing with Windows Sandbox to disabled. One method to achieve the recommended configuration via Group Policy, set the following UI path to Disabled:
Computer Configuration\Policies\Administrative Templates\Windows Components\Windows Sandbox\Allow networking in Windows Sandbox</t>
  </si>
  <si>
    <t>Win10-349</t>
  </si>
  <si>
    <t>Set Prevent users from modifying settings to enabled</t>
  </si>
  <si>
    <t>This policy setting prevents users from making changes to the Exploit protection settings area in the Windows Security settings.
The recommended state for this setting is: Enabled</t>
  </si>
  <si>
    <t>Navigate to the UI Path articulated in the Remediation section and confirm it is set as prescribed. This group policy setting is backed by the following registry location:
HKEY_LOCAL_MACHINE\SOFTWARE\Policies\Microsoft\Windows Defender Security Center\App and Browser protection:DisallowExploitProtectionOverride</t>
  </si>
  <si>
    <t>The Set Prevent users from modifying settings is enabled.</t>
  </si>
  <si>
    <t>The Set Prevent users from modifying settings is not enabled.</t>
  </si>
  <si>
    <t>18.10.92.2</t>
  </si>
  <si>
    <t>18.10.92.2.1</t>
  </si>
  <si>
    <t>Only authorized IT staff should be able to make changes to the exploit protection settings in order to ensure the organizations specific configuration is not modified.</t>
  </si>
  <si>
    <t>To establish the recommended configuration via GP, set the following UI path to Enabled:
Computer Configuration\Policies\Administrative Templates\Windows Components\Windows Security\App and browser protection\Prevent users from modifying settings</t>
  </si>
  <si>
    <t>Set Prevent users from modifying settings to enabled. To establish the recommended configuration via GP, set the following UI path to Enabled:
Computer Configuration\Policies\Administrative Templates\Windows Components\Windows Security\App and browser protection\Prevent users from modifying settings</t>
  </si>
  <si>
    <t>Win10-350</t>
  </si>
  <si>
    <t>Set No auto-restart with logged on users for scheduled automatic updates installations to disabled</t>
  </si>
  <si>
    <t>This policy setting specifies that Automatic Updates will wait for computers to be restarted by the users who are logged on to them to complete a scheduled installation.
The recommended state for this setting is: Disabled.</t>
  </si>
  <si>
    <t>Navigate to the UI Path articulated in the Remediation section and confirm it is set as prescribed. This group policy setting is backed by the following registry location:
HKEY_LOCAL_MACHINE\SOFTWARE\Policies\Microsoft\Windows\WindowsUpdate\AU:NoAutoRebootWithLoggedOnUsers</t>
  </si>
  <si>
    <t>The setting No auto-restart with logged on users for scheduled automatic updates installations is set to disabled.</t>
  </si>
  <si>
    <t>The setting No auto-restart with logged on users for scheduled automatic updates installations is not set to disabled.</t>
  </si>
  <si>
    <t>18.10.93.1</t>
  </si>
  <si>
    <t>18.10.93.1.1</t>
  </si>
  <si>
    <t>Some security updates require that the computer be restarted to complete an installation. If the computer cannot restart automatically, then the most recent update will not completely install, and no new updates will download to the computer until it is restarted. Without the auto-restart functionality, users who are not security-conscious may choose to indefinitely delay the restart, therefore keeping the computer in a less secure state.</t>
  </si>
  <si>
    <t>To establish the recommended configuration via GP, set the following UI path to Disabled:
Computer Configuration\Policies\Administrative Templates\Windows Components\Windows Update\Legacy Policies\No auto-restart with logged on users for scheduled automatic updates installations</t>
  </si>
  <si>
    <t>Set No auto-restart with logged on users for scheduled automatic updates installations to disabled. One method to achieve the recommended configuration via Group Policy, set the following UI path to Disabled:
Computer Configuration\Policies\Administrative Templates\Windows Components\Windows Update\Legacy Policies\No auto-restart with logged on users for scheduled automatic updates installations</t>
  </si>
  <si>
    <t>Win10-351</t>
  </si>
  <si>
    <t>Set Configure Automatic Updates to enabled</t>
  </si>
  <si>
    <t>This policy setting specifies whether computers in your environment will receive security updates from Windows Update or WSUS. If you configure this policy setting to Enabled, the operating system will recognize when a network connection is available and then use the network connection to search Windows Update or your designated intranet site for updates that apply to them.
After you configure this policy setting to Enabled, select one of the following three options in the Configure Automatic Updates Properties dialog box to specify how the service will work:
- 2 - Notify for download and auto install _(Notify before downloading any updates)_
- 3 - Auto download and notify for install _(Download the updates automatically and notify when they are ready to be installed.) (Default setting)_
- 4 - Auto download and schedule the install _(Automatically download updates and install them on the schedule specified below.))_
- 5 - Allow local admin to choose setting _(Leave decision on above choices up to the local Administrators (Not Recommended))_
The recommended state for this setting is: Enabled.</t>
  </si>
  <si>
    <t>Navigate to the UI Path articulated in the Remediation section and confirm it is set as prescribed. This group policy setting is backed by the following registry location:
HKEY_LOCAL_MACHINE\SOFTWARE\Policies\Microsoft\Windows\WindowsUpdate\AU:NoAutoUpdate</t>
  </si>
  <si>
    <t>The setting Configure Automatic Updates is set to enabled.</t>
  </si>
  <si>
    <t>The setting Configure Automatic Updates is not set to enabled.</t>
  </si>
  <si>
    <t>18.10.93.2</t>
  </si>
  <si>
    <t>18.10.93.2.1</t>
  </si>
  <si>
    <t>Although each version of Windows is thoroughly tested before release, it is possible that problems will be discovered after the products are shipped. The Configure Automatic Updates setting can help you ensure that the computers in your environment will always have the most recent critical operating system updates and service packs installed.</t>
  </si>
  <si>
    <t>To establish the recommended configuration via GP, set the following UI path to Enabled:
Computer Configuration\Policies\Administrative Templates\Windows Components\Windows Update\Manage end user experience\Configure Automatic Updates</t>
  </si>
  <si>
    <t>Set Configure Automatic Updates to enabled. One method to achieve the recommended configuration via Group Policy, set the following UI path to Enabled:
Computer Configuration\Policies\Administrative Templates\Windows Components\Windows Update\Manage end user experience\Configure Automatic Updates</t>
  </si>
  <si>
    <t>Win10-352</t>
  </si>
  <si>
    <t>Set Configure Automatic Updates: Scheduled install day to 0 - Every day</t>
  </si>
  <si>
    <t>This policy setting specifies when computers in your environment will receive security updates from Windows Update or WSUS.
The recommended state for this setting is: 0 - Every day.</t>
  </si>
  <si>
    <t>Navigate to the UI Path articulated in the Remediation section and confirm it is set as prescribed. This group policy setting is backed by the following registry location:
HKEY_LOCAL_MACHINE\SOFTWARE\Policies\Microsoft\Windows\WindowsUpdate\AU:ScheduledInstallDay</t>
  </si>
  <si>
    <t>The setting Configure Automatic Updates: Scheduled install day is set to 0 - Every day.</t>
  </si>
  <si>
    <t>The setting Configure Automatic Updates: Scheduled install day is not set to 0 - Every day.</t>
  </si>
  <si>
    <t>18.10.93.2.2</t>
  </si>
  <si>
    <t>To establish the recommended configuration via GP, set the following UI path to 0 - Every day:
Computer Configuration\Policies\Administrative Templates\Windows Components\Windows Update\Manage end user experience\Configure Automatic Updates: Scheduled install day</t>
  </si>
  <si>
    <t>Set Configure Automatic Updates: Scheduled install day to 0 - Every day. One method to achieve the recommended configuration via Group Policy, set the following UI path to 0 - Every day:
Computer Configuration\Policies\Administrative Templates\Windows Components\Windows Update\Manage end user experience\Configure Automatic Updates: Scheduled install day</t>
  </si>
  <si>
    <t>Win10-353</t>
  </si>
  <si>
    <t>Set Remove access to Pause updates feature to enabled</t>
  </si>
  <si>
    <t>This policy removes access to "Pause updates" feature.
The recommended state for this setting is: Enabled.</t>
  </si>
  <si>
    <t>Navigate to the UI Path articulated in the Remediation section and confirm it is set as prescribed. This group policy setting is backed by the following registry location:
HKEY_LOCAL_MACHINE\SOFTWARE\Policies\Microsoft\Windows\WindowsUpdate:SetDisablePauseUXAccess</t>
  </si>
  <si>
    <t>The Remove access to Pause updates feature is set to enabled.</t>
  </si>
  <si>
    <t xml:space="preserve">The Remove access to Pause updates feature is not set to enabled. </t>
  </si>
  <si>
    <t>18.10.93.2.3</t>
  </si>
  <si>
    <t>In order to ensure security and system updates are applied, system administrators should control when updates are applied to systems.</t>
  </si>
  <si>
    <t>To establish the recommended configuration via GP, set the following UI path to Enabled:
Computer Configuration\Policies\Administrative Templates\Windows Components\Windows Update\Manage end user experience\Remove access to “Pause updates” feature</t>
  </si>
  <si>
    <t>Set Remove access to Pause updates feature to enabled. One method to achieve the recommended configuration via Group Policy, set the following UI path to Enabled:
Computer Configuration\Policies\Administrative Templates\Windows Components\Windows Update\Manage end user experience\Remove access to “Pause updates” feature</t>
  </si>
  <si>
    <t>Win10-354</t>
  </si>
  <si>
    <t>Set Manage preview builds to disabled</t>
  </si>
  <si>
    <t>This policy setting manages which updates that are receive prior to the update being released.
**Dev Channel:** Ideal for highly technical users. Insiders in the Dev Channel will receive builds from our active development branch that is earliest in a development cycle. These builds are not matched to a specific Windows 10 release.
**Beta Channel:** Ideal for feature explorers who want to see upcoming Windows 10 features. Your feedback will be especially important here as it will help our engineers ensure key issues are fixed before a major release.
**Release Preview Channel (default):** Insiders in the Release Preview Channel will have access to the upcoming release of Windows 10 prior to it being released to the world. These builds are supported by Microsoft. The Release Preview Channel is where we recommend companies preview and validate upcoming Windows 10 releases before broad deployment within their organization.
The recommended state for this setting is: Disabled.</t>
  </si>
  <si>
    <t>Navigate to the UI Path articulated in the Remediation section and confirm it is set as prescribed. This group policy setting is backed by the following registry location:
HKEY_LOCAL_MACHINE\SOFTWARE\Policies\Microsoft\Windows\WindowsUpdate:ManagePreviewBuildsPolicyValue</t>
  </si>
  <si>
    <t>The Manage preview builds is set to disabled.</t>
  </si>
  <si>
    <t>The Manage preview builds is not set to disabled.</t>
  </si>
  <si>
    <t>18.10.93.4</t>
  </si>
  <si>
    <t>18.10.93.4.1</t>
  </si>
  <si>
    <t>To establish the recommended configuration via GP, set the following UI path to Disabled:
Computer Configuration\Policies\Administrative Templates\Windows Components\Windows Update\Manage updates offered from Windows Update\Manage preview builds</t>
  </si>
  <si>
    <t>Set Manage preview builds to disabled. One method to achieve the recommended configuration via Group Policy, set the following UI path to Disabled:
Computer Configuration\Policies\Administrative Templates\Windows Components\Windows Update\Manage updates offered from Windows Update\Manage preview builds</t>
  </si>
  <si>
    <t>Win10-355</t>
  </si>
  <si>
    <t>Set Select when Preview Builds and Feature Updates are received to enabled: 180 or more days</t>
  </si>
  <si>
    <t>This policy setting determines when Preview Build or Feature Updates are received.
**Defer Updates** This enables devices to defer taking the next Feature Update available to your channel for up to 14 days for all the pre-release channels and up to 365 days for the Semi-Annual Channel. Or, if the device is updating from the Semi-Annual Channel, a version for the device to move to and/or stay on until the policy is updated or the device reaches end of service can be specified. Note: If you set both policies, the version specified will take precedence and the deferrals will not be in effect. Please see the Windows Release Information page for OS version information.
**Pause Updates** To prevent Feature Updates from being received on their scheduled time, you can temporarily pause Feature Updates. The pause will remain in effect for 35 days from the specified start date or until the field is cleared (Quality Updates will still be offered).</t>
  </si>
  <si>
    <t>Navigate to the UI Path articulated in the Remediation section and confirm it is set as prescribed. This group policy setting is backed by the following registry location:
HKEY_LOCAL_MACHINE\SOFTWARE\Policies\Microsoft\Windows\WindowsUpdate:DeferFeatureUpdates
HKEY_LOCAL_MACHINE\SOFTWARE\Policies\Microsoft\Windows\WindowsUpdate:DeferFeatureUpdatesPeriodInDays</t>
  </si>
  <si>
    <t xml:space="preserve">The Select when Preview Builds and Feature Updates are received is set to Enabled: 180 or more days. </t>
  </si>
  <si>
    <t xml:space="preserve">The Select when Preview Builds and Feature Updates are received is not set to Enabled: 180 or more days. </t>
  </si>
  <si>
    <t>18.10.93.4.2</t>
  </si>
  <si>
    <t>In a production environment, it is preferred to only use software and features that are publicly available, after they have gone through rigorous testing in beta.</t>
  </si>
  <si>
    <t>To establish the recommended configuration via GP, set the following UI path to Enabled: 180 or more days:
Computer Configuration\Policies\Administrative Templates\Windows Components\Windows Update\Manage updates offered from Windows Update\Select when Preview Builds and Feature Updates are received</t>
  </si>
  <si>
    <t>Set Select when Preview Builds and Feature Updates are received to enabled: 180 or more days. One method to achieve the recommended configuration via Group Policy, set the following UI path to Enabled: 180 or more days:
Computer Configuration\Policies\Administrative Templates\Windows Components\Windows Update\Manage updates offered from Windows Update\Select when Preview Builds and Feature Updates are received</t>
  </si>
  <si>
    <t>Win10-356</t>
  </si>
  <si>
    <t>Set Select when Quality Updates are received to enabled: 0 days</t>
  </si>
  <si>
    <t>This setting controls when Quality Updates are received.
The recommended state for this setting is: Enabled: 0 days.</t>
  </si>
  <si>
    <t>Navigate to the UI Path articulated in the Remediation section and confirm it is set as prescribed. This group policy setting is backed by the following registry location:
HKEY_LOCAL_MACHINE\SOFTWARE\Policies\Microsoft\Windows\WindowsUpdate:DeferQualityUpdates
HKEY_LOCAL_MACHINE\SOFTWARE\Policies\Microsoft\Windows\WindowsUpdate:DeferQualityUpdatesPeriodInDays</t>
  </si>
  <si>
    <t>The Select when Quality Updates are received option is set to Enabled: 0 days.</t>
  </si>
  <si>
    <t>The Select when Quality Updates are received option is not set to Enabled: 0 days.</t>
  </si>
  <si>
    <t>18.10.93.4.3</t>
  </si>
  <si>
    <t>Quality Updates can contain important bug fixes and/or security patches and should be installed as soon as possible.</t>
  </si>
  <si>
    <t>To establish the recommended configuration via GP, set the following UI path to Enabled:0 days:
Computer Configuration\Policies\Administrative Templates\Windows Components\Windows Update\Manage updates offered from Windows Update\Select when Quality Updates are received</t>
  </si>
  <si>
    <t>Set Select when Quality Updates are received to enabled: 0 days/ One method to achieve the recommended configuration via Group Policy, set the following UI path to Enabled:0 days:
Computer Configuration\Policies\Administrative Templates\Windows Components\Windows Update\Manage updates offered from Windows Update\Select when Quality Updates are received</t>
  </si>
  <si>
    <t>Win10-357</t>
  </si>
  <si>
    <t>Set Enable screen saver to enable</t>
  </si>
  <si>
    <t>This policy setting enables/disables the use of desktop screen savers.
The recommended state for this setting is: Enabled.</t>
  </si>
  <si>
    <t>Navigate to the UI Path articulated in the Remediation section and confirm it is set as prescribed. This group policy setting is backed by the following registry location:
HKEY_USERS\[USER SID]\Software\Policies\Microsoft\Windows\Control Panel\Desktop:ScreenSaveActive</t>
  </si>
  <si>
    <t>The setting Enable screen saver is set to enabled.</t>
  </si>
  <si>
    <t>The setting Enable screen saver is not set to enabled.</t>
  </si>
  <si>
    <t>19.1.3</t>
  </si>
  <si>
    <t>19.1.3.1</t>
  </si>
  <si>
    <t>If a user forgets to lock their computer when they walk away, it is possible that a passerby will hijack it. Configuring a timed screen saver with password lock will help to protect against these hijacks.</t>
  </si>
  <si>
    <t>To establish the recommended configuration via GP, set the following UI path to Enabled:
User Configuration\Policies\Administrative Templates\Control Panel\Personalization\Enable screen saver</t>
  </si>
  <si>
    <t>Set Enable screen saver to enable. One method to achieve the recommended configuration via Group Policy, set the following UI path to Enabled:
User Configuration\Policies\Administrative Templates\Control Panel\Personalization\Enable screen saver</t>
  </si>
  <si>
    <t>Win10-358</t>
  </si>
  <si>
    <t>Set Password protect the screen saver to enabled</t>
  </si>
  <si>
    <t>This setting determines whether screen savers used on the computer are password protected.
The recommended state for this setting is: Enabled.</t>
  </si>
  <si>
    <t>Navigate to the UI Path articulated in the Remediation section and confirm it is set as prescribed. This group policy setting is backed by the following registry location:
HKEY_USERS\[USER SID]\Software\Policies\Microsoft\Windows\Control Panel\Desktop:ScreenSaverIsSecure</t>
  </si>
  <si>
    <t>The setting Password protect the screen saver is set to enabled.</t>
  </si>
  <si>
    <t>The setting Password protect the screen saver is not set to enabled.</t>
  </si>
  <si>
    <t>19.1.3.2</t>
  </si>
  <si>
    <t>To establish the recommended configuration via GP, set the following UI path to Enabled:
User Configuration\Policies\Administrative Templates\Control Panel\Personalization\Password protect the screen saver</t>
  </si>
  <si>
    <t>Set Password protect the screen saver to enabled. One method to achieve the recommended configuration via Group Policy, set the following UI path to Enabled:
User Configuration\Policies\Administrative Templates\Control Panel\Personalization\Password protect the screen saver</t>
  </si>
  <si>
    <t>Win10-359</t>
  </si>
  <si>
    <t>Set Screen saver timeout to enabled: 900 seconds or fewer, but not 0</t>
  </si>
  <si>
    <t>This setting specifies how much user idle time must elapse before the screen saver is launched.
The recommended state for this setting is: Enabled: 900 seconds or fewer, but not 0.</t>
  </si>
  <si>
    <t>Navigate to the UI Path articulated in the Remediation section and confirm it is set as prescribed. This group policy setting is backed by the following registry location:
HKEY_USERS\[USER SID]\Software\Policies\Microsoft\Windows\Control Panel\Desktop:ScreenSaveTimeOut</t>
  </si>
  <si>
    <t>The setting Screen saver timeout is set to Enabled: 900 seconds or fewer, but not 0.</t>
  </si>
  <si>
    <t>The setting Screen saver timeout is not set to Enabled: 900 seconds or fewer, but not 0.</t>
  </si>
  <si>
    <t>19.1.3.3</t>
  </si>
  <si>
    <t>To establish the recommended configuration via GP, set the following UI path to Enabled: 900 or fewer, but not 0:
User Configuration\Policies\Administrative Templates\Control Panel\Personalization\Screen saver timeout</t>
  </si>
  <si>
    <t>Set Screen saver timeout to enabled: 900 seconds or fewer, but not 0. One method to achieve the recommended configuration via Group Policy, set the following UI path to Enabled: 900 or fewer, but not 0:
User Configuration\Policies\Administrative Templates\Control Panel\Personalization\Screen saver timeout</t>
  </si>
  <si>
    <t>Win10-360</t>
  </si>
  <si>
    <t>Set Turn off toast notifications on the lock screen to enabled</t>
  </si>
  <si>
    <t>This policy setting turns off toast notifications on the lock screen.
The recommended state for this setting is Enabled.</t>
  </si>
  <si>
    <t>Navigate to the UI Path articulated in the Remediation section and confirm it is set as prescribed. This group policy setting is backed by the following registry location:
HKEY_USERS\[USER SID]\Software\Policies\Microsoft\Windows\CurrentVersion\PushNotifications:NoToastApplicationNotificationOnLockScreen</t>
  </si>
  <si>
    <t>The setting turns off toast notifications on the lock screen is set to enabled.</t>
  </si>
  <si>
    <t>The setting turns off toast notifications on the lock screen is not set to enabled.</t>
  </si>
  <si>
    <t>19.5.1</t>
  </si>
  <si>
    <t>19.5.1.1</t>
  </si>
  <si>
    <t>While this feature can be handy for users, applications that provide toast notifications might display sensitive personal or business data while the device is left unattended.</t>
  </si>
  <si>
    <t>To establish the recommended configuration via GP, set the following UI path to Enabled:
User Configuration\Policies\Administrative Templates\Start Menu and Taskbar\Notifications\Turn off toast notifications on the lock screen</t>
  </si>
  <si>
    <t>Set Turn off toast notifications on the lock screen to enabled. One method to achieve the recommended configuration via Group Policy, set the following UI path to Enabled:
User Configuration\Policies\Administrative Templates\Start Menu and Taskbar\Notifications\Turn off toast notifications on the lock screen</t>
  </si>
  <si>
    <t>Win10-361</t>
  </si>
  <si>
    <t>Set Do not preserve zone information in file attachments to disabled</t>
  </si>
  <si>
    <t>This policy setting allows you to manage whether Windows marks file attachments with information about their zone of origin (such as restricted, Internet, intranet, local). This requires NTFS to function correctly and will fail without notice on FAT32. By not preserving the zone information, Windows cannot make proper risk assessments.
The recommended state for this setting is: Disabled.</t>
  </si>
  <si>
    <t>Navigate to the UI Path articulated in the Remediation section and confirm it is set as prescribed. This group policy setting is backed by the following registry location:
HKEY_USERS\[USER SID]\Software\Microsoft\Windows\CurrentVersion\Policies\Attachments:SaveZoneInformation</t>
  </si>
  <si>
    <t>The setting Do not preserve zone information in file attachments is set to disabled.</t>
  </si>
  <si>
    <t>The setting Do not preserve zone information in file attachments is not set to disabled.</t>
  </si>
  <si>
    <t>19.7.4</t>
  </si>
  <si>
    <t>19.7.4.1</t>
  </si>
  <si>
    <t>A file that is downloaded from a computer on the Internet or Restricted Sites zone may be moved to a location that makes it appear safe, like an intranet file share, and executed by an unsuspecting user. The Attachment Manager feature will warn users when opening or executing files which are marked as being from an untrusted source, unless/until the file's zone information has been removed.</t>
  </si>
  <si>
    <t>To establish the recommended configuration via GP, set the following UI path to Disabled:
User Configuration\Policies\Administrative Templates\Windows Components\Attachment Manager\Do not preserve zone information in file attachments</t>
  </si>
  <si>
    <t>Set Do not preserve zone information in file attachments to disabled. One method to achieve the recommended configuration via Group Policy, set the following UI path to Disabled:
User Configuration\Policies\Administrative Templates\Windows Components\Attachment Manager\Do not preserve zone information in file attachments</t>
  </si>
  <si>
    <t>Win10-362</t>
  </si>
  <si>
    <t>Set Notify antivirus programs when opening attachments to enabled</t>
  </si>
  <si>
    <t xml:space="preserve">This policy setting manages the behavior for notifying registered antivirus programs. If multiple programs are registered, they will all be notified.
The recommended state for this setting is: Enabled.
</t>
  </si>
  <si>
    <t>Navigate to the UI Path articulated in the Remediation section and confirm it is set as prescribed. This group policy setting is backed by the following registry location:
HKEY_USERS\[USER SID]\Software\Microsoft\Windows\CurrentVersion\Policies\Attachments:ScanWithAntiVirus</t>
  </si>
  <si>
    <t>The setting Notify antivirus programs when opening attachments is enabled.</t>
  </si>
  <si>
    <t>The setting Notify antivirus programs when opening attachments is not enabled.</t>
  </si>
  <si>
    <t>19.7.4.2</t>
  </si>
  <si>
    <t>Antivirus programs that do not perform on-access checks may not be able to scan downloaded files.</t>
  </si>
  <si>
    <t>To establish the recommended configuration via GP, set the following UI path to Enabled:
User Configuration\Policies\Administrative Templates\Windows Components\Attachment Manager\Notify antivirus programs when opening attachments</t>
  </si>
  <si>
    <t>Set Notify antivirus programs when opening attachments to enabled. One method to achieve the recommended configuration via Group Policy, set the following UI path to Enabled:
User Configuration\Policies\Administrative Templates\Windows Components\Attachment Manager\Notify antivirus programs when opening attachments</t>
  </si>
  <si>
    <t>Win10-363</t>
  </si>
  <si>
    <t>Set Configure Windows spotlight on lock screen to disabled</t>
  </si>
  <si>
    <t xml:space="preserve">This policy setting lets you configure Windows Spotlight on the lock screen. 
The recommended state for this setting is: Disabled.
</t>
  </si>
  <si>
    <t>Navigate to the UI Path articulated in the Remediation section and confirm it is set as prescribed. This group policy setting is backed by the following registry location:
HKEY_USERS\[USER SID]\Software\Policies\Microsoft\Windows\CloudContent:ConfigureWindowsSpotlight</t>
  </si>
  <si>
    <t>The Configure Windows spotlight on lock screen is set to disabled.</t>
  </si>
  <si>
    <t>The Configure Windows spotlight on lock screen is not set to disabled.</t>
  </si>
  <si>
    <t>19.7.7</t>
  </si>
  <si>
    <t>19.7.7.1</t>
  </si>
  <si>
    <t>Enabling this setting will help ensure your data is not shared with any third party. The Windows Spotlight feature collects data and uses that data to display suggested apps as well as images from the internet.</t>
  </si>
  <si>
    <t>To establish the recommended configuration via GP, set the following UI path to Disabled:
User Configuration\Policies\Administrative Templates\Windows Components\Cloud Content\Configure Windows spotlight on lock screen</t>
  </si>
  <si>
    <t>Set Configure Windows spotlight on lock screen to disabled. One method to achieve the recommended configuration via Group Policy, set the following UI path to Disabled:
User Configuration\Policies\Administrative Templates\Windows Components\Cloud Content\Configure Windows spotlight on lock screen</t>
  </si>
  <si>
    <t>Win10-364</t>
  </si>
  <si>
    <t>Set Do not suggest third-party content in Windows spotlight to enabled</t>
  </si>
  <si>
    <t>This policy setting determines whether Windows will suggest apps and content from third-party software publishers.
The recommended state for this setting is: Enabled.</t>
  </si>
  <si>
    <t>Navigate to the UI Path articulated in the Remediation section and confirm it is set as prescribed. This group policy setting is backed by the following registry location:
HKEY_USERS\[USER SID]\Software\Policies\Microsoft\Windows\CloudContent:DisableThirdPartySuggestions</t>
  </si>
  <si>
    <t>The setting Prevent users from sharing files within their profile. is set to enabled.</t>
  </si>
  <si>
    <t>The setting Prevent users from sharing files within their profile is not set to enabled.</t>
  </si>
  <si>
    <t>19.7.7.2</t>
  </si>
  <si>
    <t>To establish the recommended configuration via GP, set the following UI path to Enabled:
User Configuration\Policies\Administrative Templates\Windows Components\Cloud Content\Do not suggest third-party content in Windows spotlightr).</t>
  </si>
  <si>
    <t>Set Do not suggest third-party content in Windows spotlight to enabled. One method to achieve the recommended configuration via Group Policy, set the following UI path to Enabled:
User Configuration\Policies\Administrative Templates\Windows Components\Cloud Content\Do not suggest third-party content in Windows spotlightr).</t>
  </si>
  <si>
    <t>Win10-365</t>
  </si>
  <si>
    <t xml:space="preserve">Set Turn off Spotlight collection on Desktop to enabled </t>
  </si>
  <si>
    <t>This policy setting removes the Spotlight collection setting in Personalization, rendering the user unable to select and subsequently download daily images from Microsoft to the system desktop.
The recommended state for this setting is: Enabled.</t>
  </si>
  <si>
    <t>Navigate to the UI Path articulated in the Remediation section and confirm it is set as prescribed. This group policy setting is backed by the following registry location:
HKEY_USERS\[USER SID]\SOFTWARE\Policies\Microsoft\Windows\CloudContent:DisableSpotlightCollectionOnDesktop</t>
  </si>
  <si>
    <t>The Setting Turn off Spotlight collection on Desktop is set to enabled.</t>
  </si>
  <si>
    <t>The Setting Turn off Spotlight collection on Desktop is not set to enabled.</t>
  </si>
  <si>
    <t>19.7.7.5</t>
  </si>
  <si>
    <t>Enabling this setting will help ensure your data is not shared with any third party. The Windows Spotlight feature collects data and uses that data to display images from Microsoft.</t>
  </si>
  <si>
    <t>To establish the recommended configuration via GP, set the following UI path to Enabled:
User Configuration\Policies\Administrative Templates\Windows Components\Cloud Content\Turn off Spotlight collection on Desktop</t>
  </si>
  <si>
    <t>Set Turn off Spotlight collection on Desktop to enabled. One method to achieve the recommended configuration via Group Policy, set the following UI path to Enabled:
User Configuration\Policies\Administrative Templates\Windows Components\Cloud Content\Turn off Spotlight collection on Desktop</t>
  </si>
  <si>
    <t>Win10-366</t>
  </si>
  <si>
    <t>Set Prevent users from sharing files within their profile. to enabled</t>
  </si>
  <si>
    <t>This policy setting determines whether users can share files within their profile. By default, users are allowed to share files within their profile to other users on their network after an administrator opts in the computer. An administrator can opt in the computer by using the sharing wizard to share a file within their profile.
The recommended state for this setting is: Enabled.</t>
  </si>
  <si>
    <t>Navigate to the UI Path articulated in the Remediation section and confirm it is set as prescribed. This group policy setting is backed by the following registry location:
HKEY_USERS\[USER SID]\SOFTWARE\Microsoft\Windows\CurrentVersion\Policies\Explorer:NoInplaceSharing</t>
  </si>
  <si>
    <t>The Prevent users from sharing files within their profile is set to enabled.</t>
  </si>
  <si>
    <t>The Prevent users from sharing files within their profile is not set to enabled.</t>
  </si>
  <si>
    <t>19.7.25</t>
  </si>
  <si>
    <t>19.7.25.1</t>
  </si>
  <si>
    <t>If not properly configured, a user could accidentally share sensitive data with unauthorized users. In an enterprise managed environment, the company should provide a managed location for file sharing, such as a file server or SharePoint, instead of the user sharing files directly from their own user profile.</t>
  </si>
  <si>
    <t>To establish the recommended configuration via GP, set the following UI path to Enabled:
User Configuration\Policies\Administrative Templates\Windows Components\Network Sharing\Prevent users from sharing files within their profile.</t>
  </si>
  <si>
    <t>Set Prevent users from sharing files within their profile. to enabled. One method to achieve the recommended configuration via Group Policy, set the following UI path to Enabled:
User Configuration\Policies\Administrative Templates\Windows Components\Network Sharing\Prevent users from sharing files within their profile.</t>
  </si>
  <si>
    <t>Win10-367</t>
  </si>
  <si>
    <t>Navigate to the UI Path articulated in the Remediation section and confirm it is set as prescribed. This group policy setting is backed by the following registry location:
HKEY_USERS\[USER SID]\Software\Policies\Microsoft\Windows\Installer:AlwaysInstallElevated</t>
  </si>
  <si>
    <t>The setting Always install with elevated privileges is set to disabled</t>
  </si>
  <si>
    <t>19.7.40</t>
  </si>
  <si>
    <t>19.7.40.1</t>
  </si>
  <si>
    <t>To establish the recommended configuration via GP, set the following UI path to Disabled:
User Configuration\Policies\Administrative Templates\Windows Components\Windows Installer\Always install with elevated privileges</t>
  </si>
  <si>
    <t>Set Always install with elevated privileges to disabled. One method to achieve the recommended configuration via Group Policy, set the following UI path to Disabled:
User Configuration\Policies\Administrative Templates\Windows Components\Windows Installer\Always install with elevated privileges</t>
  </si>
  <si>
    <t>Input of test results starting with this row require corresponding Test IDs in Column A. Insert new rows above here.</t>
  </si>
  <si>
    <t>Info</t>
  </si>
  <si>
    <t>Criticality Ratings</t>
  </si>
  <si>
    <t>Change Log</t>
  </si>
  <si>
    <t>Version</t>
  </si>
  <si>
    <t xml:space="preserve">Test Case Tab </t>
  </si>
  <si>
    <t>Description of Changes</t>
  </si>
  <si>
    <t xml:space="preserve">Date </t>
  </si>
  <si>
    <t>Windows 10</t>
  </si>
  <si>
    <t>Removed all specific build related tabs and audit files and replaced them all with the latest CIS Microsoft Windows 10 Enterprise Benchmark v2.0.0</t>
  </si>
  <si>
    <t>Date</t>
  </si>
  <si>
    <t>Author</t>
  </si>
  <si>
    <t>Initial release CIS Microsoft Windows 10 Enterprise Benchmark v2.0.0, and Updated Issue Code Table</t>
  </si>
  <si>
    <t xml:space="preserve">Internal Revenue Service </t>
  </si>
  <si>
    <t>HAC1</t>
  </si>
  <si>
    <t>Contractors with unauthorized access to FTI</t>
  </si>
  <si>
    <t>User sessions do not lock after the Publication 1075 required timeframe</t>
  </si>
  <si>
    <t>HAC3</t>
  </si>
  <si>
    <t>Agency processes FTI at a contractor-run consolidated data center</t>
  </si>
  <si>
    <t>HAC4</t>
  </si>
  <si>
    <t>FTI is not labeled and is commingled with non-FTI</t>
  </si>
  <si>
    <t>HAC5</t>
  </si>
  <si>
    <t>FTI is commingled with non-FTI data in the data warehouse</t>
  </si>
  <si>
    <t>HAC6</t>
  </si>
  <si>
    <t>Cannot determine who has access to FTI</t>
  </si>
  <si>
    <t>HAC7</t>
  </si>
  <si>
    <t>Account management procedures are not in place</t>
  </si>
  <si>
    <t>HAC8</t>
  </si>
  <si>
    <t>Accounts are not reviewed periodically for proper privileges</t>
  </si>
  <si>
    <t>HAC9</t>
  </si>
  <si>
    <t>Accounts have not been created using user roles</t>
  </si>
  <si>
    <t>Accounts do not expire after the correct period of inactivity</t>
  </si>
  <si>
    <t>HAC100</t>
  </si>
  <si>
    <t>Other</t>
  </si>
  <si>
    <t>User access was not established with concept of least privilege</t>
  </si>
  <si>
    <t>HAC12</t>
  </si>
  <si>
    <t>Separation of duties is not in place</t>
  </si>
  <si>
    <t>HAC13</t>
  </si>
  <si>
    <t>Operating system configuration files have incorrect permissions</t>
  </si>
  <si>
    <t>HAC14</t>
  </si>
  <si>
    <t>Warning banner is insufficient</t>
  </si>
  <si>
    <t>User accounts not locked out after 3 unsuccessful login attempts</t>
  </si>
  <si>
    <t>HAC16</t>
  </si>
  <si>
    <t xml:space="preserve">Network device allows telnet connections </t>
  </si>
  <si>
    <t>HAC17</t>
  </si>
  <si>
    <t>Account lockouts do not require administrator action</t>
  </si>
  <si>
    <t>HAC18</t>
  </si>
  <si>
    <t>Network device has modems installed</t>
  </si>
  <si>
    <t>HAC19</t>
  </si>
  <si>
    <t>Out of Band Management is not utilized in all instances</t>
  </si>
  <si>
    <t>HAC20</t>
  </si>
  <si>
    <t>Agency duplicates usernames</t>
  </si>
  <si>
    <t>HAC21</t>
  </si>
  <si>
    <t>Agency shares administrative account inappropriately</t>
  </si>
  <si>
    <t>HAC22</t>
  </si>
  <si>
    <t>Administrators do not use su or sudo command to access root privileges</t>
  </si>
  <si>
    <t>HAC23</t>
  </si>
  <si>
    <t>Unauthorized disclosure to other agencies</t>
  </si>
  <si>
    <t>HAC24</t>
  </si>
  <si>
    <t>User roles do not exist within the data warehouse environment</t>
  </si>
  <si>
    <t>HAC25</t>
  </si>
  <si>
    <t>Agency employees with inappropriate access to FTI</t>
  </si>
  <si>
    <t>HAC26</t>
  </si>
  <si>
    <t>Inappropriate access to FTI from mobile devices</t>
  </si>
  <si>
    <t>Default accounts have not been disabled or renamed</t>
  </si>
  <si>
    <t>HAC28</t>
  </si>
  <si>
    <t>Database trace files are not properly protected</t>
  </si>
  <si>
    <t>HAC29</t>
  </si>
  <si>
    <t>Access to system functionality without identification and authentication</t>
  </si>
  <si>
    <t>HAC30</t>
  </si>
  <si>
    <t>RACF access controls not properly implemented</t>
  </si>
  <si>
    <t>HAC31</t>
  </si>
  <si>
    <t>The database public users has improper access to data and/or resources</t>
  </si>
  <si>
    <t>HAC32</t>
  </si>
  <si>
    <t>Mainframe access control function does not control access to FTI data</t>
  </si>
  <si>
    <t>HAC33</t>
  </si>
  <si>
    <t>FTI is accessible to third parties</t>
  </si>
  <si>
    <t>HAC34</t>
  </si>
  <si>
    <t>Improper access to DBMS by non-DBAs</t>
  </si>
  <si>
    <t>HAC35</t>
  </si>
  <si>
    <t>Inappropriate public access to FTI</t>
  </si>
  <si>
    <t>Agency allows FTI access from unsecured wireless network</t>
  </si>
  <si>
    <t>HAC37</t>
  </si>
  <si>
    <t>Account management procedures are not implemented</t>
  </si>
  <si>
    <t>HAC38</t>
  </si>
  <si>
    <t>Warning banner does not exist</t>
  </si>
  <si>
    <t>HAC39</t>
  </si>
  <si>
    <t>Access to wireless network exceeds acceptable range</t>
  </si>
  <si>
    <t>HAC40</t>
  </si>
  <si>
    <t>The system does not effectively utilize whitelists or ACLs</t>
  </si>
  <si>
    <t>HAC41</t>
  </si>
  <si>
    <t>Accounts are not removed or suspended when no longer necessary</t>
  </si>
  <si>
    <t>HAC42</t>
  </si>
  <si>
    <t>System configuration files are not stored securely</t>
  </si>
  <si>
    <t>HAC43</t>
  </si>
  <si>
    <t>Management sessions are not properly restricted by ACL</t>
  </si>
  <si>
    <t>HAC44</t>
  </si>
  <si>
    <t>System does not have a manual log off feature</t>
  </si>
  <si>
    <t>HAC45</t>
  </si>
  <si>
    <t>Split tunneling is enabled</t>
  </si>
  <si>
    <t>HAC46</t>
  </si>
  <si>
    <t>Access to mainframe product libraries is not adequately controlled</t>
  </si>
  <si>
    <t xml:space="preserve">Files containing authentication information are not adequately protected </t>
  </si>
  <si>
    <t>HAC48</t>
  </si>
  <si>
    <t>Usernames are not archived and may be re-issued to different users</t>
  </si>
  <si>
    <t>HAC49</t>
  </si>
  <si>
    <t>Use of emergency userIDs is not properly controlled</t>
  </si>
  <si>
    <t xml:space="preserve">Print spoolers do not adequately restrict jobs </t>
  </si>
  <si>
    <t>HAC51</t>
  </si>
  <si>
    <t xml:space="preserve">Unauthorized access to FTI </t>
  </si>
  <si>
    <t>HAC52</t>
  </si>
  <si>
    <t>Wireless usage policies are not sufficient</t>
  </si>
  <si>
    <t>HAC53</t>
  </si>
  <si>
    <t>Mobile device policies are not sufficient</t>
  </si>
  <si>
    <t>HAC54</t>
  </si>
  <si>
    <t>FTI is not properly labeled in the cloud environment</t>
  </si>
  <si>
    <t>HAC55</t>
  </si>
  <si>
    <t>FTI is not properly isolated in the cloud environment</t>
  </si>
  <si>
    <t>HAC56</t>
  </si>
  <si>
    <t>Mobile device does not wipe after the required threshold of passcode failures</t>
  </si>
  <si>
    <t>HAC57</t>
  </si>
  <si>
    <t>Mobile devices policies governing access to FTI are not sufficient</t>
  </si>
  <si>
    <t>HAC58</t>
  </si>
  <si>
    <t xml:space="preserve">Access control parameter thresholds are reset </t>
  </si>
  <si>
    <t>The guest account has improper access to data and/or resources</t>
  </si>
  <si>
    <t>HAC60</t>
  </si>
  <si>
    <t xml:space="preserve">Agency does not centrally manage access to third party environments </t>
  </si>
  <si>
    <t>User rights and permissions are not adequately configured</t>
  </si>
  <si>
    <t>Host-based firewall is not configured according to industry standard best practice</t>
  </si>
  <si>
    <t>HAC63</t>
  </si>
  <si>
    <t>Security profiles have not been established</t>
  </si>
  <si>
    <t>HAC64</t>
  </si>
  <si>
    <t>Multi-factor authentication is not required for internal privileged and non-privileged access</t>
  </si>
  <si>
    <t>HAC65</t>
  </si>
  <si>
    <t>Multi-factor authentication is not required for internal privileged access</t>
  </si>
  <si>
    <t>HAC66</t>
  </si>
  <si>
    <t>Multi-factor authentication is not required for internal non-privileged access</t>
  </si>
  <si>
    <t>HAT1</t>
  </si>
  <si>
    <t>Agency does not train employees with FTI access</t>
  </si>
  <si>
    <t>HAT100</t>
  </si>
  <si>
    <t>HAT2</t>
  </si>
  <si>
    <t>Agency does not train contractors with FTI access</t>
  </si>
  <si>
    <t>HAT3</t>
  </si>
  <si>
    <t>Agency does not maintain training records</t>
  </si>
  <si>
    <t>HAT4</t>
  </si>
  <si>
    <t>Agency does not provide security-specific training</t>
  </si>
  <si>
    <t>Adequate device identification and authentication is not employed</t>
  </si>
  <si>
    <t>Standardized naming convention is not enforced</t>
  </si>
  <si>
    <t>HIA3</t>
  </si>
  <si>
    <t>Authentication server is not used for end user authentication</t>
  </si>
  <si>
    <t>HIA4</t>
  </si>
  <si>
    <t>Authentication server is not used for device administration</t>
  </si>
  <si>
    <t>System does not properly control authentication process</t>
  </si>
  <si>
    <t>HIA6</t>
  </si>
  <si>
    <t>Identity proofing as not been implemented</t>
  </si>
  <si>
    <t>HIA7</t>
  </si>
  <si>
    <t>Identity proofing has not been properly implemented</t>
  </si>
  <si>
    <t>HAU1</t>
  </si>
  <si>
    <t>No auditing is being performed at the agency</t>
  </si>
  <si>
    <t>HAU2</t>
  </si>
  <si>
    <t>No auditing is being performed on the system</t>
  </si>
  <si>
    <t>HAU3</t>
  </si>
  <si>
    <t>Audit logs are not being reviewed</t>
  </si>
  <si>
    <t>HAU4</t>
  </si>
  <si>
    <t>System does not audit failed attempts to gain access</t>
  </si>
  <si>
    <t>HAU5</t>
  </si>
  <si>
    <t>Auditing is not performed on all data tables containing FTI</t>
  </si>
  <si>
    <t>System does not audit changes to access control settings</t>
  </si>
  <si>
    <t>HAU7</t>
  </si>
  <si>
    <t>Audit records are not retained per Pub 1075</t>
  </si>
  <si>
    <t>HAU8</t>
  </si>
  <si>
    <t>Logs are not maintained on a centralized log server</t>
  </si>
  <si>
    <t>HAU9</t>
  </si>
  <si>
    <t>No log reduction system exists</t>
  </si>
  <si>
    <t>HAU10</t>
  </si>
  <si>
    <t>Audit logs are not properly protected</t>
  </si>
  <si>
    <t>HAU100</t>
  </si>
  <si>
    <t>HAU11</t>
  </si>
  <si>
    <t>NTP is not properly implemented</t>
  </si>
  <si>
    <t>HAU12</t>
  </si>
  <si>
    <t>Audit records are not timestamped</t>
  </si>
  <si>
    <t>HAU13</t>
  </si>
  <si>
    <t>Audit records are not archived during VM rollback</t>
  </si>
  <si>
    <t>HAU14</t>
  </si>
  <si>
    <t>Remote access is not logged</t>
  </si>
  <si>
    <t>HAU15</t>
  </si>
  <si>
    <t>Verbose logging is not being performed on perimeter devices</t>
  </si>
  <si>
    <t>HAU16</t>
  </si>
  <si>
    <t>A centralized automated audit log analysis solution is not implemented</t>
  </si>
  <si>
    <t>Audit logs do not capture sufficient auditable events</t>
  </si>
  <si>
    <t>HAU18</t>
  </si>
  <si>
    <t>Audit logs are reviewed, but not per Pub 1075 requirements</t>
  </si>
  <si>
    <t>HAU19</t>
  </si>
  <si>
    <t>Audit log anomalies or findings are not reported and tracked</t>
  </si>
  <si>
    <t>HAU20</t>
  </si>
  <si>
    <t>Audit log data not sent from a consistently identified source</t>
  </si>
  <si>
    <t xml:space="preserve">System does not audit all attempts to gain access </t>
  </si>
  <si>
    <t>Content of audit records is not sufficient</t>
  </si>
  <si>
    <t>Audit storage capacity threshold has not been defined</t>
  </si>
  <si>
    <t>Administrators are not notified when audit storage threshold is reached</t>
  </si>
  <si>
    <t>Audit processing failures are not properly reported and responded to</t>
  </si>
  <si>
    <t>HAU26</t>
  </si>
  <si>
    <t xml:space="preserve">System/service provider is not held accountable to protect and share audit records with the agency </t>
  </si>
  <si>
    <t>HAU27</t>
  </si>
  <si>
    <t>Audit trail does not include access to FTI in pre-production</t>
  </si>
  <si>
    <t>HCA1</t>
  </si>
  <si>
    <t>Systems are not formally certified by management to process FTI</t>
  </si>
  <si>
    <t>HCA100</t>
  </si>
  <si>
    <t>HCA2</t>
  </si>
  <si>
    <t>Undocumented system interconnections exist</t>
  </si>
  <si>
    <t>HCA3</t>
  </si>
  <si>
    <t>Agency does not conduct routine assessments of security controls</t>
  </si>
  <si>
    <t>HCA4</t>
  </si>
  <si>
    <t>No third party verification of security assessments</t>
  </si>
  <si>
    <t>HCA5</t>
  </si>
  <si>
    <t>POA&amp;Ms are not used to track and mitigate potential weaknesses</t>
  </si>
  <si>
    <t>HCA6</t>
  </si>
  <si>
    <t>The agency's SSR does not address the current FTI environment</t>
  </si>
  <si>
    <t>HCA7</t>
  </si>
  <si>
    <t>SSR is not current with Pub 1075 reporting requirements</t>
  </si>
  <si>
    <t>HCA8</t>
  </si>
  <si>
    <t>Rules of behavior does not exist</t>
  </si>
  <si>
    <t>HCA9</t>
  </si>
  <si>
    <t>Rules of behavior is not sufficient</t>
  </si>
  <si>
    <t>HCA10</t>
  </si>
  <si>
    <t>Assessment results are not shared with designated agency officials</t>
  </si>
  <si>
    <t>HCA11</t>
  </si>
  <si>
    <t>Interconnection Security Agreements are not sufficient</t>
  </si>
  <si>
    <t>HCA12</t>
  </si>
  <si>
    <t>POA&amp;Ms are not reviewed in accordance with Pub 1075</t>
  </si>
  <si>
    <t>HCA13</t>
  </si>
  <si>
    <t xml:space="preserve">System authorizations are not updated in accordance with Pub 1075 </t>
  </si>
  <si>
    <t>HCA14</t>
  </si>
  <si>
    <t>A continuous monitoring program has not been established</t>
  </si>
  <si>
    <t>HCA15</t>
  </si>
  <si>
    <t xml:space="preserve">The continuous monitoring program is not sufficient </t>
  </si>
  <si>
    <t>HCA16</t>
  </si>
  <si>
    <t>Independent control assessments are not conducted at least annually</t>
  </si>
  <si>
    <t>HCA17</t>
  </si>
  <si>
    <t>Penetration testing assessments are not performed</t>
  </si>
  <si>
    <t>HCA18</t>
  </si>
  <si>
    <t>Penetration testing assessments do not generate corrective action plans</t>
  </si>
  <si>
    <t>HCA19</t>
  </si>
  <si>
    <t>Penetration testing assessments are not performed as frequently as required per Publication 1075</t>
  </si>
  <si>
    <t>HCA20</t>
  </si>
  <si>
    <t>Scope of penetration testing assessment is not sufficient</t>
  </si>
  <si>
    <t>HCM1</t>
  </si>
  <si>
    <t>Information system baseline is insufficient</t>
  </si>
  <si>
    <t>System has unneeded functionality installed</t>
  </si>
  <si>
    <t>HCM100</t>
  </si>
  <si>
    <t>HCM11</t>
  </si>
  <si>
    <t>SNMP is not implemented correctly</t>
  </si>
  <si>
    <t>HCM12</t>
  </si>
  <si>
    <t>Offline system configurations are not kept up-to-date</t>
  </si>
  <si>
    <t>HCM13</t>
  </si>
  <si>
    <t>System component inventories do not exist</t>
  </si>
  <si>
    <t>HCM14</t>
  </si>
  <si>
    <t>System component inventories are outdated</t>
  </si>
  <si>
    <t>HCM15</t>
  </si>
  <si>
    <t>Hardware asset inventory is not sufficient</t>
  </si>
  <si>
    <t>HCM16</t>
  </si>
  <si>
    <t>Software asset inventory is not sufficient</t>
  </si>
  <si>
    <t>HCM17</t>
  </si>
  <si>
    <t>Hardware asset inventory does not exist</t>
  </si>
  <si>
    <t>HCM18</t>
  </si>
  <si>
    <t>Software asset inventory does not exist</t>
  </si>
  <si>
    <t>HCM19</t>
  </si>
  <si>
    <t xml:space="preserve">Firewall rules are not reviewed or removed when no longer necessary </t>
  </si>
  <si>
    <t>HCM2</t>
  </si>
  <si>
    <t>FTI is not properly labeled on-screen</t>
  </si>
  <si>
    <t>HCM20</t>
  </si>
  <si>
    <t>Application interfaces are not separated from management functionality</t>
  </si>
  <si>
    <t>HCM21</t>
  </si>
  <si>
    <t>Permitted services have not been documented and approved</t>
  </si>
  <si>
    <t>HCM22</t>
  </si>
  <si>
    <t>Application code is not adequately separated from data sets</t>
  </si>
  <si>
    <t>HCM23</t>
  </si>
  <si>
    <t>System is not monitored for changes from baseline</t>
  </si>
  <si>
    <t>HCM24</t>
  </si>
  <si>
    <t>Agency network diagram is not complete</t>
  </si>
  <si>
    <t>HCM25</t>
  </si>
  <si>
    <t>Zoning has not been configured appropriately</t>
  </si>
  <si>
    <t>HCM26</t>
  </si>
  <si>
    <t>Static IP addresses are not used when needed</t>
  </si>
  <si>
    <t>HCM27</t>
  </si>
  <si>
    <t xml:space="preserve">Information system baseline does not exist </t>
  </si>
  <si>
    <t>HCM28</t>
  </si>
  <si>
    <t>Boundary devices are not scanned for open ports and services</t>
  </si>
  <si>
    <t>HCM29</t>
  </si>
  <si>
    <t>Application architecture does not properly separate user interface from data repository</t>
  </si>
  <si>
    <t>HCM3</t>
  </si>
  <si>
    <t>Operating system does not have vendor support</t>
  </si>
  <si>
    <t>HCM30</t>
  </si>
  <si>
    <t xml:space="preserve">System reset function leaves device in unsecure state </t>
  </si>
  <si>
    <t>HCM31</t>
  </si>
  <si>
    <t>Default SSID has not been changed</t>
  </si>
  <si>
    <t>HCM32</t>
  </si>
  <si>
    <t>The device is inappropriately used to serve multiple functions</t>
  </si>
  <si>
    <t>HCM33</t>
  </si>
  <si>
    <t>Significant changes are not reviewed for security impacts before being implemented</t>
  </si>
  <si>
    <t>HCM34</t>
  </si>
  <si>
    <t>Agency does not control significant changes to systems via an approval process</t>
  </si>
  <si>
    <t>HCM35</t>
  </si>
  <si>
    <t>Services are not configured to use the default/standard ports</t>
  </si>
  <si>
    <t>HCM36</t>
  </si>
  <si>
    <t xml:space="preserve">The required benchmark has not been applied </t>
  </si>
  <si>
    <t>HCM37</t>
  </si>
  <si>
    <t xml:space="preserve">Configuration settings and benchmarks have not been defined </t>
  </si>
  <si>
    <t>HCM38</t>
  </si>
  <si>
    <t>Agency does not adequately govern or control software usage</t>
  </si>
  <si>
    <t>HCM39</t>
  </si>
  <si>
    <t xml:space="preserve">RACF security settings are not properly configured </t>
  </si>
  <si>
    <t>HCM4</t>
  </si>
  <si>
    <t>Routine operational changes are not reviewed for security impacts before being implemented</t>
  </si>
  <si>
    <t>HCM40</t>
  </si>
  <si>
    <t>ACF security settings are not properly configured</t>
  </si>
  <si>
    <t>HCM41</t>
  </si>
  <si>
    <t>Top Secret security settings are not properly configured</t>
  </si>
  <si>
    <t>HCM42</t>
  </si>
  <si>
    <t>UNISYS security settings are not properly configured</t>
  </si>
  <si>
    <t>HCM43</t>
  </si>
  <si>
    <t>IBMi security settings are not properly configured</t>
  </si>
  <si>
    <t>HCM44</t>
  </si>
  <si>
    <t>Agency does not properly test changes prior to implementation</t>
  </si>
  <si>
    <t>System configuration provides additional attack surface</t>
  </si>
  <si>
    <t>HCM46</t>
  </si>
  <si>
    <t>Agency does not centrally manage mobile device configuration</t>
  </si>
  <si>
    <t>HCM47</t>
  </si>
  <si>
    <t>System error messages display system configuration information</t>
  </si>
  <si>
    <t>Low-risk operating system settings are not configured securely</t>
  </si>
  <si>
    <t>HCM49</t>
  </si>
  <si>
    <t>A tool is not used to block unauthorized software</t>
  </si>
  <si>
    <t>HCM5</t>
  </si>
  <si>
    <t>Web portal with FTI does not have three-tier architecture</t>
  </si>
  <si>
    <t>HCM6</t>
  </si>
  <si>
    <t>Agency does not control routine operational changes to systems via an approval process</t>
  </si>
  <si>
    <t>HCM7</t>
  </si>
  <si>
    <t>Configuration management procedures do not exist</t>
  </si>
  <si>
    <t>HCM8</t>
  </si>
  <si>
    <t>The ability to make changes is not properly limited</t>
  </si>
  <si>
    <t>Systems are not deployed using the concept of least privilege</t>
  </si>
  <si>
    <t>HCP1</t>
  </si>
  <si>
    <t>No contingency plan exists for FTI data</t>
  </si>
  <si>
    <t>HCP100</t>
  </si>
  <si>
    <t>HCP2</t>
  </si>
  <si>
    <t>Contingency plans are not tested annually</t>
  </si>
  <si>
    <t>HCP3</t>
  </si>
  <si>
    <t>Contingency plan does not exist for consolidated data center</t>
  </si>
  <si>
    <t>HCP4</t>
  </si>
  <si>
    <t>FTI is not encrypted in transit to the DR site</t>
  </si>
  <si>
    <t>HCP5</t>
  </si>
  <si>
    <t>Backup data is not adequately protected</t>
  </si>
  <si>
    <t>HCP6</t>
  </si>
  <si>
    <t>Contingency plan is not updated annually</t>
  </si>
  <si>
    <t>HCP7</t>
  </si>
  <si>
    <t>Contingency plan is not sufficient</t>
  </si>
  <si>
    <t>HCP8</t>
  </si>
  <si>
    <t>Contingency training is not conducted</t>
  </si>
  <si>
    <t>HCP9</t>
  </si>
  <si>
    <t xml:space="preserve">Contingency training is not sufficient </t>
  </si>
  <si>
    <t>HCP10</t>
  </si>
  <si>
    <t>Backup data is located on production systems</t>
  </si>
  <si>
    <t>HIR1</t>
  </si>
  <si>
    <t>Incident response program does not exist</t>
  </si>
  <si>
    <t>HIR100</t>
  </si>
  <si>
    <t>HIR2</t>
  </si>
  <si>
    <t>Incident response plan is not sufficient</t>
  </si>
  <si>
    <t>HIR3</t>
  </si>
  <si>
    <t>Agency does not perform incident response exercises in accordance with Pub 1075</t>
  </si>
  <si>
    <t>HIR4</t>
  </si>
  <si>
    <t>Agency does not provide support resource for assistance in handling and reporting security incidents</t>
  </si>
  <si>
    <t>HIR5</t>
  </si>
  <si>
    <t>Incident response plan does not exist</t>
  </si>
  <si>
    <t>HMA1</t>
  </si>
  <si>
    <t>External maintenance providers not escorted in the data center</t>
  </si>
  <si>
    <t>HMA100</t>
  </si>
  <si>
    <t>HMA2</t>
  </si>
  <si>
    <t>Maintenance not restricted to local access</t>
  </si>
  <si>
    <t>HMA3</t>
  </si>
  <si>
    <t>Maintenance tools are not approved / controlled</t>
  </si>
  <si>
    <t>HMA4</t>
  </si>
  <si>
    <t>Maintenance records are not sufficient</t>
  </si>
  <si>
    <t>HMA5</t>
  </si>
  <si>
    <t>Non local maintenance is not implemented securely</t>
  </si>
  <si>
    <t>HMT1</t>
  </si>
  <si>
    <t>Risk Assessment controls are not implemented properly</t>
  </si>
  <si>
    <t>HMT2</t>
  </si>
  <si>
    <t>Planning controls are not implemented properly</t>
  </si>
  <si>
    <t>HMT3</t>
  </si>
  <si>
    <t>Program management controls are not implemented properly</t>
  </si>
  <si>
    <t>HMT4</t>
  </si>
  <si>
    <t>System acquisition controls are not implemented properly</t>
  </si>
  <si>
    <t>HMT5</t>
  </si>
  <si>
    <t>SA&amp;A controls are not implemented properly</t>
  </si>
  <si>
    <t>HMT6</t>
  </si>
  <si>
    <t>Contingency planning controls are not implemented properly</t>
  </si>
  <si>
    <t>HMT7</t>
  </si>
  <si>
    <t>Configuration management controls are not implemented properly</t>
  </si>
  <si>
    <t>HMT8</t>
  </si>
  <si>
    <t>Maintenance controls are not implemented properly</t>
  </si>
  <si>
    <t>HMT9</t>
  </si>
  <si>
    <t>System and information integrity controls are not implemented properly</t>
  </si>
  <si>
    <t>HMT10</t>
  </si>
  <si>
    <t>Incident response controls are not implemented properly</t>
  </si>
  <si>
    <t>HMT100</t>
  </si>
  <si>
    <t>HMT11</t>
  </si>
  <si>
    <t>Awareness and training controls are not implemented properly</t>
  </si>
  <si>
    <t>HMT12</t>
  </si>
  <si>
    <t>Identification and authentication controls are not implemented properly</t>
  </si>
  <si>
    <t>HMT13</t>
  </si>
  <si>
    <t>Access controls are not implemented properly</t>
  </si>
  <si>
    <t>HMT14</t>
  </si>
  <si>
    <t>Audit and accountability are not implemented properly</t>
  </si>
  <si>
    <t>HMT15</t>
  </si>
  <si>
    <t>System and communications protection controls are not implemented properly</t>
  </si>
  <si>
    <t>HMT16</t>
  </si>
  <si>
    <t>Documentation does not exist</t>
  </si>
  <si>
    <t>HMT17</t>
  </si>
  <si>
    <t>Documentation is sufficient but outdated</t>
  </si>
  <si>
    <t>HMT18</t>
  </si>
  <si>
    <t>Documentation exists but is not sufficient</t>
  </si>
  <si>
    <t>HMT19</t>
  </si>
  <si>
    <t>Management Operational and Technical controls are not implemented properly</t>
  </si>
  <si>
    <t>HPW1</t>
  </si>
  <si>
    <t>No password is required to access an FTI system</t>
  </si>
  <si>
    <t>Password does not expire timely</t>
  </si>
  <si>
    <t>Minimum password length is too short</t>
  </si>
  <si>
    <t>Minimum password age does not exist</t>
  </si>
  <si>
    <t>HPW5</t>
  </si>
  <si>
    <t>Passwords are generated and distributed automatically</t>
  </si>
  <si>
    <t>Password history is insufficient</t>
  </si>
  <si>
    <t>Password change notification is not sufficient</t>
  </si>
  <si>
    <t>Passwords are displayed on screen when entered</t>
  </si>
  <si>
    <t>HPW9</t>
  </si>
  <si>
    <t>Password management processes are not documented</t>
  </si>
  <si>
    <t>Passwords are allowed to be stored</t>
  </si>
  <si>
    <t>HPW100</t>
  </si>
  <si>
    <t>Password transmission does not use strong cryptography</t>
  </si>
  <si>
    <t>Passwords do not meet complexity requirements</t>
  </si>
  <si>
    <t>HPW13</t>
  </si>
  <si>
    <t>Enabled secret passwords are not implemented correctly</t>
  </si>
  <si>
    <t>HPW14</t>
  </si>
  <si>
    <t>Authenticator feedback is labeled inappropriately</t>
  </si>
  <si>
    <t>HPW15</t>
  </si>
  <si>
    <t>Passwords are shared inappropriately</t>
  </si>
  <si>
    <t>HPW16</t>
  </si>
  <si>
    <t>Swipe-based passwords are allowed on mobile devices</t>
  </si>
  <si>
    <t>HPW17</t>
  </si>
  <si>
    <t>Default passwords have not been changed</t>
  </si>
  <si>
    <t>HPW18</t>
  </si>
  <si>
    <t xml:space="preserve">No password is required to remotely access an FTI system </t>
  </si>
  <si>
    <t>HPW19</t>
  </si>
  <si>
    <t>More than one Publication 1075 password requirement is not met</t>
  </si>
  <si>
    <t>HPW20</t>
  </si>
  <si>
    <t>User is not required to change password upon first use</t>
  </si>
  <si>
    <t>Passwords are allowed to be stored unencrypted in config files</t>
  </si>
  <si>
    <t>HPW22</t>
  </si>
  <si>
    <t>Administrators cannot override minimum password age for users, when required</t>
  </si>
  <si>
    <t>HPW23</t>
  </si>
  <si>
    <t>Passwords cannot be changed by users</t>
  </si>
  <si>
    <t>HRA1</t>
  </si>
  <si>
    <t>Risk assessments are not performed</t>
  </si>
  <si>
    <t>HRA100</t>
  </si>
  <si>
    <t>HRA2</t>
  </si>
  <si>
    <t>Vulnerability assessments are not performed</t>
  </si>
  <si>
    <t>HRA3</t>
  </si>
  <si>
    <t>Vulnerability assessments do not generate corrective action plans</t>
  </si>
  <si>
    <t>HRA4</t>
  </si>
  <si>
    <t>Vulnerability assessments are not performed as frequently as required per Publication 1075</t>
  </si>
  <si>
    <t>HRA5</t>
  </si>
  <si>
    <t>Vulnerabilities are not remediated in a timely manner</t>
  </si>
  <si>
    <t>HRA6</t>
  </si>
  <si>
    <t>Scope of vulnerability scanning is not sufficient</t>
  </si>
  <si>
    <t>HRA7</t>
  </si>
  <si>
    <t>Risk assessments are performed but not in accordance with Pub 1075 parameters</t>
  </si>
  <si>
    <t>HRA8</t>
  </si>
  <si>
    <t>Penetration test results are not included in agency POA&amp;Ms</t>
  </si>
  <si>
    <t>HRA9</t>
  </si>
  <si>
    <t>Application source code is not assessed for static vulnerabilities</t>
  </si>
  <si>
    <t>HRM1</t>
  </si>
  <si>
    <t>Multi-factor authentication is not required for external or remote access</t>
  </si>
  <si>
    <t>HRM10</t>
  </si>
  <si>
    <t>Client side cache cleaning utility has not been implemented</t>
  </si>
  <si>
    <t>HRM100</t>
  </si>
  <si>
    <t>HRM11</t>
  </si>
  <si>
    <t>Site to site connection does not terminate outside the firewall</t>
  </si>
  <si>
    <t>HRM12</t>
  </si>
  <si>
    <t>An FTI system is directly routable to the internet via unencrypted protocols</t>
  </si>
  <si>
    <t>HRM13</t>
  </si>
  <si>
    <t xml:space="preserve">The agency does not blacklist known malicious IPs </t>
  </si>
  <si>
    <t>HRM14</t>
  </si>
  <si>
    <t>The agency does not update blacklists of known malicious IPs</t>
  </si>
  <si>
    <t>HRM15</t>
  </si>
  <si>
    <t xml:space="preserve">Multi-factor authentication is not enforced for local device management </t>
  </si>
  <si>
    <t>HRM16</t>
  </si>
  <si>
    <t>VPN access points have not been limited</t>
  </si>
  <si>
    <t>HRM17</t>
  </si>
  <si>
    <t>SSH is not implemented correctly for device management</t>
  </si>
  <si>
    <t>HRM18</t>
  </si>
  <si>
    <t>Remote access policies are not sufficient</t>
  </si>
  <si>
    <t>HRM19</t>
  </si>
  <si>
    <t>Agency cannot remotely wipe lost mobile device</t>
  </si>
  <si>
    <t>HRM2</t>
  </si>
  <si>
    <t>Multi-factor authentication is not required to access FTI via personal devices</t>
  </si>
  <si>
    <t>HRM20</t>
  </si>
  <si>
    <t>Multi-factor authentication is not properly configured for external or remote access</t>
  </si>
  <si>
    <t>HRM3</t>
  </si>
  <si>
    <t>FTI access from personal devices</t>
  </si>
  <si>
    <t>HRM4</t>
  </si>
  <si>
    <t>FTI access from offshore</t>
  </si>
  <si>
    <t>User sessions do not terminate after the Publication 1075 period of inactivity</t>
  </si>
  <si>
    <t>HRM6</t>
  </si>
  <si>
    <t>The mainframe is directly routable to the internet via Port 23</t>
  </si>
  <si>
    <t>The agency does not adequately control remote access to its systems</t>
  </si>
  <si>
    <t>HRM8</t>
  </si>
  <si>
    <t>Direct root access is enabled on the system</t>
  </si>
  <si>
    <t>HRM9</t>
  </si>
  <si>
    <t>VPN technology does not perform host checking</t>
  </si>
  <si>
    <t>HSA1</t>
  </si>
  <si>
    <t>Live FTI data is used in test environments without approval</t>
  </si>
  <si>
    <t>HSA100</t>
  </si>
  <si>
    <t>HSA2</t>
  </si>
  <si>
    <t>Usage restrictions to open source software are not in place</t>
  </si>
  <si>
    <t>HSA3</t>
  </si>
  <si>
    <t>No agreement exists with 3rd party provider to host FTI</t>
  </si>
  <si>
    <t>Software installation rights are not limited to the technical staff</t>
  </si>
  <si>
    <t>HSA5</t>
  </si>
  <si>
    <t>Configuration changes are not controlled during all phases of the SDLC</t>
  </si>
  <si>
    <t>HSA6</t>
  </si>
  <si>
    <t>Security test and evaluations are not performed during system development</t>
  </si>
  <si>
    <t>HSA7</t>
  </si>
  <si>
    <t>The external facing system is no longer supported by the vendor</t>
  </si>
  <si>
    <t>HSA8</t>
  </si>
  <si>
    <t>The internally hosted operating system's major release is no longer supported by the vendor</t>
  </si>
  <si>
    <t>HSA9</t>
  </si>
  <si>
    <t>The internally hosted operating system's minor release is no longer supported by the vendor</t>
  </si>
  <si>
    <t>HSA10</t>
  </si>
  <si>
    <t>The internally hosted software's major release is no longer supported by the vendor</t>
  </si>
  <si>
    <t>HSA11</t>
  </si>
  <si>
    <t>The internally hosted software's minor release is no longer supported by the vendor</t>
  </si>
  <si>
    <t>HSA12</t>
  </si>
  <si>
    <t>Internal networking devices are no longer supported by the vendor</t>
  </si>
  <si>
    <t>HSA13</t>
  </si>
  <si>
    <t>IT security is not part of capital planning and the investment control process</t>
  </si>
  <si>
    <t>HSA14</t>
  </si>
  <si>
    <t xml:space="preserve">FTI systems are not included in a SDLC </t>
  </si>
  <si>
    <t>HSA15</t>
  </si>
  <si>
    <t>FTI contracts do not contain all security requirements</t>
  </si>
  <si>
    <t>HSA16</t>
  </si>
  <si>
    <t>Documentation is not properly protected</t>
  </si>
  <si>
    <t>HSA17</t>
  </si>
  <si>
    <t>Security is not a consideration in system design or upgrade</t>
  </si>
  <si>
    <t>HSA18</t>
  </si>
  <si>
    <t>Cloud vendor is not FedRAMP certified</t>
  </si>
  <si>
    <t>HSC1</t>
  </si>
  <si>
    <t>FTI is not encrypted in transit</t>
  </si>
  <si>
    <t>HSC2</t>
  </si>
  <si>
    <t>FTI is emailed outside of the agency</t>
  </si>
  <si>
    <t>HSC3</t>
  </si>
  <si>
    <t>FTI is emailed incorrectly inside the agency</t>
  </si>
  <si>
    <t>HSC4</t>
  </si>
  <si>
    <t>VOIP system not implemented correctly</t>
  </si>
  <si>
    <t>HSC5</t>
  </si>
  <si>
    <t>No DMZ exists for the network</t>
  </si>
  <si>
    <t>HSC6</t>
  </si>
  <si>
    <t>Not all connections to FTI systems are monitored</t>
  </si>
  <si>
    <t>HSC7</t>
  </si>
  <si>
    <t>NAT is not implemented for internal IP addresses</t>
  </si>
  <si>
    <t>HSC8</t>
  </si>
  <si>
    <t>Network architecture is flat</t>
  </si>
  <si>
    <t>HSC9</t>
  </si>
  <si>
    <t>Database listener is not properly configured</t>
  </si>
  <si>
    <t>HSC10</t>
  </si>
  <si>
    <t>FTI is not properly deleted / destroyed</t>
  </si>
  <si>
    <t>HSC100</t>
  </si>
  <si>
    <t>HSC11</t>
  </si>
  <si>
    <t>No backup plan exists to remove failed data loads in the data warehouse</t>
  </si>
  <si>
    <t>HSC12</t>
  </si>
  <si>
    <t>Original FTI extracts are not protected after ETL process</t>
  </si>
  <si>
    <t>HSC13</t>
  </si>
  <si>
    <t>FTI is transmitted incorrectly using an MFD</t>
  </si>
  <si>
    <t>HSC14</t>
  </si>
  <si>
    <t>VM to VM communication exists using VMCI</t>
  </si>
  <si>
    <t>HSC15</t>
  </si>
  <si>
    <t>Encryption capabilities do not meet FIPS 140-2 requirements</t>
  </si>
  <si>
    <t>HSC16</t>
  </si>
  <si>
    <t>System does not meet common criteria requirements</t>
  </si>
  <si>
    <t>HSC17</t>
  </si>
  <si>
    <t>Denial of Service protection settings are not configured</t>
  </si>
  <si>
    <t>HSC18</t>
  </si>
  <si>
    <t>System communication authenticity is not guaranteed</t>
  </si>
  <si>
    <t>HSC19</t>
  </si>
  <si>
    <t>Network perimeter devices do not properly restrict traffic</t>
  </si>
  <si>
    <t>HSC20</t>
  </si>
  <si>
    <t>Publicly available systems contain FTI</t>
  </si>
  <si>
    <t>HSC21</t>
  </si>
  <si>
    <t>Number of logon sessions are not managed appropriately</t>
  </si>
  <si>
    <t>HSC22</t>
  </si>
  <si>
    <t>VPN termination point is not sufficient</t>
  </si>
  <si>
    <t>HSC23</t>
  </si>
  <si>
    <t>Site survey has not been performed</t>
  </si>
  <si>
    <t>HSC24</t>
  </si>
  <si>
    <t>Digital Signatures or PKI certificates are expired or revoked</t>
  </si>
  <si>
    <t>HSC25</t>
  </si>
  <si>
    <t>Network sessions do not timeout per Publication 1075 requirements</t>
  </si>
  <si>
    <t>HSC26</t>
  </si>
  <si>
    <t>Email policy is not sufficient</t>
  </si>
  <si>
    <t>HSC27</t>
  </si>
  <si>
    <t>Traffic inspection is not sufficient</t>
  </si>
  <si>
    <t>HSC28</t>
  </si>
  <si>
    <t>The network is not properly segmented</t>
  </si>
  <si>
    <t>HSC29</t>
  </si>
  <si>
    <t xml:space="preserve">Cryptographic key pairs are not properly managed </t>
  </si>
  <si>
    <t>HSC30</t>
  </si>
  <si>
    <t>VLAN configurations do not utilize networking best practices</t>
  </si>
  <si>
    <t>HSC31</t>
  </si>
  <si>
    <t>Collaborative computing devices are not deployed securely</t>
  </si>
  <si>
    <t>HSC32</t>
  </si>
  <si>
    <t>PKI certificates are not issued from an approved authority</t>
  </si>
  <si>
    <t>HSC33</t>
  </si>
  <si>
    <t>Datawarehouse has insecure connections</t>
  </si>
  <si>
    <t>HSC34</t>
  </si>
  <si>
    <t>The production and development environments are not properly separated</t>
  </si>
  <si>
    <t>HSC35</t>
  </si>
  <si>
    <t>Procedures stored in the database are not encrypted</t>
  </si>
  <si>
    <t>HSC36</t>
  </si>
  <si>
    <t>System is configured to accept unwanted network connections</t>
  </si>
  <si>
    <t>HSC37</t>
  </si>
  <si>
    <t>Network connection to third party system is not properly configured</t>
  </si>
  <si>
    <t>HSC38</t>
  </si>
  <si>
    <t>SSL inspection has not been implemented</t>
  </si>
  <si>
    <t>HSC39</t>
  </si>
  <si>
    <t xml:space="preserve">The communications protocol is not NIST 800-52 compliant </t>
  </si>
  <si>
    <t>HSC40</t>
  </si>
  <si>
    <t>Unencrypted management sessions over the internal network</t>
  </si>
  <si>
    <t>HSC41</t>
  </si>
  <si>
    <t>Data at rest is not encrypted using the latest FIPS approved encryption</t>
  </si>
  <si>
    <t>Encryption capabilities do not meet the latest FIPS 140 requirements</t>
  </si>
  <si>
    <t>HSC43</t>
  </si>
  <si>
    <t>The version of TLS is not using the latest NIST 800-52 approved protocols</t>
  </si>
  <si>
    <t>HSC44</t>
  </si>
  <si>
    <t>DNSSEC has not been implemented</t>
  </si>
  <si>
    <t>HSC45</t>
  </si>
  <si>
    <t>DNSSEC has not been configured securely</t>
  </si>
  <si>
    <t>System configured to load or run removable media automatically</t>
  </si>
  <si>
    <t>HSI2</t>
  </si>
  <si>
    <t>System patch level is insufficient</t>
  </si>
  <si>
    <t>HSI3</t>
  </si>
  <si>
    <t>System is not monitored for threats</t>
  </si>
  <si>
    <t>HSI4</t>
  </si>
  <si>
    <t>No intrusion detection system exists</t>
  </si>
  <si>
    <t>HSI5</t>
  </si>
  <si>
    <t>OS files are not hashed to detect inappropriate changes</t>
  </si>
  <si>
    <t>HSI6</t>
  </si>
  <si>
    <t>Intrusion detection system not implemented correctly</t>
  </si>
  <si>
    <t>FTI can move via covert channels (e.g., VM isolation tools)</t>
  </si>
  <si>
    <t>HSI8</t>
  </si>
  <si>
    <t>All VM moves are being tracked in the virtual environment</t>
  </si>
  <si>
    <t>HSI9</t>
  </si>
  <si>
    <t>Network device configuration files are not kept offline</t>
  </si>
  <si>
    <t>HSI10</t>
  </si>
  <si>
    <t>Hash sums of ISO images are not maintained in the virtual environment</t>
  </si>
  <si>
    <t>HSI100</t>
  </si>
  <si>
    <t>HSI11</t>
  </si>
  <si>
    <t>Antivirus is not configured to automatically scan removable media</t>
  </si>
  <si>
    <t>HSI12</t>
  </si>
  <si>
    <t>No antivirus is configured on the system</t>
  </si>
  <si>
    <t>HSI13</t>
  </si>
  <si>
    <t>Antivirus does not exist on an internet-facing endpoint</t>
  </si>
  <si>
    <t>The system's automatic update feature is not configured appropriately</t>
  </si>
  <si>
    <t>HSI15</t>
  </si>
  <si>
    <t>Alerts are not acknowledged and/or logged</t>
  </si>
  <si>
    <t>HSI16</t>
  </si>
  <si>
    <t>Agency network not properly protected from spam email</t>
  </si>
  <si>
    <t>Antivirus is not configured appropriately</t>
  </si>
  <si>
    <t>HSI18</t>
  </si>
  <si>
    <t>VM rollbacks are conducted while connected to the network</t>
  </si>
  <si>
    <t>HSI19</t>
  </si>
  <si>
    <t>Data inputs are not being validated</t>
  </si>
  <si>
    <t>HSI20</t>
  </si>
  <si>
    <t xml:space="preserve">Agency does not receive security alerts, advisories, or directives </t>
  </si>
  <si>
    <t>HSI21</t>
  </si>
  <si>
    <t>FTI is inappropriately moved and shared with non-FTI virtual machines</t>
  </si>
  <si>
    <t>Data remanence is not properly handled</t>
  </si>
  <si>
    <t>HSI23</t>
  </si>
  <si>
    <t>Agency has not defined an authorized list of software</t>
  </si>
  <si>
    <t>HSI24</t>
  </si>
  <si>
    <t>Agency does not monitor for unauthorized software on the network</t>
  </si>
  <si>
    <t>HSI25</t>
  </si>
  <si>
    <t>Agency does not monitor for unauthorized hosts on the network</t>
  </si>
  <si>
    <t>HSI26</t>
  </si>
  <si>
    <t>No host intrusion detection/prevention system exists</t>
  </si>
  <si>
    <t>HSI27</t>
  </si>
  <si>
    <t xml:space="preserve">Critical security patches have not been applied </t>
  </si>
  <si>
    <t>HSI28</t>
  </si>
  <si>
    <t>Security alerts are not disseminated to agency personnel</t>
  </si>
  <si>
    <t>HSI29</t>
  </si>
  <si>
    <t>Data inputs are from external sources</t>
  </si>
  <si>
    <t>HSI30</t>
  </si>
  <si>
    <t>System output is not secured in accordance with Publication 1075</t>
  </si>
  <si>
    <t>HSI31</t>
  </si>
  <si>
    <t>Agency does not properly retire or remove unneeded source code from production</t>
  </si>
  <si>
    <t>HSI32</t>
  </si>
  <si>
    <t>Virtual Switch (Vswitch) security parameters are set incorrectly</t>
  </si>
  <si>
    <t>HSI33</t>
  </si>
  <si>
    <t>Memory protection mechanisms are not sufficient</t>
  </si>
  <si>
    <t>HSI34</t>
  </si>
  <si>
    <t>A file integrity checking mechanism does not exist</t>
  </si>
  <si>
    <t>HSI35</t>
  </si>
  <si>
    <t>Failover is not properly configured</t>
  </si>
  <si>
    <t>HSI36</t>
  </si>
  <si>
    <t>Malware analysis is not being performed</t>
  </si>
  <si>
    <t>HTW1</t>
  </si>
  <si>
    <t>Tumbleweed client is not configured properly</t>
  </si>
  <si>
    <t>HTW100</t>
  </si>
  <si>
    <t>HTW2</t>
  </si>
  <si>
    <t>Tumbleweed certificate is assigned to the wrong person</t>
  </si>
  <si>
    <t>HTW3</t>
  </si>
  <si>
    <t>No written procedures for using Tumbleweed</t>
  </si>
  <si>
    <t>HTW4</t>
  </si>
  <si>
    <t>FTI is left on the device running the Tumbleweed application</t>
  </si>
  <si>
    <t>HTW5</t>
  </si>
  <si>
    <t xml:space="preserve">Axway does not run on a dedicated platform </t>
  </si>
  <si>
    <t>HTW6</t>
  </si>
  <si>
    <t>The data transfer agreement is not in place</t>
  </si>
  <si>
    <t>HMP1</t>
  </si>
  <si>
    <t>Media sanitization is not sufficient</t>
  </si>
  <si>
    <t>HPE1</t>
  </si>
  <si>
    <t>Printer does not lock and prevent access to the hard drive</t>
  </si>
  <si>
    <t>HPM1</t>
  </si>
  <si>
    <t xml:space="preserve">A senior information officer does not exist </t>
  </si>
  <si>
    <t>HTC1</t>
  </si>
  <si>
    <t>The Windows 2000 server is unsupported</t>
  </si>
  <si>
    <t>HTC10</t>
  </si>
  <si>
    <t>The ASA firewall is not configured securely</t>
  </si>
  <si>
    <t>HTC100</t>
  </si>
  <si>
    <t>HTC101</t>
  </si>
  <si>
    <t>The Palo Alto 7.1 firewall is not configured securely</t>
  </si>
  <si>
    <t>HTC102</t>
  </si>
  <si>
    <t>The Palo Alto 8.0 firewall is not configured securely</t>
  </si>
  <si>
    <t>HTC103</t>
  </si>
  <si>
    <t>The Palo Alto 8.1 firewall is not configured securely</t>
  </si>
  <si>
    <t>HTC104</t>
  </si>
  <si>
    <t>The MacOS 10.12 operating system is not configured securely</t>
  </si>
  <si>
    <t>HTC105</t>
  </si>
  <si>
    <t>The MacOS 10.13 operating system is not configured securely</t>
  </si>
  <si>
    <t>HTC106</t>
  </si>
  <si>
    <t>The MacOS 10.14 operating system is not configured securely</t>
  </si>
  <si>
    <t>HTC107</t>
  </si>
  <si>
    <t>The Windows 2019 Server is not configured securely</t>
  </si>
  <si>
    <t>HTC108</t>
  </si>
  <si>
    <t>The SQL Server 2016 database is not configured securely</t>
  </si>
  <si>
    <t>HTC109</t>
  </si>
  <si>
    <t>The IBM z/OS version 2.3.x is not configured securely</t>
  </si>
  <si>
    <t>HTC11</t>
  </si>
  <si>
    <t>The RACF Mainframe is not configured securely</t>
  </si>
  <si>
    <t>HTC110</t>
  </si>
  <si>
    <t>The SQL Server 2017 database is not configured securely</t>
  </si>
  <si>
    <t>HTC111</t>
  </si>
  <si>
    <t>The VMware ESXi 6.7 Hypervisor is not configured securely</t>
  </si>
  <si>
    <t>HTC112</t>
  </si>
  <si>
    <t>The Google Cloud environment is not configured securely</t>
  </si>
  <si>
    <t>HTC113</t>
  </si>
  <si>
    <t>The Azure Cloud environment is not configured securely</t>
  </si>
  <si>
    <t>HTC114</t>
  </si>
  <si>
    <t>The AWS Foundations environment is not configured securely</t>
  </si>
  <si>
    <t>HTC115</t>
  </si>
  <si>
    <t>The Cisco IOS v16.x is not configured securely</t>
  </si>
  <si>
    <t>HTC116</t>
  </si>
  <si>
    <t>The Red Hat Enterprise Linux 8 operating system is not configured securely</t>
  </si>
  <si>
    <t>HTC117</t>
  </si>
  <si>
    <t>The Oracle Enterprise Linux 8 operating system is not configured securely</t>
  </si>
  <si>
    <t>HTC118</t>
  </si>
  <si>
    <t>The CentOS 8 server is not configured securely</t>
  </si>
  <si>
    <t>HTC119</t>
  </si>
  <si>
    <t>The SQL Server 2019 instance is not configured securely</t>
  </si>
  <si>
    <t>HTC12</t>
  </si>
  <si>
    <t>The ACF2 Mainframe is not configured securely</t>
  </si>
  <si>
    <t>HTC120</t>
  </si>
  <si>
    <t>The IBM z/OS version 2.4.x is not configured securely</t>
  </si>
  <si>
    <t>HTC121</t>
  </si>
  <si>
    <t>The Palo Alto 9 firewall is not configured securely</t>
  </si>
  <si>
    <t>HTC122</t>
  </si>
  <si>
    <t>The IIS 10 web server is not configured securely</t>
  </si>
  <si>
    <t>HTC123</t>
  </si>
  <si>
    <t>The Debian 9 operating system is not configured securely</t>
  </si>
  <si>
    <t>HTC124</t>
  </si>
  <si>
    <t>The Debian 10 operating system is not configured securely</t>
  </si>
  <si>
    <t>HTC125</t>
  </si>
  <si>
    <t>The MacOS 10.15 operating system is not configured securely</t>
  </si>
  <si>
    <t>HTC126</t>
  </si>
  <si>
    <t>The Juniper operating system is not configured securely</t>
  </si>
  <si>
    <t>HTC127</t>
  </si>
  <si>
    <t>The IBM i7 operating system is not configured securely</t>
  </si>
  <si>
    <t>HTC128</t>
  </si>
  <si>
    <t>The MongoDB 3.6 database is not configured securely</t>
  </si>
  <si>
    <t>HTC129</t>
  </si>
  <si>
    <t>The MacOS 11.0 operating system is not configured securely</t>
  </si>
  <si>
    <t>HTC13</t>
  </si>
  <si>
    <t>The Top Secret Mainframe is not configured securely</t>
  </si>
  <si>
    <t>HTC130</t>
  </si>
  <si>
    <t>The Oracle 18c database is not configured securely</t>
  </si>
  <si>
    <t>HTC131</t>
  </si>
  <si>
    <t>The MySQL 8 database is not configured securely</t>
  </si>
  <si>
    <t>HTC132</t>
  </si>
  <si>
    <t>The IBM i7.x operating system is not configured securely</t>
  </si>
  <si>
    <t>HTC133</t>
  </si>
  <si>
    <t>The VMWare ESXi 7.0 Hypervisor is not configured securely</t>
  </si>
  <si>
    <t>HTC134</t>
  </si>
  <si>
    <t>HTC135</t>
  </si>
  <si>
    <t>The Palo Alto 9.1 firewall is not configured securely</t>
  </si>
  <si>
    <t>HTC136</t>
  </si>
  <si>
    <t xml:space="preserve">The SuSE 15 server is not configured securely </t>
  </si>
  <si>
    <t>HTC137</t>
  </si>
  <si>
    <t>The NXOS Operating System is not configured securely</t>
  </si>
  <si>
    <t>HTC138</t>
  </si>
  <si>
    <t>The Checkpoint R81 firewall is not configured securely</t>
  </si>
  <si>
    <t>HTC139</t>
  </si>
  <si>
    <t>The Checkpoint R82 firewall is not configured securely</t>
  </si>
  <si>
    <t>HTC14</t>
  </si>
  <si>
    <t>The Unisys Mainframe is not configured securely</t>
  </si>
  <si>
    <t>HTC15</t>
  </si>
  <si>
    <t>The i5OS Mainframe is not configured securely</t>
  </si>
  <si>
    <t>HTC16</t>
  </si>
  <si>
    <t>The VPN concentrator is not configured securely</t>
  </si>
  <si>
    <t>HTC17</t>
  </si>
  <si>
    <t>The Citrix Access Gateway is not configured securely</t>
  </si>
  <si>
    <t>HTC18</t>
  </si>
  <si>
    <t>The Windows XP Workstation is not configured securely</t>
  </si>
  <si>
    <t>HTC19</t>
  </si>
  <si>
    <t>The Windows 7 Workstation is not configured securely</t>
  </si>
  <si>
    <t>HTC2</t>
  </si>
  <si>
    <t>The Windows 2003 Server is not configured securely</t>
  </si>
  <si>
    <t>HTC20</t>
  </si>
  <si>
    <t>The Windows 8 Workstation is not configured securely</t>
  </si>
  <si>
    <t>HTC21</t>
  </si>
  <si>
    <t>Network protection capabilities are not configured securely</t>
  </si>
  <si>
    <t>HTC22</t>
  </si>
  <si>
    <t>The MFD is not configured securely</t>
  </si>
  <si>
    <t>HTC23</t>
  </si>
  <si>
    <t>The GenTax application is not configured securely</t>
  </si>
  <si>
    <t>HTC24</t>
  </si>
  <si>
    <t>The data warehouse is not configured securely</t>
  </si>
  <si>
    <t>HTC25</t>
  </si>
  <si>
    <t>The RSI data warehouse is not configured securely</t>
  </si>
  <si>
    <t>HTC26</t>
  </si>
  <si>
    <t>The Teradata data warehouse is not configured securely</t>
  </si>
  <si>
    <t>HTC27</t>
  </si>
  <si>
    <t>The DB2 database is not configured securely</t>
  </si>
  <si>
    <t>HTC28</t>
  </si>
  <si>
    <t>The Oracle 9g database is not configured securely</t>
  </si>
  <si>
    <t>HTC29</t>
  </si>
  <si>
    <t>The Oracle 10g database is not configured securely</t>
  </si>
  <si>
    <t>HTC3</t>
  </si>
  <si>
    <t>The Windows 2008 Standard Server is not configured securely</t>
  </si>
  <si>
    <t>HTC30</t>
  </si>
  <si>
    <t>The Oracle 11g database is not configured securely</t>
  </si>
  <si>
    <t>HTC31</t>
  </si>
  <si>
    <t>The SQL Server 2000 installation is unsupported</t>
  </si>
  <si>
    <t>HTC32</t>
  </si>
  <si>
    <t>The SQL Server 2005 installation is not configured securely</t>
  </si>
  <si>
    <t>HTC33</t>
  </si>
  <si>
    <t>The SQL Server 2008 installation is not configured securely</t>
  </si>
  <si>
    <t>HTC34</t>
  </si>
  <si>
    <t>The SQL Server 2012 installation is not configured securely</t>
  </si>
  <si>
    <t>HTC35</t>
  </si>
  <si>
    <t>The VMWare Hypervisor is not configured securely</t>
  </si>
  <si>
    <t>HTC36</t>
  </si>
  <si>
    <t>The Tumbleweed client is not configured securely</t>
  </si>
  <si>
    <t>HTC37</t>
  </si>
  <si>
    <t>The internet browser is not configured securely</t>
  </si>
  <si>
    <t>HTC38</t>
  </si>
  <si>
    <t>The storage area network device is not configured securely</t>
  </si>
  <si>
    <t>HTC39</t>
  </si>
  <si>
    <t>The voice-over IP network is not configured securely</t>
  </si>
  <si>
    <t>HTC4</t>
  </si>
  <si>
    <t>The Windows 2012 Standard Server is not configured securely</t>
  </si>
  <si>
    <t>HTC40</t>
  </si>
  <si>
    <t>The wireless network is not configured securely</t>
  </si>
  <si>
    <t>HTC41</t>
  </si>
  <si>
    <t>The custom web application is not configured securely</t>
  </si>
  <si>
    <t>HTC42</t>
  </si>
  <si>
    <t>The IVR system is not configured securely</t>
  </si>
  <si>
    <t>HTC43</t>
  </si>
  <si>
    <t>The web server is not configured securely</t>
  </si>
  <si>
    <t>HTC44</t>
  </si>
  <si>
    <t>The cloud computing environment is not configured securely</t>
  </si>
  <si>
    <t>HTC45</t>
  </si>
  <si>
    <t>The Apple iOS device is not configured securely</t>
  </si>
  <si>
    <t>HTC46</t>
  </si>
  <si>
    <t>The Google Android device is not configured securely</t>
  </si>
  <si>
    <t>HTC47</t>
  </si>
  <si>
    <t>The Blackberry OS device is not configured securely</t>
  </si>
  <si>
    <t>HTC48</t>
  </si>
  <si>
    <t>The Microsoft Windows RT device is not configured securely</t>
  </si>
  <si>
    <t>HTC49</t>
  </si>
  <si>
    <t>The mobile device is not configured securely</t>
  </si>
  <si>
    <t>HTC5</t>
  </si>
  <si>
    <t>The Solaris server is not configured securely</t>
  </si>
  <si>
    <t>HTC50</t>
  </si>
  <si>
    <t>Agency has not notified IRS of this technology</t>
  </si>
  <si>
    <t>HTC51</t>
  </si>
  <si>
    <t>Technology is not properly sanitized after use</t>
  </si>
  <si>
    <t>HTC52</t>
  </si>
  <si>
    <t>The AIX server is not configured securely</t>
  </si>
  <si>
    <t>HTC53</t>
  </si>
  <si>
    <t>The custom application is not configured securely</t>
  </si>
  <si>
    <t>HTC54</t>
  </si>
  <si>
    <t>The SuSE Linux server is not configured securely</t>
  </si>
  <si>
    <t>HTC55</t>
  </si>
  <si>
    <t>The Adabas database is not configured securely</t>
  </si>
  <si>
    <t>HTC56</t>
  </si>
  <si>
    <t>The Windows 10 operating system is not configured securely</t>
  </si>
  <si>
    <t>HTC57</t>
  </si>
  <si>
    <t>The Oracle 12c database is not configured securely</t>
  </si>
  <si>
    <t>HTC58</t>
  </si>
  <si>
    <t>The Red Hat Enterprise Linux 6 operating system is not configured securely</t>
  </si>
  <si>
    <t>HTC59</t>
  </si>
  <si>
    <t>The Red Hat Enterprise Linux 7 operating system is not configured securely</t>
  </si>
  <si>
    <t>HTC60</t>
  </si>
  <si>
    <t>The Windows 2016 Server is not configured securely</t>
  </si>
  <si>
    <t>HTC61</t>
  </si>
  <si>
    <t>The Windows 2012 R2 Server is not configured securely</t>
  </si>
  <si>
    <t>HTC62</t>
  </si>
  <si>
    <t>The SQL Server 2014 database is not configured securely</t>
  </si>
  <si>
    <t>HTC63</t>
  </si>
  <si>
    <t>The Windows 2008 R2 Server is not configured securely</t>
  </si>
  <si>
    <t>HTC64</t>
  </si>
  <si>
    <t>The High Volume Printer is not configured securely</t>
  </si>
  <si>
    <t>HTC65</t>
  </si>
  <si>
    <t>The system was not assessed during the onsite review</t>
  </si>
  <si>
    <t>HTC66</t>
  </si>
  <si>
    <t>The VMWare ESXi 5.5 Hypervisor is not configured securely</t>
  </si>
  <si>
    <t>HTC67</t>
  </si>
  <si>
    <t>The VMWare ESXi 6.0 Hypervisor is not configured securely</t>
  </si>
  <si>
    <t>HTC68</t>
  </si>
  <si>
    <t>The IBM z/OS version 1.13.x is not configured securely</t>
  </si>
  <si>
    <t>HTC69</t>
  </si>
  <si>
    <t>The IBM z/OS version 2.1.x is not configured securely</t>
  </si>
  <si>
    <t>HTC70</t>
  </si>
  <si>
    <t>The IBM z/OS version 2.2.x is not configured securely</t>
  </si>
  <si>
    <t>HTC71</t>
  </si>
  <si>
    <t>The Checkpoint R76 firewall is not configured securely</t>
  </si>
  <si>
    <t>HTC72</t>
  </si>
  <si>
    <t>The Checkpoint R77 firewall is not configured securely</t>
  </si>
  <si>
    <t>HTC73</t>
  </si>
  <si>
    <t>The Checkpoint R80 firewall is not configured securely</t>
  </si>
  <si>
    <t>HTC74</t>
  </si>
  <si>
    <t>The Oracle 11.2.0.4 database is not configured securely</t>
  </si>
  <si>
    <t>HTC75</t>
  </si>
  <si>
    <t>The Cisco IOS v12.x is not configured securely</t>
  </si>
  <si>
    <t>HTC76</t>
  </si>
  <si>
    <t>The Cisco IOS v15.x is not configured securely</t>
  </si>
  <si>
    <t>HTC77</t>
  </si>
  <si>
    <t>The AIX 6 server is not configured securely</t>
  </si>
  <si>
    <t>HTC78</t>
  </si>
  <si>
    <t>The AIX 7 server is not configured securely</t>
  </si>
  <si>
    <t>HTC79</t>
  </si>
  <si>
    <t xml:space="preserve">The CentOS 6 server is not configured securely </t>
  </si>
  <si>
    <t>HTC80</t>
  </si>
  <si>
    <t xml:space="preserve">The CentOS 7 server is not configured securely </t>
  </si>
  <si>
    <t>HTC81</t>
  </si>
  <si>
    <t xml:space="preserve">The OEL 6 server is not configured securely </t>
  </si>
  <si>
    <t>HTC82</t>
  </si>
  <si>
    <t>The OEL 7 server is not configured securely</t>
  </si>
  <si>
    <t>HTC83</t>
  </si>
  <si>
    <t xml:space="preserve">The Solaris 10 server is not configured securely </t>
  </si>
  <si>
    <t>HTC84</t>
  </si>
  <si>
    <t xml:space="preserve">The Solaris 11 server is not configured securely </t>
  </si>
  <si>
    <t>HTC85</t>
  </si>
  <si>
    <t xml:space="preserve">The SuSE 11 server is not configured securely </t>
  </si>
  <si>
    <t>HTC86</t>
  </si>
  <si>
    <t xml:space="preserve">The SuSE 12 server is not configured securely </t>
  </si>
  <si>
    <t>HTC87</t>
  </si>
  <si>
    <t>The VMWare Horizon 6 VDI solution is not configured securely</t>
  </si>
  <si>
    <t>HTC88</t>
  </si>
  <si>
    <t xml:space="preserve">The VMWare Horizon 7 VDI solution is not configured securely </t>
  </si>
  <si>
    <t>HTC89</t>
  </si>
  <si>
    <t>The Apache 2.2 web server is not configured securely</t>
  </si>
  <si>
    <t>HTC6</t>
  </si>
  <si>
    <t>The Red Hat Linux server is not configured securely</t>
  </si>
  <si>
    <t>HTC7</t>
  </si>
  <si>
    <t>The CentOS server is not configured securely</t>
  </si>
  <si>
    <t>HTC8</t>
  </si>
  <si>
    <t>The Cisco networking device is not configured securely</t>
  </si>
  <si>
    <t>HTC9</t>
  </si>
  <si>
    <t>The Cisco pix firewall is not configured securely</t>
  </si>
  <si>
    <t>HTC90</t>
  </si>
  <si>
    <t>The Apache 2.4 web server is not configured securely</t>
  </si>
  <si>
    <t>HTC92</t>
  </si>
  <si>
    <t>The ESXi 6.5 hypervisor is not configured securely</t>
  </si>
  <si>
    <t>HTC93</t>
  </si>
  <si>
    <t>The IIS 7.0 web server is not configured securely</t>
  </si>
  <si>
    <t>HTC94</t>
  </si>
  <si>
    <t>The IIS 7.5 web server is not configured securely</t>
  </si>
  <si>
    <t>HTC95</t>
  </si>
  <si>
    <t>The IIS 8.0 web server is not configured securely</t>
  </si>
  <si>
    <t>HTC96</t>
  </si>
  <si>
    <t>The IIS 8.5 web server is not configured securely</t>
  </si>
  <si>
    <t>HTC97</t>
  </si>
  <si>
    <t>The IBM DB2 v11 on z/OS is not configured securely</t>
  </si>
  <si>
    <t>HTC98</t>
  </si>
  <si>
    <t>The IBM DB2 v12 on z/OS is not configured securely</t>
  </si>
  <si>
    <t>HTC99</t>
  </si>
  <si>
    <t>The Cisco ASA 9.x (FW or VPN) is not configured securely</t>
  </si>
  <si>
    <t>HTC140</t>
  </si>
  <si>
    <t>The Windows 11 workstation has not been configured securely</t>
  </si>
  <si>
    <t>HTC141</t>
  </si>
  <si>
    <t>The Windows 2022 Server has not been configured securely</t>
  </si>
  <si>
    <t>HTC142</t>
  </si>
  <si>
    <t>The Kubernetes container has not been configured securely</t>
  </si>
  <si>
    <t>HTC143</t>
  </si>
  <si>
    <t>The Red Hat Open Shift container has not been configured securely</t>
  </si>
  <si>
    <t>HTC144</t>
  </si>
  <si>
    <t>The Docker container has not been configured securely</t>
  </si>
  <si>
    <t>HTC145</t>
  </si>
  <si>
    <t xml:space="preserve">The containerized technology has not been configured securely </t>
  </si>
  <si>
    <t>HTC146</t>
  </si>
  <si>
    <t>The DB2 v11 for LUW relational database management system (RDBMS) is not configured securely</t>
  </si>
  <si>
    <t>HTC147</t>
  </si>
  <si>
    <t>The DB2 v13 for Z/OS database management system is not configured securely</t>
  </si>
  <si>
    <t>HTC148</t>
  </si>
  <si>
    <t>The IBM z/OS 2.5 mainframe is not configured securely</t>
  </si>
  <si>
    <t>HTC149</t>
  </si>
  <si>
    <t>The Palo Alto Firewall running PanOS 10 is not configured securely</t>
  </si>
  <si>
    <t>HTC150</t>
  </si>
  <si>
    <t>The Cisco switch/router running iOS 17 is not configured securely</t>
  </si>
  <si>
    <t>HTC151</t>
  </si>
  <si>
    <t>The MacOS 12 operating system is not configured securely</t>
  </si>
  <si>
    <t>HTC152</t>
  </si>
  <si>
    <t>The OEL 9.0 Server is not configured securely</t>
  </si>
  <si>
    <t>HTC153</t>
  </si>
  <si>
    <t>The RHEL 9.0 Server is not configured securely</t>
  </si>
  <si>
    <t>HTC154</t>
  </si>
  <si>
    <t>The Rocky Linux 9 Server is not configured securely</t>
  </si>
  <si>
    <t>HTC155</t>
  </si>
  <si>
    <t>The MacOS 13 operating system is not configured securely</t>
  </si>
  <si>
    <t>HTC156</t>
  </si>
  <si>
    <t>The Palo Alto 11 firewall is not configured securely</t>
  </si>
  <si>
    <t>HTC157</t>
  </si>
  <si>
    <t>The FortiGate Firewall is not configured securely</t>
  </si>
  <si>
    <t>HTC158</t>
  </si>
  <si>
    <t>The NGNIX Web Server is not configured securely</t>
  </si>
  <si>
    <t>HTC159</t>
  </si>
  <si>
    <t>The SQL Server 2022 database is not configured securely</t>
  </si>
  <si>
    <t>HTC160</t>
  </si>
  <si>
    <t>The Debian 11 operating system is not configured securely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</si>
</sst>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lt;=9999999]###\-####;\(###\)\ ###\-####"/>
    <numFmt numFmtId="165" formatCode="m/d/yyyy;@"/>
    <numFmt numFmtId="166" formatCode="0.0"/>
  </numFmts>
  <fonts count="24" x14ac:knownFonts="1">
    <font>
      <sz val="11"/>
      <color indexed="8"/>
      <name val="Calibri"/>
    </font>
    <font>
      <sz val="11"/>
      <color theme="1"/>
      <name val="Calibri"/>
      <family val="2"/>
      <scheme val="minor"/>
    </font>
    <font>
      <sz val="11"/>
      <color indexed="8"/>
      <name val="Calibri"/>
      <family val="2"/>
    </font>
    <font>
      <sz val="10"/>
      <name val="Arial"/>
      <family val="2"/>
    </font>
    <font>
      <sz val="10"/>
      <color theme="1"/>
      <name val="Arial"/>
      <family val="2"/>
    </font>
    <font>
      <b/>
      <sz val="10"/>
      <name val="Arial"/>
      <family val="2"/>
    </font>
    <font>
      <sz val="12"/>
      <name val="Arial"/>
      <family val="2"/>
    </font>
    <font>
      <b/>
      <sz val="12"/>
      <name val="Arial"/>
      <family val="2"/>
    </font>
    <font>
      <i/>
      <sz val="10"/>
      <name val="Arial"/>
      <family val="2"/>
    </font>
    <font>
      <i/>
      <sz val="9"/>
      <name val="Arial"/>
      <family val="2"/>
    </font>
    <font>
      <b/>
      <sz val="10"/>
      <color theme="1"/>
      <name val="Arial"/>
      <family val="2"/>
    </font>
    <font>
      <sz val="10"/>
      <color rgb="FFAC0000"/>
      <name val="Arial"/>
      <family val="2"/>
    </font>
    <font>
      <b/>
      <i/>
      <sz val="10"/>
      <name val="Arial"/>
      <family val="2"/>
    </font>
    <font>
      <sz val="10"/>
      <color theme="0"/>
      <name val="Arial"/>
      <family val="2"/>
    </font>
    <font>
      <b/>
      <sz val="10"/>
      <color rgb="FFFF0000"/>
      <name val="Arial"/>
      <family val="2"/>
    </font>
    <font>
      <sz val="10"/>
      <color indexed="8"/>
      <name val="Arial"/>
      <family val="2"/>
    </font>
    <font>
      <sz val="11"/>
      <color indexed="8"/>
      <name val="Arial"/>
      <family val="2"/>
    </font>
    <font>
      <sz val="10"/>
      <color theme="1" tint="4.9989318521683403E-2"/>
      <name val="Arial"/>
      <family val="2"/>
    </font>
    <font>
      <sz val="11"/>
      <color theme="1" tint="4.9989318521683403E-2"/>
      <name val="Calibri"/>
      <family val="2"/>
    </font>
    <font>
      <sz val="8"/>
      <name val="Calibri"/>
      <family val="2"/>
    </font>
    <font>
      <sz val="10"/>
      <name val="Arial"/>
      <family val="2"/>
    </font>
    <font>
      <b/>
      <sz val="11"/>
      <color rgb="FF000000"/>
      <name val="Calibri"/>
      <family val="2"/>
    </font>
    <font>
      <sz val="10"/>
      <name val="Arial"/>
    </font>
    <font>
      <sz val="12"/>
      <color rgb="FF000000"/>
      <name val="Calibri"/>
      <family val="2"/>
    </font>
  </fonts>
  <fills count="14">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rgb="FFAFD7FF"/>
        <bgColor indexed="64"/>
      </patternFill>
    </fill>
    <fill>
      <patternFill patternType="solid">
        <fgColor indexed="55"/>
        <bgColor indexed="64"/>
      </patternFill>
    </fill>
    <fill>
      <patternFill patternType="solid">
        <fgColor indexed="22"/>
        <bgColor indexed="64"/>
      </patternFill>
    </fill>
    <fill>
      <patternFill patternType="solid">
        <fgColor indexed="44"/>
        <bgColor indexed="64"/>
      </patternFill>
    </fill>
    <fill>
      <patternFill patternType="solid">
        <fgColor rgb="FFB2B2B2"/>
        <bgColor indexed="64"/>
      </patternFill>
    </fill>
    <fill>
      <patternFill patternType="solid">
        <fgColor rgb="FFFF0000"/>
        <bgColor indexed="64"/>
      </patternFill>
    </fill>
    <fill>
      <patternFill patternType="solid">
        <fgColor theme="0" tint="-0.14999847407452621"/>
        <bgColor indexed="64"/>
      </patternFill>
    </fill>
    <fill>
      <patternFill patternType="solid">
        <fgColor theme="0"/>
        <bgColor indexed="8"/>
      </patternFill>
    </fill>
    <fill>
      <patternFill patternType="solid">
        <fgColor rgb="FFD0CECE"/>
        <bgColor rgb="FF000000"/>
      </patternFill>
    </fill>
    <fill>
      <patternFill patternType="solid">
        <fgColor rgb="FFFFFFFF"/>
        <bgColor rgb="FF000000"/>
      </patternFill>
    </fill>
  </fills>
  <borders count="5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bottom style="thin">
        <color indexed="63"/>
      </bottom>
      <diagonal/>
    </border>
    <border>
      <left/>
      <right/>
      <top/>
      <bottom style="thin">
        <color indexed="63"/>
      </bottom>
      <diagonal/>
    </border>
    <border>
      <left style="thin">
        <color indexed="63"/>
      </left>
      <right/>
      <top/>
      <bottom style="thin">
        <color indexed="63"/>
      </bottom>
      <diagonal/>
    </border>
    <border>
      <left style="thin">
        <color indexed="63"/>
      </left>
      <right/>
      <top/>
      <bottom/>
      <diagonal/>
    </border>
    <border>
      <left/>
      <right/>
      <top/>
      <bottom style="thin">
        <color indexed="64"/>
      </bottom>
      <diagonal/>
    </border>
    <border>
      <left style="thin">
        <color indexed="64"/>
      </left>
      <right/>
      <top/>
      <bottom/>
      <diagonal/>
    </border>
    <border>
      <left style="thin">
        <color indexed="64"/>
      </left>
      <right style="thin">
        <color indexed="63"/>
      </right>
      <top style="thin">
        <color indexed="64"/>
      </top>
      <bottom style="thin">
        <color indexed="64"/>
      </bottom>
      <diagonal/>
    </border>
    <border>
      <left/>
      <right style="thin">
        <color indexed="63"/>
      </right>
      <top/>
      <bottom style="thin">
        <color indexed="63"/>
      </bottom>
      <diagonal/>
    </border>
    <border>
      <left/>
      <right style="thin">
        <color indexed="63"/>
      </right>
      <top/>
      <bottom/>
      <diagonal/>
    </border>
    <border>
      <left style="thin">
        <color indexed="64"/>
      </left>
      <right style="thin">
        <color indexed="64"/>
      </right>
      <top/>
      <bottom/>
      <diagonal/>
    </border>
    <border>
      <left style="thin">
        <color indexed="63"/>
      </left>
      <right style="thin">
        <color indexed="63"/>
      </right>
      <top/>
      <bottom/>
      <diagonal/>
    </border>
    <border>
      <left style="thin">
        <color theme="1" tint="0.24994659260841701"/>
      </left>
      <right/>
      <top style="thin">
        <color theme="1" tint="0.24994659260841701"/>
      </top>
      <bottom style="thin">
        <color theme="1" tint="0.24994659260841701"/>
      </bottom>
      <diagonal/>
    </border>
    <border>
      <left style="thin">
        <color indexed="64"/>
      </left>
      <right/>
      <top style="thin">
        <color indexed="64"/>
      </top>
      <bottom style="thin">
        <color indexed="64"/>
      </bottom>
      <diagonal/>
    </border>
    <border>
      <left style="thin">
        <color indexed="63"/>
      </left>
      <right style="thin">
        <color indexed="63"/>
      </right>
      <top style="thin">
        <color indexed="64"/>
      </top>
      <bottom style="thin">
        <color indexed="64"/>
      </bottom>
      <diagonal/>
    </border>
    <border>
      <left style="thin">
        <color indexed="63"/>
      </left>
      <right style="thin">
        <color indexed="64"/>
      </right>
      <top style="thin">
        <color indexed="64"/>
      </top>
      <bottom style="thin">
        <color indexed="64"/>
      </bottom>
      <diagonal/>
    </border>
    <border>
      <left/>
      <right style="thin">
        <color indexed="63"/>
      </right>
      <top style="thin">
        <color indexed="64"/>
      </top>
      <bottom style="thin">
        <color indexed="64"/>
      </bottom>
      <diagonal/>
    </border>
    <border>
      <left style="thin">
        <color indexed="63"/>
      </left>
      <right/>
      <top style="thin">
        <color indexed="64"/>
      </top>
      <bottom style="thin">
        <color indexed="64"/>
      </bottom>
      <diagonal/>
    </border>
    <border>
      <left style="thin">
        <color indexed="63"/>
      </left>
      <right/>
      <top style="thin">
        <color indexed="63"/>
      </top>
      <bottom/>
      <diagonal/>
    </border>
    <border>
      <left/>
      <right/>
      <top style="thin">
        <color indexed="63"/>
      </top>
      <bottom/>
      <diagonal/>
    </border>
    <border>
      <left/>
      <right style="thin">
        <color indexed="64"/>
      </right>
      <top style="thin">
        <color indexed="63"/>
      </top>
      <bottom/>
      <diagonal/>
    </border>
    <border>
      <left/>
      <right style="thin">
        <color indexed="64"/>
      </right>
      <top style="thin">
        <color indexed="63"/>
      </top>
      <bottom style="thin">
        <color indexed="63"/>
      </bottom>
      <diagonal/>
    </border>
    <border>
      <left/>
      <right style="thin">
        <color indexed="63"/>
      </right>
      <top style="thin">
        <color indexed="63"/>
      </top>
      <bottom style="thin">
        <color indexed="63"/>
      </bottom>
      <diagonal/>
    </border>
    <border>
      <left style="thin">
        <color indexed="63"/>
      </left>
      <right style="thin">
        <color indexed="64"/>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3"/>
      </bottom>
      <diagonal/>
    </border>
    <border>
      <left/>
      <right/>
      <top style="thin">
        <color indexed="64"/>
      </top>
      <bottom style="thin">
        <color indexed="63"/>
      </bottom>
      <diagonal/>
    </border>
    <border>
      <left/>
      <right style="thin">
        <color indexed="64"/>
      </right>
      <top style="thin">
        <color indexed="64"/>
      </top>
      <bottom style="thin">
        <color indexed="63"/>
      </bottom>
      <diagonal/>
    </border>
    <border>
      <left style="thin">
        <color indexed="64"/>
      </left>
      <right/>
      <top style="thin">
        <color indexed="63"/>
      </top>
      <bottom style="thin">
        <color indexed="63"/>
      </bottom>
      <diagonal/>
    </border>
    <border>
      <left style="thin">
        <color indexed="64"/>
      </left>
      <right/>
      <top style="thin">
        <color indexed="63"/>
      </top>
      <bottom style="thin">
        <color indexed="64"/>
      </bottom>
      <diagonal/>
    </border>
    <border>
      <left/>
      <right style="thin">
        <color indexed="63"/>
      </right>
      <top style="thin">
        <color indexed="63"/>
      </top>
      <bottom style="thin">
        <color indexed="64"/>
      </bottom>
      <diagonal/>
    </border>
    <border>
      <left style="thin">
        <color indexed="63"/>
      </left>
      <right style="thin">
        <color indexed="63"/>
      </right>
      <top style="thin">
        <color indexed="63"/>
      </top>
      <bottom style="thin">
        <color indexed="64"/>
      </bottom>
      <diagonal/>
    </border>
    <border>
      <left style="thin">
        <color indexed="63"/>
      </left>
      <right style="thin">
        <color indexed="64"/>
      </right>
      <top style="thin">
        <color indexed="63"/>
      </top>
      <bottom style="thin">
        <color indexed="64"/>
      </bottom>
      <diagonal/>
    </border>
    <border>
      <left/>
      <right style="thin">
        <color indexed="63"/>
      </right>
      <top style="thin">
        <color indexed="63"/>
      </top>
      <bottom/>
      <diagonal/>
    </border>
    <border>
      <left style="thin">
        <color indexed="64"/>
      </left>
      <right/>
      <top style="thin">
        <color indexed="64"/>
      </top>
      <bottom/>
      <diagonal/>
    </border>
    <border>
      <left/>
      <right/>
      <top style="thin">
        <color indexed="64"/>
      </top>
      <bottom/>
      <diagonal/>
    </border>
    <border>
      <left style="thin">
        <color indexed="63"/>
      </left>
      <right/>
      <top style="thin">
        <color indexed="63"/>
      </top>
      <bottom style="thin">
        <color indexed="63"/>
      </bottom>
      <diagonal/>
    </border>
    <border>
      <left/>
      <right/>
      <top style="thin">
        <color indexed="63"/>
      </top>
      <bottom style="thin">
        <color indexed="63"/>
      </bottom>
      <diagonal/>
    </border>
    <border>
      <left style="thin">
        <color indexed="63"/>
      </left>
      <right style="thin">
        <color indexed="63"/>
      </right>
      <top style="thin">
        <color indexed="63"/>
      </top>
      <bottom style="thin">
        <color indexed="63"/>
      </bottom>
      <diagonal/>
    </border>
    <border>
      <left style="thin">
        <color auto="1"/>
      </left>
      <right style="thin">
        <color auto="1"/>
      </right>
      <top style="thin">
        <color auto="1"/>
      </top>
      <bottom style="thin">
        <color auto="1"/>
      </bottom>
      <diagonal/>
    </border>
    <border>
      <left style="thin">
        <color indexed="63"/>
      </left>
      <right style="thin">
        <color indexed="63"/>
      </right>
      <top style="thin">
        <color indexed="63"/>
      </top>
      <bottom/>
      <diagonal/>
    </border>
    <border>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3"/>
      </left>
      <right/>
      <top style="thin">
        <color indexed="63"/>
      </top>
      <bottom style="thin">
        <color indexed="63"/>
      </bottom>
      <diagonal/>
    </border>
    <border>
      <left/>
      <right/>
      <top style="thin">
        <color indexed="63"/>
      </top>
      <bottom style="thin">
        <color indexed="63"/>
      </bottom>
      <diagonal/>
    </border>
    <border>
      <left style="thin">
        <color indexed="63"/>
      </left>
      <right style="thin">
        <color indexed="63"/>
      </right>
      <top style="thin">
        <color indexed="63"/>
      </top>
      <bottom style="thin">
        <color indexed="63"/>
      </bottom>
      <diagonal/>
    </border>
    <border>
      <left style="thin">
        <color auto="1"/>
      </left>
      <right style="thin">
        <color auto="1"/>
      </right>
      <top style="thin">
        <color auto="1"/>
      </top>
      <bottom style="thin">
        <color auto="1"/>
      </bottom>
      <diagonal/>
    </border>
    <border>
      <left style="thin">
        <color indexed="63"/>
      </left>
      <right style="thin">
        <color indexed="63"/>
      </right>
      <top style="thin">
        <color indexed="63"/>
      </top>
      <bottom/>
      <diagonal/>
    </border>
    <border>
      <left/>
      <right style="thin">
        <color indexed="64"/>
      </right>
      <top style="thin">
        <color indexed="64"/>
      </top>
      <bottom style="thin">
        <color indexed="64"/>
      </bottom>
      <diagonal/>
    </border>
  </borders>
  <cellStyleXfs count="9">
    <xf numFmtId="0" fontId="0" fillId="0" borderId="0" applyFill="0" applyProtection="0"/>
    <xf numFmtId="0" fontId="3" fillId="0" borderId="0"/>
    <xf numFmtId="0" fontId="2" fillId="0" borderId="0" applyFill="0" applyProtection="0"/>
    <xf numFmtId="0" fontId="3" fillId="0" borderId="0"/>
    <xf numFmtId="0" fontId="3" fillId="0" borderId="0"/>
    <xf numFmtId="0" fontId="1" fillId="0" borderId="0"/>
    <xf numFmtId="0" fontId="3" fillId="0" borderId="0"/>
    <xf numFmtId="0" fontId="3" fillId="0" borderId="0"/>
    <xf numFmtId="0" fontId="20" fillId="0" borderId="0"/>
  </cellStyleXfs>
  <cellXfs count="326">
    <xf numFmtId="0" fontId="0" fillId="0" borderId="0" xfId="0" applyFill="1" applyProtection="1"/>
    <xf numFmtId="0" fontId="2" fillId="0" borderId="0" xfId="2" applyProtection="1"/>
    <xf numFmtId="0" fontId="2" fillId="3" borderId="0" xfId="2" applyFill="1" applyProtection="1"/>
    <xf numFmtId="0" fontId="3" fillId="3" borderId="0" xfId="2" applyFont="1" applyFill="1" applyAlignment="1">
      <alignment vertical="center"/>
    </xf>
    <xf numFmtId="0" fontId="2" fillId="3" borderId="5" xfId="2" applyFill="1" applyBorder="1" applyProtection="1"/>
    <xf numFmtId="0" fontId="2" fillId="6" borderId="6" xfId="2" applyFill="1" applyBorder="1" applyAlignment="1" applyProtection="1">
      <alignment vertical="top"/>
    </xf>
    <xf numFmtId="0" fontId="2" fillId="6" borderId="7" xfId="2" applyFill="1" applyBorder="1" applyAlignment="1" applyProtection="1">
      <alignment vertical="top"/>
    </xf>
    <xf numFmtId="0" fontId="2" fillId="6" borderId="8" xfId="2" applyFill="1" applyBorder="1" applyAlignment="1" applyProtection="1">
      <alignment vertical="top"/>
    </xf>
    <xf numFmtId="0" fontId="2" fillId="6" borderId="5" xfId="2" applyFill="1" applyBorder="1" applyAlignment="1" applyProtection="1">
      <alignment vertical="top"/>
    </xf>
    <xf numFmtId="0" fontId="2" fillId="6" borderId="0" xfId="2" applyFill="1" applyAlignment="1" applyProtection="1">
      <alignment vertical="top"/>
    </xf>
    <xf numFmtId="0" fontId="3" fillId="6" borderId="9" xfId="2" applyFont="1" applyFill="1" applyBorder="1" applyAlignment="1" applyProtection="1">
      <alignment vertical="top"/>
    </xf>
    <xf numFmtId="0" fontId="3" fillId="7" borderId="6" xfId="2" applyFont="1" applyFill="1" applyBorder="1" applyProtection="1"/>
    <xf numFmtId="0" fontId="3" fillId="7" borderId="7" xfId="2" applyFont="1" applyFill="1" applyBorder="1" applyProtection="1"/>
    <xf numFmtId="0" fontId="2" fillId="7" borderId="8" xfId="2" applyFill="1" applyBorder="1" applyProtection="1"/>
    <xf numFmtId="0" fontId="3" fillId="7" borderId="5" xfId="2" applyFont="1" applyFill="1" applyBorder="1" applyProtection="1"/>
    <xf numFmtId="0" fontId="3" fillId="7" borderId="0" xfId="2" applyFont="1" applyFill="1" applyProtection="1"/>
    <xf numFmtId="0" fontId="4" fillId="7" borderId="9" xfId="2" applyFont="1" applyFill="1" applyBorder="1" applyProtection="1"/>
    <xf numFmtId="0" fontId="6" fillId="7" borderId="5" xfId="2" applyFont="1" applyFill="1" applyBorder="1" applyProtection="1"/>
    <xf numFmtId="0" fontId="6" fillId="7" borderId="0" xfId="2" applyFont="1" applyFill="1" applyProtection="1"/>
    <xf numFmtId="0" fontId="7" fillId="7" borderId="9" xfId="2" applyFont="1" applyFill="1" applyBorder="1" applyProtection="1"/>
    <xf numFmtId="0" fontId="2" fillId="0" borderId="0" xfId="2" applyFill="1" applyProtection="1"/>
    <xf numFmtId="0" fontId="5" fillId="8" borderId="5" xfId="2" applyFont="1" applyFill="1" applyBorder="1" applyAlignment="1" applyProtection="1">
      <alignment vertical="top"/>
    </xf>
    <xf numFmtId="0" fontId="5" fillId="8" borderId="0" xfId="2" applyFont="1" applyFill="1" applyAlignment="1" applyProtection="1">
      <alignment vertical="top"/>
    </xf>
    <xf numFmtId="0" fontId="5" fillId="8" borderId="11" xfId="2" applyFont="1" applyFill="1" applyBorder="1" applyAlignment="1" applyProtection="1">
      <alignment vertical="top"/>
    </xf>
    <xf numFmtId="0" fontId="3" fillId="3" borderId="13" xfId="2" applyFont="1" applyFill="1" applyBorder="1" applyAlignment="1" applyProtection="1">
      <alignment vertical="top"/>
    </xf>
    <xf numFmtId="0" fontId="3" fillId="3" borderId="7" xfId="2" applyFont="1" applyFill="1" applyBorder="1" applyAlignment="1" applyProtection="1">
      <alignment vertical="top"/>
    </xf>
    <xf numFmtId="0" fontId="3" fillId="3" borderId="8" xfId="2" applyFont="1" applyFill="1" applyBorder="1" applyAlignment="1" applyProtection="1">
      <alignment vertical="top"/>
    </xf>
    <xf numFmtId="0" fontId="5" fillId="8" borderId="13" xfId="2" applyFont="1" applyFill="1" applyBorder="1" applyAlignment="1" applyProtection="1">
      <alignment vertical="top"/>
    </xf>
    <xf numFmtId="0" fontId="5" fillId="8" borderId="7" xfId="2" applyFont="1" applyFill="1" applyBorder="1" applyAlignment="1" applyProtection="1">
      <alignment vertical="top"/>
    </xf>
    <xf numFmtId="0" fontId="5" fillId="8" borderId="8" xfId="2" applyFont="1" applyFill="1" applyBorder="1" applyAlignment="1" applyProtection="1">
      <alignment vertical="top"/>
    </xf>
    <xf numFmtId="0" fontId="3" fillId="3" borderId="14" xfId="2" applyFont="1" applyFill="1" applyBorder="1" applyAlignment="1" applyProtection="1">
      <alignment vertical="top"/>
    </xf>
    <xf numFmtId="0" fontId="3" fillId="3" borderId="0" xfId="2" applyFont="1" applyFill="1" applyAlignment="1" applyProtection="1">
      <alignment vertical="top"/>
    </xf>
    <xf numFmtId="0" fontId="3" fillId="3" borderId="9" xfId="2" applyFont="1" applyFill="1" applyBorder="1" applyAlignment="1" applyProtection="1">
      <alignment vertical="top"/>
    </xf>
    <xf numFmtId="0" fontId="5" fillId="8" borderId="14" xfId="2" applyFont="1" applyFill="1" applyBorder="1" applyAlignment="1" applyProtection="1">
      <alignment vertical="top"/>
    </xf>
    <xf numFmtId="0" fontId="5" fillId="8" borderId="9" xfId="2" applyFont="1" applyFill="1" applyBorder="1" applyAlignment="1" applyProtection="1">
      <alignment vertical="top"/>
    </xf>
    <xf numFmtId="0" fontId="3" fillId="0" borderId="0" xfId="2" applyFont="1" applyFill="1" applyProtection="1"/>
    <xf numFmtId="0" fontId="2" fillId="0" borderId="0" xfId="2"/>
    <xf numFmtId="49" fontId="2" fillId="0" borderId="0" xfId="2" applyNumberFormat="1"/>
    <xf numFmtId="0" fontId="2" fillId="0" borderId="0" xfId="2" applyFill="1"/>
    <xf numFmtId="0" fontId="0" fillId="0" borderId="0" xfId="0" applyProtection="1"/>
    <xf numFmtId="0" fontId="11" fillId="0" borderId="0" xfId="0" applyFont="1" applyProtection="1"/>
    <xf numFmtId="0" fontId="2" fillId="3" borderId="0" xfId="0" applyFont="1" applyFill="1" applyProtection="1"/>
    <xf numFmtId="0" fontId="0" fillId="3" borderId="0" xfId="0" applyFill="1"/>
    <xf numFmtId="0" fontId="3" fillId="3" borderId="0" xfId="0" applyFont="1" applyFill="1" applyAlignment="1">
      <alignment vertical="top"/>
    </xf>
    <xf numFmtId="0" fontId="5" fillId="3" borderId="11" xfId="0" applyFont="1" applyFill="1" applyBorder="1"/>
    <xf numFmtId="0" fontId="8" fillId="3" borderId="11" xfId="0" applyFont="1" applyFill="1" applyBorder="1" applyAlignment="1">
      <alignment vertical="top"/>
    </xf>
    <xf numFmtId="0" fontId="0" fillId="2" borderId="10" xfId="0" applyFill="1" applyBorder="1" applyAlignment="1">
      <alignment vertical="center"/>
    </xf>
    <xf numFmtId="0" fontId="5" fillId="6" borderId="10" xfId="0" applyFont="1" applyFill="1" applyBorder="1" applyAlignment="1">
      <alignment vertical="center"/>
    </xf>
    <xf numFmtId="0" fontId="0" fillId="2" borderId="4" xfId="0" applyFill="1" applyBorder="1" applyAlignment="1">
      <alignment vertical="center"/>
    </xf>
    <xf numFmtId="0" fontId="8" fillId="3" borderId="11" xfId="0" applyFont="1" applyFill="1" applyBorder="1" applyAlignment="1">
      <alignment horizontal="left" vertical="top" wrapText="1"/>
    </xf>
    <xf numFmtId="0" fontId="9" fillId="4" borderId="12" xfId="0" applyFont="1" applyFill="1" applyBorder="1" applyAlignment="1">
      <alignment horizontal="center" vertical="center" wrapText="1"/>
    </xf>
    <xf numFmtId="0" fontId="12" fillId="0" borderId="1" xfId="0" applyFont="1" applyBorder="1" applyAlignment="1">
      <alignment horizontal="center" vertical="center"/>
    </xf>
    <xf numFmtId="0" fontId="12" fillId="0" borderId="1" xfId="0" applyFont="1" applyBorder="1" applyAlignment="1">
      <alignment horizontal="center" vertical="center" wrapText="1"/>
    </xf>
    <xf numFmtId="9" fontId="12" fillId="0" borderId="1" xfId="0" applyNumberFormat="1" applyFont="1" applyFill="1" applyBorder="1" applyAlignment="1">
      <alignment horizontal="center" vertical="center"/>
    </xf>
    <xf numFmtId="0" fontId="5" fillId="3" borderId="0" xfId="0" applyFont="1" applyFill="1"/>
    <xf numFmtId="0" fontId="8" fillId="3" borderId="0" xfId="0" applyFont="1" applyFill="1" applyAlignment="1">
      <alignment vertical="top"/>
    </xf>
    <xf numFmtId="0" fontId="0" fillId="3" borderId="11" xfId="0" applyFill="1" applyBorder="1"/>
    <xf numFmtId="0" fontId="9" fillId="4" borderId="2" xfId="0" applyFont="1" applyFill="1" applyBorder="1" applyAlignment="1">
      <alignment horizontal="center" vertical="center"/>
    </xf>
    <xf numFmtId="0" fontId="9" fillId="3" borderId="0" xfId="0" applyFont="1" applyFill="1" applyAlignment="1">
      <alignment horizontal="center" vertical="center"/>
    </xf>
    <xf numFmtId="0" fontId="8" fillId="3" borderId="0" xfId="0" applyFont="1" applyFill="1" applyAlignment="1">
      <alignment vertical="top" wrapText="1"/>
    </xf>
    <xf numFmtId="0" fontId="3" fillId="0" borderId="1" xfId="0" applyFont="1" applyBorder="1" applyAlignment="1">
      <alignment horizontal="center" vertical="center"/>
    </xf>
    <xf numFmtId="0" fontId="8" fillId="0" borderId="1" xfId="0" applyFont="1" applyFill="1" applyBorder="1" applyAlignment="1">
      <alignment horizontal="center" vertical="center" wrapText="1"/>
    </xf>
    <xf numFmtId="0" fontId="8" fillId="0" borderId="1" xfId="0" applyFont="1" applyBorder="1" applyAlignment="1">
      <alignment horizontal="center" vertical="center"/>
    </xf>
    <xf numFmtId="0" fontId="3" fillId="0" borderId="1" xfId="0" applyFont="1" applyBorder="1" applyAlignment="1">
      <alignment horizontal="center" vertical="center" wrapText="1"/>
    </xf>
    <xf numFmtId="0" fontId="0" fillId="0" borderId="0" xfId="0"/>
    <xf numFmtId="0" fontId="0" fillId="3" borderId="3" xfId="0" applyFill="1" applyBorder="1"/>
    <xf numFmtId="0" fontId="0" fillId="3" borderId="10" xfId="0" applyFill="1" applyBorder="1"/>
    <xf numFmtId="0" fontId="8" fillId="3" borderId="10" xfId="0" applyFont="1" applyFill="1" applyBorder="1" applyAlignment="1">
      <alignment vertical="top" wrapText="1"/>
    </xf>
    <xf numFmtId="0" fontId="3" fillId="0" borderId="0" xfId="4"/>
    <xf numFmtId="0" fontId="5" fillId="8" borderId="3" xfId="0" applyFont="1" applyFill="1" applyBorder="1" applyAlignment="1" applyProtection="1">
      <alignment vertical="top"/>
    </xf>
    <xf numFmtId="0" fontId="5" fillId="8" borderId="10" xfId="0" applyFont="1" applyFill="1" applyBorder="1" applyAlignment="1" applyProtection="1">
      <alignment vertical="top"/>
    </xf>
    <xf numFmtId="0" fontId="5" fillId="8" borderId="4" xfId="0" applyFont="1" applyFill="1" applyBorder="1" applyAlignment="1" applyProtection="1">
      <alignment vertical="top"/>
    </xf>
    <xf numFmtId="0" fontId="15" fillId="0" borderId="0" xfId="0" applyFont="1" applyFill="1" applyAlignment="1" applyProtection="1">
      <alignment horizontal="center" vertical="center" wrapText="1"/>
    </xf>
    <xf numFmtId="0" fontId="15" fillId="0" borderId="0" xfId="0" applyFont="1" applyFill="1" applyAlignment="1" applyProtection="1">
      <alignment vertical="top" wrapText="1"/>
    </xf>
    <xf numFmtId="0" fontId="15" fillId="0" borderId="0" xfId="0" applyFont="1" applyFill="1" applyAlignment="1" applyProtection="1">
      <alignment horizontal="left" vertical="top" wrapText="1"/>
    </xf>
    <xf numFmtId="0" fontId="15" fillId="0" borderId="0" xfId="0" applyFont="1" applyFill="1" applyAlignment="1" applyProtection="1">
      <alignment wrapText="1"/>
    </xf>
    <xf numFmtId="0" fontId="15" fillId="0" borderId="0" xfId="0" applyFont="1" applyFill="1" applyAlignment="1" applyProtection="1">
      <alignment horizontal="left" wrapText="1"/>
    </xf>
    <xf numFmtId="0" fontId="15" fillId="0" borderId="0" xfId="0" applyFont="1" applyFill="1" applyAlignment="1" applyProtection="1">
      <alignment vertical="center" wrapText="1"/>
    </xf>
    <xf numFmtId="0" fontId="15" fillId="0" borderId="0" xfId="0" applyFont="1" applyFill="1" applyAlignment="1" applyProtection="1">
      <alignment horizontal="center" wrapText="1"/>
    </xf>
    <xf numFmtId="0" fontId="5" fillId="4" borderId="16" xfId="0" applyFont="1" applyFill="1" applyBorder="1" applyAlignment="1" applyProtection="1">
      <alignment horizontal="left" vertical="top" wrapText="1"/>
    </xf>
    <xf numFmtId="0" fontId="3" fillId="0" borderId="1" xfId="0" applyFont="1" applyBorder="1" applyAlignment="1" applyProtection="1">
      <alignment vertical="top" wrapText="1"/>
      <protection locked="0"/>
    </xf>
    <xf numFmtId="0" fontId="5" fillId="2" borderId="15" xfId="0" applyFont="1" applyFill="1" applyBorder="1" applyAlignment="1" applyProtection="1">
      <alignment vertical="top" wrapText="1"/>
    </xf>
    <xf numFmtId="0" fontId="3" fillId="0" borderId="1" xfId="3" applyBorder="1" applyAlignment="1" applyProtection="1">
      <alignment horizontal="left" vertical="top" wrapText="1"/>
      <protection locked="0"/>
    </xf>
    <xf numFmtId="0" fontId="3" fillId="0" borderId="1" xfId="0" applyFont="1" applyFill="1" applyBorder="1" applyAlignment="1">
      <alignment horizontal="left" vertical="top" wrapText="1"/>
    </xf>
    <xf numFmtId="0" fontId="3" fillId="0" borderId="1" xfId="0" applyFont="1" applyFill="1" applyBorder="1" applyAlignment="1" applyProtection="1">
      <alignment horizontal="left" vertical="top" wrapText="1"/>
    </xf>
    <xf numFmtId="0" fontId="3" fillId="0" borderId="1" xfId="0" applyFont="1" applyFill="1" applyBorder="1" applyAlignment="1" applyProtection="1">
      <alignment vertical="top" wrapText="1"/>
    </xf>
    <xf numFmtId="0" fontId="5" fillId="0" borderId="1" xfId="0" applyFont="1" applyFill="1" applyBorder="1" applyAlignment="1">
      <alignment vertical="top" wrapText="1"/>
    </xf>
    <xf numFmtId="0" fontId="3" fillId="0" borderId="1" xfId="0" applyFont="1" applyFill="1" applyBorder="1" applyAlignment="1" applyProtection="1">
      <alignment horizontal="left" vertical="top" wrapText="1"/>
      <protection locked="0"/>
    </xf>
    <xf numFmtId="0" fontId="3" fillId="0" borderId="1" xfId="5" applyFont="1" applyBorder="1" applyAlignment="1">
      <alignment vertical="top" wrapText="1"/>
    </xf>
    <xf numFmtId="0" fontId="15" fillId="6" borderId="0" xfId="0" applyFont="1" applyFill="1" applyProtection="1">
      <protection locked="0"/>
    </xf>
    <xf numFmtId="0" fontId="0" fillId="3" borderId="1" xfId="0" applyFill="1" applyBorder="1" applyAlignment="1">
      <alignment vertical="top" wrapText="1"/>
    </xf>
    <xf numFmtId="0" fontId="0" fillId="0" borderId="0" xfId="0" applyFill="1" applyAlignment="1">
      <alignment vertical="top" wrapText="1"/>
    </xf>
    <xf numFmtId="0" fontId="0" fillId="0" borderId="0" xfId="0" applyFill="1" applyProtection="1">
      <protection locked="0"/>
    </xf>
    <xf numFmtId="0" fontId="15" fillId="0" borderId="1" xfId="0" applyFont="1" applyFill="1" applyBorder="1" applyAlignment="1" applyProtection="1">
      <alignment vertical="top" wrapText="1"/>
      <protection locked="0"/>
    </xf>
    <xf numFmtId="0" fontId="0" fillId="3" borderId="5" xfId="0" applyFill="1" applyBorder="1"/>
    <xf numFmtId="0" fontId="13" fillId="3" borderId="0" xfId="0" applyFont="1" applyFill="1"/>
    <xf numFmtId="0" fontId="14" fillId="3" borderId="0" xfId="0" applyFont="1" applyFill="1"/>
    <xf numFmtId="0" fontId="0" fillId="3" borderId="0" xfId="0" applyFill="1" applyAlignment="1">
      <alignment vertical="center"/>
    </xf>
    <xf numFmtId="0" fontId="0" fillId="3" borderId="4" xfId="0" applyFill="1" applyBorder="1"/>
    <xf numFmtId="0" fontId="3" fillId="3" borderId="11" xfId="0" applyFont="1" applyFill="1" applyBorder="1" applyAlignment="1">
      <alignment vertical="center"/>
    </xf>
    <xf numFmtId="0" fontId="3" fillId="3" borderId="3" xfId="0" applyFont="1" applyFill="1" applyBorder="1" applyAlignment="1">
      <alignment vertical="top"/>
    </xf>
    <xf numFmtId="0" fontId="3" fillId="3" borderId="10" xfId="0" applyFont="1" applyFill="1" applyBorder="1" applyAlignment="1">
      <alignment vertical="top"/>
    </xf>
    <xf numFmtId="0" fontId="16" fillId="3" borderId="0" xfId="0" applyFont="1" applyFill="1"/>
    <xf numFmtId="0" fontId="15" fillId="0" borderId="1" xfId="0" applyFont="1" applyFill="1" applyBorder="1" applyAlignment="1" applyProtection="1">
      <alignment horizontal="center" vertical="top" wrapText="1"/>
    </xf>
    <xf numFmtId="0" fontId="15" fillId="10" borderId="0" xfId="0" applyFont="1" applyFill="1" applyAlignment="1" applyProtection="1">
      <alignment horizontal="left" vertical="top" wrapText="1"/>
    </xf>
    <xf numFmtId="0" fontId="15" fillId="2" borderId="0" xfId="0" applyFont="1" applyFill="1" applyAlignment="1" applyProtection="1">
      <alignment wrapText="1"/>
    </xf>
    <xf numFmtId="0" fontId="3" fillId="3" borderId="0" xfId="4" applyFill="1"/>
    <xf numFmtId="0" fontId="0" fillId="0" borderId="0" xfId="0" applyFill="1" applyAlignment="1" applyProtection="1">
      <alignment horizontal="left" vertical="top" wrapText="1"/>
    </xf>
    <xf numFmtId="0" fontId="3" fillId="0" borderId="1" xfId="3" applyBorder="1" applyAlignment="1">
      <alignment horizontal="left" vertical="top" wrapText="1"/>
    </xf>
    <xf numFmtId="0" fontId="3" fillId="3" borderId="1" xfId="0" applyFont="1" applyFill="1" applyBorder="1" applyAlignment="1">
      <alignment vertical="top" wrapText="1"/>
    </xf>
    <xf numFmtId="0" fontId="5" fillId="9" borderId="1" xfId="0" applyFont="1" applyFill="1" applyBorder="1" applyAlignment="1" applyProtection="1">
      <alignment horizontal="left" vertical="top" wrapText="1"/>
    </xf>
    <xf numFmtId="0" fontId="5" fillId="9" borderId="1" xfId="6" applyFont="1" applyFill="1" applyBorder="1" applyAlignment="1">
      <alignment horizontal="left" vertical="top" wrapText="1"/>
    </xf>
    <xf numFmtId="0" fontId="4" fillId="0" borderId="1" xfId="3" applyFont="1" applyBorder="1" applyAlignment="1">
      <alignment horizontal="left" vertical="top" wrapText="1"/>
    </xf>
    <xf numFmtId="0" fontId="0" fillId="0" borderId="0" xfId="0" applyFill="1" applyAlignment="1">
      <alignment horizontal="left" vertical="top" wrapText="1"/>
    </xf>
    <xf numFmtId="0" fontId="3" fillId="3" borderId="1" xfId="0" applyFont="1" applyFill="1" applyBorder="1" applyAlignment="1">
      <alignment horizontal="left" vertical="top" wrapText="1"/>
    </xf>
    <xf numFmtId="0" fontId="17" fillId="0" borderId="0" xfId="1" applyFont="1" applyAlignment="1">
      <alignment vertical="top" wrapText="1"/>
    </xf>
    <xf numFmtId="0" fontId="5" fillId="4" borderId="1" xfId="0" applyFont="1" applyFill="1" applyBorder="1" applyAlignment="1" applyProtection="1">
      <alignment vertical="top" wrapText="1"/>
      <protection locked="0"/>
    </xf>
    <xf numFmtId="0" fontId="5" fillId="9" borderId="16" xfId="0" applyFont="1" applyFill="1" applyBorder="1" applyAlignment="1" applyProtection="1">
      <alignment horizontal="left" vertical="top" wrapText="1"/>
    </xf>
    <xf numFmtId="0" fontId="3" fillId="0" borderId="1" xfId="0" applyFont="1" applyBorder="1" applyAlignment="1">
      <alignment horizontal="left" vertical="top" wrapText="1"/>
    </xf>
    <xf numFmtId="0" fontId="3" fillId="0" borderId="1" xfId="0" applyFont="1" applyBorder="1" applyAlignment="1" applyProtection="1">
      <alignment horizontal="left" vertical="top" wrapText="1"/>
      <protection locked="0"/>
    </xf>
    <xf numFmtId="0" fontId="17" fillId="0" borderId="1" xfId="3" applyFont="1" applyBorder="1" applyAlignment="1">
      <alignment horizontal="left" vertical="top" wrapText="1"/>
    </xf>
    <xf numFmtId="0" fontId="3" fillId="0" borderId="1" xfId="0" applyFont="1" applyBorder="1" applyAlignment="1">
      <alignment horizontal="left" vertical="top"/>
    </xf>
    <xf numFmtId="0" fontId="3" fillId="0" borderId="17" xfId="5" applyFont="1" applyBorder="1" applyAlignment="1">
      <alignment vertical="top" wrapText="1"/>
    </xf>
    <xf numFmtId="0" fontId="15" fillId="0" borderId="0" xfId="3" applyFont="1" applyAlignment="1">
      <alignment wrapText="1"/>
    </xf>
    <xf numFmtId="0" fontId="5" fillId="2" borderId="0" xfId="0" applyFont="1" applyFill="1" applyAlignment="1">
      <alignment horizontal="left" vertical="top" wrapText="1"/>
    </xf>
    <xf numFmtId="0" fontId="15" fillId="0" borderId="1" xfId="0" applyFont="1" applyFill="1" applyBorder="1" applyAlignment="1" applyProtection="1">
      <alignment horizontal="left" vertical="top" wrapText="1" readingOrder="1"/>
    </xf>
    <xf numFmtId="0" fontId="5" fillId="5" borderId="18" xfId="0" applyFont="1" applyFill="1" applyBorder="1" applyAlignment="1">
      <alignment vertical="center"/>
    </xf>
    <xf numFmtId="0" fontId="5" fillId="6" borderId="18" xfId="0" applyFont="1" applyFill="1" applyBorder="1"/>
    <xf numFmtId="0" fontId="9" fillId="4" borderId="19" xfId="0" applyFont="1" applyFill="1" applyBorder="1" applyAlignment="1">
      <alignment horizontal="center" vertical="center" wrapText="1"/>
    </xf>
    <xf numFmtId="0" fontId="9" fillId="4" borderId="20" xfId="0" applyFont="1" applyFill="1" applyBorder="1" applyAlignment="1">
      <alignment horizontal="center" vertical="center" wrapText="1"/>
    </xf>
    <xf numFmtId="0" fontId="5" fillId="6" borderId="18" xfId="0" applyFont="1" applyFill="1" applyBorder="1" applyAlignment="1">
      <alignment vertical="center"/>
    </xf>
    <xf numFmtId="0" fontId="3" fillId="3" borderId="18" xfId="0" applyFont="1" applyFill="1" applyBorder="1" applyAlignment="1">
      <alignment vertical="center"/>
    </xf>
    <xf numFmtId="0" fontId="5" fillId="8" borderId="18" xfId="2" applyFont="1" applyFill="1" applyBorder="1" applyAlignment="1" applyProtection="1">
      <alignment vertical="top"/>
    </xf>
    <xf numFmtId="0" fontId="5" fillId="8" borderId="21" xfId="2" applyFont="1" applyFill="1" applyBorder="1" applyAlignment="1" applyProtection="1">
      <alignment vertical="top"/>
    </xf>
    <xf numFmtId="0" fontId="3" fillId="3" borderId="22" xfId="2" applyFont="1" applyFill="1" applyBorder="1" applyAlignment="1" applyProtection="1">
      <alignment horizontal="left" vertical="top"/>
    </xf>
    <xf numFmtId="0" fontId="10" fillId="8" borderId="18" xfId="2" applyFont="1" applyFill="1" applyBorder="1" applyAlignment="1" applyProtection="1">
      <alignment vertical="top"/>
    </xf>
    <xf numFmtId="0" fontId="5" fillId="5" borderId="18" xfId="0" applyFont="1" applyFill="1" applyBorder="1" applyProtection="1"/>
    <xf numFmtId="0" fontId="20" fillId="0" borderId="0" xfId="8"/>
    <xf numFmtId="0" fontId="22" fillId="0" borderId="0" xfId="0" applyFont="1" applyFill="1" applyBorder="1" applyAlignment="1" applyProtection="1"/>
    <xf numFmtId="14" fontId="22" fillId="0" borderId="0" xfId="0" applyNumberFormat="1" applyFont="1" applyFill="1" applyBorder="1" applyAlignment="1" applyProtection="1"/>
    <xf numFmtId="0" fontId="23" fillId="13" borderId="2" xfId="0" applyFont="1" applyFill="1" applyBorder="1" applyAlignment="1" applyProtection="1">
      <alignment wrapText="1"/>
    </xf>
    <xf numFmtId="0" fontId="23" fillId="13" borderId="4" xfId="0" applyFont="1" applyFill="1" applyBorder="1" applyAlignment="1" applyProtection="1">
      <alignment wrapText="1"/>
    </xf>
    <xf numFmtId="0" fontId="7" fillId="7" borderId="23" xfId="2" applyFont="1" applyFill="1" applyBorder="1" applyProtection="1"/>
    <xf numFmtId="0" fontId="3" fillId="7" borderId="24" xfId="2" applyFont="1" applyFill="1" applyBorder="1" applyProtection="1"/>
    <xf numFmtId="0" fontId="3" fillId="7" borderId="25" xfId="2" applyFont="1" applyFill="1" applyBorder="1" applyProtection="1"/>
    <xf numFmtId="0" fontId="5" fillId="6" borderId="23" xfId="2" applyFont="1" applyFill="1" applyBorder="1" applyAlignment="1" applyProtection="1">
      <alignment vertical="center"/>
    </xf>
    <xf numFmtId="0" fontId="5" fillId="6" borderId="24" xfId="2" applyFont="1" applyFill="1" applyBorder="1" applyAlignment="1" applyProtection="1">
      <alignment vertical="center"/>
    </xf>
    <xf numFmtId="0" fontId="5" fillId="6" borderId="25" xfId="2" applyFont="1" applyFill="1" applyBorder="1" applyAlignment="1" applyProtection="1">
      <alignment vertical="center"/>
    </xf>
    <xf numFmtId="0" fontId="5" fillId="5" borderId="26" xfId="2" applyFont="1" applyFill="1" applyBorder="1" applyAlignment="1" applyProtection="1">
      <alignment vertical="center"/>
    </xf>
    <xf numFmtId="0" fontId="5" fillId="3" borderId="27" xfId="2" applyFont="1" applyFill="1" applyBorder="1" applyAlignment="1" applyProtection="1">
      <alignment vertical="center"/>
    </xf>
    <xf numFmtId="0" fontId="3" fillId="0" borderId="28" xfId="0" applyFont="1" applyBorder="1" applyAlignment="1" applyProtection="1">
      <alignment horizontal="left" vertical="top" wrapText="1"/>
      <protection locked="0"/>
    </xf>
    <xf numFmtId="14" fontId="3" fillId="0" borderId="28" xfId="0" quotePrefix="1" applyNumberFormat="1" applyFont="1" applyBorder="1" applyAlignment="1" applyProtection="1">
      <alignment horizontal="left" vertical="top" wrapText="1"/>
      <protection locked="0"/>
    </xf>
    <xf numFmtId="165" fontId="3" fillId="0" borderId="28" xfId="0" applyNumberFormat="1" applyFont="1" applyBorder="1" applyAlignment="1" applyProtection="1">
      <alignment horizontal="left" vertical="top" wrapText="1"/>
      <protection locked="0"/>
    </xf>
    <xf numFmtId="0" fontId="5" fillId="0" borderId="27" xfId="0" applyFont="1" applyBorder="1" applyAlignment="1" applyProtection="1">
      <alignment vertical="center"/>
    </xf>
    <xf numFmtId="0" fontId="2" fillId="4" borderId="26" xfId="2" applyFill="1" applyBorder="1" applyAlignment="1" applyProtection="1">
      <alignment vertical="center"/>
    </xf>
    <xf numFmtId="0" fontId="4" fillId="3" borderId="26" xfId="2" applyFont="1" applyFill="1" applyBorder="1" applyAlignment="1" applyProtection="1">
      <alignment vertical="center" wrapText="1"/>
    </xf>
    <xf numFmtId="0" fontId="4" fillId="0" borderId="26" xfId="2" applyFont="1" applyBorder="1" applyAlignment="1" applyProtection="1">
      <alignment horizontal="left" vertical="top" wrapText="1"/>
      <protection locked="0"/>
    </xf>
    <xf numFmtId="164" fontId="4" fillId="3" borderId="26" xfId="2" applyNumberFormat="1" applyFont="1" applyFill="1" applyBorder="1" applyAlignment="1" applyProtection="1">
      <alignment vertical="center" wrapText="1"/>
    </xf>
    <xf numFmtId="164" fontId="4" fillId="0" borderId="26" xfId="2" applyNumberFormat="1" applyFont="1" applyBorder="1" applyAlignment="1" applyProtection="1">
      <alignment horizontal="left" vertical="top" wrapText="1"/>
      <protection locked="0"/>
    </xf>
    <xf numFmtId="0" fontId="5" fillId="5" borderId="29" xfId="0" applyFont="1" applyFill="1" applyBorder="1"/>
    <xf numFmtId="0" fontId="0" fillId="3" borderId="30" xfId="0" applyFill="1" applyBorder="1"/>
    <xf numFmtId="0" fontId="5" fillId="4" borderId="29" xfId="0" applyFont="1" applyFill="1" applyBorder="1" applyAlignment="1">
      <alignment vertical="center"/>
    </xf>
    <xf numFmtId="0" fontId="5" fillId="6" borderId="31" xfId="0" applyFont="1" applyFill="1" applyBorder="1" applyAlignment="1">
      <alignment vertical="center"/>
    </xf>
    <xf numFmtId="0" fontId="5" fillId="6" borderId="32" xfId="0" applyFont="1" applyFill="1" applyBorder="1" applyAlignment="1">
      <alignment vertical="center"/>
    </xf>
    <xf numFmtId="0" fontId="5" fillId="6" borderId="33" xfId="0" applyFont="1" applyFill="1" applyBorder="1" applyAlignment="1">
      <alignment vertical="center"/>
    </xf>
    <xf numFmtId="0" fontId="3" fillId="4" borderId="34" xfId="0" applyFont="1" applyFill="1" applyBorder="1" applyAlignment="1">
      <alignment vertical="center"/>
    </xf>
    <xf numFmtId="0" fontId="0" fillId="4" borderId="27" xfId="0" applyFill="1" applyBorder="1" applyAlignment="1">
      <alignment vertical="center"/>
    </xf>
    <xf numFmtId="0" fontId="9" fillId="4" borderId="28" xfId="0" applyFont="1" applyFill="1" applyBorder="1" applyAlignment="1">
      <alignment horizontal="center" vertical="center"/>
    </xf>
    <xf numFmtId="0" fontId="5" fillId="3" borderId="35" xfId="0" applyFont="1" applyFill="1" applyBorder="1" applyAlignment="1">
      <alignment vertical="center"/>
    </xf>
    <xf numFmtId="0" fontId="5" fillId="3" borderId="36" xfId="0" applyFont="1" applyFill="1" applyBorder="1" applyAlignment="1">
      <alignment vertical="center"/>
    </xf>
    <xf numFmtId="0" fontId="3" fillId="0" borderId="37" xfId="0" applyFont="1" applyBorder="1" applyAlignment="1">
      <alignment horizontal="center" vertical="center"/>
    </xf>
    <xf numFmtId="0" fontId="3" fillId="0" borderId="38" xfId="0" applyFont="1" applyBorder="1" applyAlignment="1">
      <alignment horizontal="center" vertical="center"/>
    </xf>
    <xf numFmtId="0" fontId="5" fillId="6" borderId="29" xfId="0" applyFont="1" applyFill="1" applyBorder="1" applyAlignment="1">
      <alignment vertical="center"/>
    </xf>
    <xf numFmtId="0" fontId="3" fillId="3" borderId="29" xfId="0" applyFont="1" applyFill="1" applyBorder="1" applyAlignment="1">
      <alignment vertical="center"/>
    </xf>
    <xf numFmtId="0" fontId="5" fillId="5" borderId="27" xfId="2" applyFont="1" applyFill="1" applyBorder="1" applyProtection="1"/>
    <xf numFmtId="0" fontId="5" fillId="4" borderId="23" xfId="2" applyFont="1" applyFill="1" applyBorder="1" applyAlignment="1" applyProtection="1">
      <alignment vertical="center"/>
    </xf>
    <xf numFmtId="0" fontId="5" fillId="4" borderId="24" xfId="2" applyFont="1" applyFill="1" applyBorder="1" applyAlignment="1" applyProtection="1">
      <alignment vertical="center"/>
    </xf>
    <xf numFmtId="0" fontId="5" fillId="4" borderId="39" xfId="2" applyFont="1" applyFill="1" applyBorder="1" applyAlignment="1" applyProtection="1">
      <alignment vertical="center"/>
    </xf>
    <xf numFmtId="0" fontId="5" fillId="4" borderId="27" xfId="2" applyFont="1" applyFill="1" applyBorder="1" applyAlignment="1" applyProtection="1">
      <alignment vertical="center"/>
    </xf>
    <xf numFmtId="0" fontId="5" fillId="8" borderId="23" xfId="2" applyFont="1" applyFill="1" applyBorder="1" applyAlignment="1" applyProtection="1">
      <alignment vertical="top"/>
    </xf>
    <xf numFmtId="0" fontId="5" fillId="8" borderId="24" xfId="2" applyFont="1" applyFill="1" applyBorder="1" applyAlignment="1" applyProtection="1">
      <alignment vertical="top"/>
    </xf>
    <xf numFmtId="0" fontId="5" fillId="8" borderId="39" xfId="2" applyFont="1" applyFill="1" applyBorder="1" applyAlignment="1" applyProtection="1">
      <alignment vertical="top"/>
    </xf>
    <xf numFmtId="0" fontId="3" fillId="3" borderId="23" xfId="2" applyFont="1" applyFill="1" applyBorder="1" applyAlignment="1" applyProtection="1">
      <alignment vertical="top"/>
    </xf>
    <xf numFmtId="0" fontId="3" fillId="3" borderId="24" xfId="2" applyFont="1" applyFill="1" applyBorder="1" applyAlignment="1" applyProtection="1">
      <alignment vertical="top"/>
    </xf>
    <xf numFmtId="0" fontId="3" fillId="3" borderId="39" xfId="2" applyFont="1" applyFill="1" applyBorder="1" applyAlignment="1" applyProtection="1">
      <alignment vertical="top"/>
    </xf>
    <xf numFmtId="0" fontId="5" fillId="8" borderId="27" xfId="2" applyFont="1" applyFill="1" applyBorder="1" applyAlignment="1" applyProtection="1">
      <alignment vertical="top"/>
    </xf>
    <xf numFmtId="0" fontId="3" fillId="3" borderId="27" xfId="2" applyFont="1" applyFill="1" applyBorder="1" applyAlignment="1" applyProtection="1">
      <alignment vertical="top"/>
    </xf>
    <xf numFmtId="0" fontId="5" fillId="8" borderId="29" xfId="2" applyFont="1" applyFill="1" applyBorder="1" applyAlignment="1" applyProtection="1">
      <alignment vertical="top"/>
    </xf>
    <xf numFmtId="0" fontId="3" fillId="3" borderId="29" xfId="2" applyFont="1" applyFill="1" applyBorder="1" applyAlignment="1" applyProtection="1">
      <alignment horizontal="left" vertical="top"/>
    </xf>
    <xf numFmtId="0" fontId="5" fillId="8" borderId="30" xfId="2" applyFont="1" applyFill="1" applyBorder="1" applyAlignment="1" applyProtection="1">
      <alignment vertical="top"/>
    </xf>
    <xf numFmtId="0" fontId="5" fillId="8" borderId="30" xfId="0" applyFont="1" applyFill="1" applyBorder="1" applyAlignment="1" applyProtection="1">
      <alignment vertical="top"/>
    </xf>
    <xf numFmtId="0" fontId="5" fillId="5" borderId="29" xfId="0" applyFont="1" applyFill="1" applyBorder="1" applyProtection="1"/>
    <xf numFmtId="0" fontId="5" fillId="5" borderId="29" xfId="0" applyFont="1" applyFill="1" applyBorder="1" applyAlignment="1" applyProtection="1">
      <alignment horizontal="left" vertical="top" wrapText="1"/>
    </xf>
    <xf numFmtId="0" fontId="5" fillId="5" borderId="29" xfId="0" applyFont="1" applyFill="1" applyBorder="1" applyProtection="1">
      <protection locked="0"/>
    </xf>
    <xf numFmtId="0" fontId="5" fillId="5" borderId="42" xfId="2" applyFont="1" applyFill="1" applyBorder="1" applyAlignment="1" applyProtection="1">
      <alignment vertical="center"/>
    </xf>
    <xf numFmtId="0" fontId="5" fillId="5" borderId="43" xfId="2" applyFont="1" applyFill="1" applyBorder="1" applyAlignment="1" applyProtection="1">
      <alignment vertical="center"/>
    </xf>
    <xf numFmtId="0" fontId="5" fillId="3" borderId="42" xfId="2" applyFont="1" applyFill="1" applyBorder="1" applyAlignment="1" applyProtection="1">
      <alignment vertical="center"/>
    </xf>
    <xf numFmtId="0" fontId="5" fillId="0" borderId="42" xfId="0" applyFont="1" applyBorder="1" applyAlignment="1" applyProtection="1">
      <alignment vertical="center"/>
    </xf>
    <xf numFmtId="0" fontId="2" fillId="4" borderId="42" xfId="2" applyFill="1" applyBorder="1" applyAlignment="1" applyProtection="1">
      <alignment vertical="center"/>
    </xf>
    <xf numFmtId="0" fontId="2" fillId="4" borderId="43" xfId="2" applyFill="1" applyBorder="1" applyAlignment="1" applyProtection="1">
      <alignment vertical="center"/>
    </xf>
    <xf numFmtId="0" fontId="5" fillId="5" borderId="47" xfId="0" applyFont="1" applyFill="1" applyBorder="1"/>
    <xf numFmtId="0" fontId="5" fillId="3" borderId="40" xfId="0" applyFont="1" applyFill="1" applyBorder="1" applyAlignment="1">
      <alignment vertical="center"/>
    </xf>
    <xf numFmtId="0" fontId="5" fillId="3" borderId="41" xfId="0" applyFont="1" applyFill="1" applyBorder="1" applyAlignment="1">
      <alignment vertical="center"/>
    </xf>
    <xf numFmtId="0" fontId="0" fillId="3" borderId="40" xfId="0" applyFill="1" applyBorder="1"/>
    <xf numFmtId="0" fontId="0" fillId="3" borderId="41" xfId="0" applyFill="1" applyBorder="1"/>
    <xf numFmtId="0" fontId="5" fillId="4" borderId="40" xfId="0" applyFont="1" applyFill="1" applyBorder="1"/>
    <xf numFmtId="0" fontId="5" fillId="4" borderId="47" xfId="0" applyFont="1" applyFill="1" applyBorder="1" applyAlignment="1">
      <alignment vertical="center"/>
    </xf>
    <xf numFmtId="0" fontId="9" fillId="4" borderId="44" xfId="0" applyFont="1" applyFill="1" applyBorder="1" applyAlignment="1">
      <alignment horizontal="center" vertical="center"/>
    </xf>
    <xf numFmtId="0" fontId="5" fillId="6" borderId="47" xfId="0" applyFont="1" applyFill="1" applyBorder="1" applyAlignment="1">
      <alignment vertical="center"/>
    </xf>
    <xf numFmtId="2" fontId="5" fillId="0" borderId="47" xfId="0" applyNumberFormat="1" applyFont="1" applyBorder="1" applyAlignment="1">
      <alignment horizontal="center" vertical="center"/>
    </xf>
    <xf numFmtId="0" fontId="5" fillId="5" borderId="42" xfId="2" applyFont="1" applyFill="1" applyBorder="1" applyProtection="1"/>
    <xf numFmtId="0" fontId="5" fillId="5" borderId="43" xfId="2" applyFont="1" applyFill="1" applyBorder="1" applyProtection="1"/>
    <xf numFmtId="0" fontId="5" fillId="4" borderId="42" xfId="2" applyFont="1" applyFill="1" applyBorder="1" applyAlignment="1" applyProtection="1">
      <alignment vertical="center"/>
    </xf>
    <xf numFmtId="0" fontId="5" fillId="4" borderId="43" xfId="2" applyFont="1" applyFill="1" applyBorder="1" applyAlignment="1" applyProtection="1">
      <alignment vertical="center"/>
    </xf>
    <xf numFmtId="0" fontId="5" fillId="8" borderId="42" xfId="2" applyFont="1" applyFill="1" applyBorder="1" applyAlignment="1" applyProtection="1">
      <alignment vertical="top"/>
    </xf>
    <xf numFmtId="0" fontId="5" fillId="8" borderId="43" xfId="2" applyFont="1" applyFill="1" applyBorder="1" applyAlignment="1" applyProtection="1">
      <alignment vertical="top"/>
    </xf>
    <xf numFmtId="0" fontId="3" fillId="3" borderId="42" xfId="2" applyFont="1" applyFill="1" applyBorder="1" applyAlignment="1" applyProtection="1">
      <alignment vertical="top"/>
    </xf>
    <xf numFmtId="0" fontId="3" fillId="3" borderId="43" xfId="2" applyFont="1" applyFill="1" applyBorder="1" applyAlignment="1" applyProtection="1">
      <alignment vertical="top"/>
    </xf>
    <xf numFmtId="0" fontId="3" fillId="3" borderId="47" xfId="2" applyFont="1" applyFill="1" applyBorder="1" applyAlignment="1" applyProtection="1">
      <alignment horizontal="left" vertical="top"/>
    </xf>
    <xf numFmtId="0" fontId="10" fillId="8" borderId="40" xfId="2" applyFont="1" applyFill="1" applyBorder="1" applyAlignment="1" applyProtection="1">
      <alignment vertical="top"/>
    </xf>
    <xf numFmtId="0" fontId="5" fillId="8" borderId="41" xfId="2" applyFont="1" applyFill="1" applyBorder="1" applyAlignment="1" applyProtection="1">
      <alignment vertical="top"/>
    </xf>
    <xf numFmtId="0" fontId="5" fillId="8" borderId="47" xfId="2" applyFont="1" applyFill="1" applyBorder="1" applyAlignment="1" applyProtection="1">
      <alignment vertical="top"/>
    </xf>
    <xf numFmtId="0" fontId="10" fillId="8" borderId="40" xfId="0" applyFont="1" applyFill="1" applyBorder="1" applyAlignment="1" applyProtection="1">
      <alignment vertical="top"/>
    </xf>
    <xf numFmtId="0" fontId="5" fillId="8" borderId="41" xfId="0" applyFont="1" applyFill="1" applyBorder="1" applyAlignment="1" applyProtection="1">
      <alignment vertical="top"/>
    </xf>
    <xf numFmtId="0" fontId="5" fillId="5" borderId="47" xfId="0" applyFont="1" applyFill="1" applyBorder="1" applyProtection="1">
      <protection locked="0"/>
    </xf>
    <xf numFmtId="0" fontId="5" fillId="0" borderId="43" xfId="0" applyFont="1" applyFill="1" applyBorder="1" applyProtection="1">
      <protection locked="0"/>
    </xf>
    <xf numFmtId="0" fontId="5" fillId="2" borderId="46" xfId="0" applyFont="1" applyFill="1" applyBorder="1" applyAlignment="1" applyProtection="1">
      <alignment horizontal="left" vertical="top" wrapText="1"/>
    </xf>
    <xf numFmtId="0" fontId="0" fillId="3" borderId="47" xfId="0" applyFill="1" applyBorder="1" applyAlignment="1">
      <alignment vertical="top" wrapText="1"/>
    </xf>
    <xf numFmtId="0" fontId="5" fillId="2" borderId="46" xfId="0" applyFont="1" applyFill="1" applyBorder="1" applyAlignment="1">
      <alignment horizontal="left" vertical="top" wrapText="1"/>
    </xf>
    <xf numFmtId="0" fontId="3" fillId="0" borderId="45" xfId="0" applyFont="1" applyBorder="1" applyAlignment="1" applyProtection="1">
      <alignment horizontal="left" vertical="top" wrapText="1"/>
      <protection locked="0"/>
    </xf>
    <xf numFmtId="0" fontId="4" fillId="0" borderId="45" xfId="3" applyFont="1" applyBorder="1" applyAlignment="1">
      <alignment horizontal="left" vertical="top" wrapText="1"/>
    </xf>
    <xf numFmtId="0" fontId="17" fillId="0" borderId="45" xfId="3" applyFont="1" applyBorder="1" applyAlignment="1">
      <alignment horizontal="left" vertical="top" wrapText="1"/>
    </xf>
    <xf numFmtId="0" fontId="3" fillId="0" borderId="45" xfId="0" applyFont="1" applyBorder="1" applyAlignment="1">
      <alignment horizontal="left" vertical="top"/>
    </xf>
    <xf numFmtId="0" fontId="3" fillId="0" borderId="45" xfId="0" applyFont="1" applyBorder="1" applyAlignment="1">
      <alignment horizontal="left" vertical="top" wrapText="1"/>
    </xf>
    <xf numFmtId="0" fontId="4" fillId="0" borderId="48" xfId="3" applyFont="1" applyBorder="1" applyAlignment="1">
      <alignment horizontal="left" vertical="top" wrapText="1"/>
    </xf>
    <xf numFmtId="0" fontId="3" fillId="0" borderId="45" xfId="3" applyBorder="1" applyAlignment="1">
      <alignment horizontal="left" vertical="top" wrapText="1"/>
    </xf>
    <xf numFmtId="0" fontId="15" fillId="3" borderId="45" xfId="0" applyFont="1" applyFill="1" applyBorder="1" applyAlignment="1" applyProtection="1">
      <alignment horizontal="left" vertical="top" wrapText="1"/>
    </xf>
    <xf numFmtId="0" fontId="15" fillId="0" borderId="45" xfId="0" applyFont="1" applyFill="1" applyBorder="1" applyAlignment="1" applyProtection="1">
      <alignment horizontal="left" vertical="top" wrapText="1"/>
    </xf>
    <xf numFmtId="0" fontId="17" fillId="0" borderId="45" xfId="0" applyFont="1" applyFill="1" applyBorder="1" applyAlignment="1">
      <alignment vertical="top" wrapText="1"/>
    </xf>
    <xf numFmtId="0" fontId="3" fillId="0" borderId="45" xfId="7" applyBorder="1" applyAlignment="1">
      <alignment horizontal="left" vertical="top" wrapText="1"/>
    </xf>
    <xf numFmtId="10" fontId="3" fillId="0" borderId="45" xfId="7" applyNumberFormat="1" applyBorder="1" applyAlignment="1">
      <alignment horizontal="left" vertical="top" wrapText="1"/>
    </xf>
    <xf numFmtId="0" fontId="3" fillId="0" borderId="45" xfId="0" applyFont="1" applyFill="1" applyBorder="1" applyAlignment="1" applyProtection="1">
      <alignment vertical="top" wrapText="1"/>
    </xf>
    <xf numFmtId="0" fontId="3" fillId="0" borderId="45" xfId="0" applyFont="1" applyFill="1" applyBorder="1" applyAlignment="1" applyProtection="1">
      <alignment horizontal="left" vertical="top" wrapText="1"/>
      <protection locked="0"/>
    </xf>
    <xf numFmtId="0" fontId="15" fillId="0" borderId="45" xfId="0" applyFont="1" applyFill="1" applyBorder="1" applyAlignment="1" applyProtection="1">
      <alignment vertical="top" wrapText="1"/>
      <protection locked="0"/>
    </xf>
    <xf numFmtId="0" fontId="3" fillId="0" borderId="45" xfId="5" applyFont="1" applyBorder="1" applyAlignment="1">
      <alignment vertical="top" wrapText="1"/>
    </xf>
    <xf numFmtId="0" fontId="3" fillId="0" borderId="45" xfId="0" applyFont="1" applyFill="1" applyBorder="1" applyAlignment="1" applyProtection="1">
      <alignment horizontal="left" vertical="top" wrapText="1"/>
    </xf>
    <xf numFmtId="0" fontId="3" fillId="3" borderId="45" xfId="0" applyFont="1" applyFill="1" applyBorder="1" applyAlignment="1">
      <alignment horizontal="left" vertical="top" wrapText="1"/>
    </xf>
    <xf numFmtId="0" fontId="15" fillId="0" borderId="45" xfId="0" applyFont="1" applyFill="1" applyBorder="1" applyAlignment="1" applyProtection="1">
      <alignment horizontal="left" vertical="top" wrapText="1" readingOrder="1"/>
    </xf>
    <xf numFmtId="0" fontId="17" fillId="0" borderId="45" xfId="1" applyFont="1" applyBorder="1" applyAlignment="1">
      <alignment vertical="top" wrapText="1"/>
    </xf>
    <xf numFmtId="10" fontId="3" fillId="0" borderId="45" xfId="0" applyNumberFormat="1" applyFont="1" applyFill="1" applyBorder="1" applyAlignment="1" applyProtection="1">
      <alignment horizontal="left" vertical="top" wrapText="1"/>
    </xf>
    <xf numFmtId="0" fontId="3" fillId="0" borderId="45" xfId="5" applyFont="1" applyBorder="1" applyAlignment="1">
      <alignment horizontal="left" vertical="top" wrapText="1"/>
    </xf>
    <xf numFmtId="0" fontId="14" fillId="3" borderId="45" xfId="0" applyFont="1" applyFill="1" applyBorder="1" applyAlignment="1" applyProtection="1">
      <alignment horizontal="left" vertical="top" wrapText="1"/>
    </xf>
    <xf numFmtId="2" fontId="15" fillId="0" borderId="45" xfId="0" applyNumberFormat="1" applyFont="1" applyFill="1" applyBorder="1" applyAlignment="1" applyProtection="1">
      <alignment horizontal="left" vertical="top" wrapText="1"/>
    </xf>
    <xf numFmtId="0" fontId="3" fillId="3" borderId="45" xfId="0" applyFont="1" applyFill="1" applyBorder="1" applyAlignment="1" applyProtection="1">
      <alignment horizontal="left" vertical="top" wrapText="1"/>
      <protection locked="0"/>
    </xf>
    <xf numFmtId="0" fontId="17" fillId="3" borderId="45" xfId="0" applyFont="1" applyFill="1" applyBorder="1" applyAlignment="1">
      <alignment vertical="top" wrapText="1"/>
    </xf>
    <xf numFmtId="0" fontId="17" fillId="3" borderId="45" xfId="0" applyFont="1" applyFill="1" applyBorder="1" applyAlignment="1" applyProtection="1">
      <alignment horizontal="left" vertical="top" wrapText="1"/>
    </xf>
    <xf numFmtId="0" fontId="0" fillId="0" borderId="45" xfId="0" applyFill="1" applyBorder="1" applyAlignment="1">
      <alignment horizontal="left" vertical="top" wrapText="1"/>
    </xf>
    <xf numFmtId="0" fontId="3" fillId="0" borderId="45" xfId="0" applyFont="1" applyFill="1" applyBorder="1" applyAlignment="1">
      <alignment horizontal="left" vertical="top" wrapText="1"/>
    </xf>
    <xf numFmtId="0" fontId="15" fillId="0" borderId="45" xfId="0" applyFont="1" applyFill="1" applyBorder="1" applyAlignment="1" applyProtection="1">
      <alignment vertical="top" wrapText="1"/>
    </xf>
    <xf numFmtId="0" fontId="17" fillId="0" borderId="45" xfId="0" applyFont="1" applyFill="1" applyBorder="1" applyAlignment="1" applyProtection="1">
      <alignment vertical="top" wrapText="1"/>
    </xf>
    <xf numFmtId="0" fontId="17" fillId="0" borderId="45" xfId="0" applyFont="1" applyFill="1" applyBorder="1" applyAlignment="1">
      <alignment horizontal="left" vertical="top" wrapText="1"/>
    </xf>
    <xf numFmtId="0" fontId="0" fillId="0" borderId="45" xfId="0" applyFill="1" applyBorder="1" applyAlignment="1" applyProtection="1">
      <alignment horizontal="left" vertical="top" wrapText="1"/>
      <protection locked="0"/>
    </xf>
    <xf numFmtId="0" fontId="18" fillId="0" borderId="45" xfId="0" applyFont="1" applyFill="1" applyBorder="1" applyAlignment="1">
      <alignment horizontal="left" vertical="top" wrapText="1"/>
    </xf>
    <xf numFmtId="0" fontId="3" fillId="0" borderId="45" xfId="0" quotePrefix="1" applyFont="1" applyFill="1" applyBorder="1" applyAlignment="1" applyProtection="1">
      <alignment vertical="top" wrapText="1"/>
    </xf>
    <xf numFmtId="0" fontId="15" fillId="2" borderId="49" xfId="0" applyFont="1" applyFill="1" applyBorder="1" applyAlignment="1" applyProtection="1">
      <alignment wrapText="1"/>
    </xf>
    <xf numFmtId="0" fontId="15" fillId="6" borderId="50" xfId="0" applyFont="1" applyFill="1" applyBorder="1" applyAlignment="1" applyProtection="1">
      <alignment vertical="center"/>
      <protection locked="0"/>
    </xf>
    <xf numFmtId="0" fontId="15" fillId="2" borderId="50" xfId="0" applyFont="1" applyFill="1" applyBorder="1" applyAlignment="1" applyProtection="1">
      <alignment wrapText="1"/>
    </xf>
    <xf numFmtId="0" fontId="15" fillId="2" borderId="50" xfId="0" applyFont="1" applyFill="1" applyBorder="1" applyAlignment="1" applyProtection="1">
      <alignment horizontal="left" wrapText="1"/>
    </xf>
    <xf numFmtId="0" fontId="15" fillId="2" borderId="50" xfId="0" applyFont="1" applyFill="1" applyBorder="1" applyAlignment="1" applyProtection="1">
      <alignment horizontal="left" vertical="top" wrapText="1"/>
    </xf>
    <xf numFmtId="0" fontId="5" fillId="5" borderId="51" xfId="8" applyFont="1" applyFill="1" applyBorder="1"/>
    <xf numFmtId="0" fontId="5" fillId="5" borderId="52" xfId="8" applyFont="1" applyFill="1" applyBorder="1"/>
    <xf numFmtId="0" fontId="5" fillId="4" borderId="53" xfId="8" applyFont="1" applyFill="1" applyBorder="1" applyAlignment="1">
      <alignment horizontal="left" vertical="center" wrapText="1"/>
    </xf>
    <xf numFmtId="166" fontId="20" fillId="0" borderId="53" xfId="8" applyNumberFormat="1" applyBorder="1" applyAlignment="1">
      <alignment horizontal="left" vertical="top"/>
    </xf>
    <xf numFmtId="0" fontId="15" fillId="11" borderId="54" xfId="8" applyFont="1" applyFill="1" applyBorder="1" applyAlignment="1">
      <alignment horizontal="left" vertical="top" wrapText="1"/>
    </xf>
    <xf numFmtId="14" fontId="20" fillId="0" borderId="53" xfId="8" applyNumberFormat="1" applyBorder="1" applyAlignment="1">
      <alignment horizontal="left" vertical="top"/>
    </xf>
    <xf numFmtId="14" fontId="3" fillId="0" borderId="51" xfId="8" applyNumberFormat="1" applyFont="1" applyBorder="1" applyAlignment="1">
      <alignment horizontal="left" vertical="top"/>
    </xf>
    <xf numFmtId="0" fontId="5" fillId="5" borderId="51" xfId="2" applyFont="1" applyFill="1" applyBorder="1"/>
    <xf numFmtId="0" fontId="5" fillId="5" borderId="52" xfId="2" applyFont="1" applyFill="1" applyBorder="1"/>
    <xf numFmtId="49" fontId="5" fillId="5" borderId="52" xfId="2" applyNumberFormat="1" applyFont="1" applyFill="1" applyBorder="1"/>
    <xf numFmtId="0" fontId="5" fillId="4" borderId="55" xfId="2" applyFont="1" applyFill="1" applyBorder="1" applyAlignment="1">
      <alignment horizontal="left" vertical="center" wrapText="1"/>
    </xf>
    <xf numFmtId="49" fontId="5" fillId="4" borderId="55" xfId="2" applyNumberFormat="1" applyFont="1" applyFill="1" applyBorder="1" applyAlignment="1">
      <alignment horizontal="left" vertical="center" wrapText="1"/>
    </xf>
    <xf numFmtId="166" fontId="3" fillId="0" borderId="54" xfId="1" applyNumberFormat="1" applyBorder="1" applyAlignment="1">
      <alignment horizontal="left" vertical="top" wrapText="1"/>
    </xf>
    <xf numFmtId="14" fontId="15" fillId="0" borderId="51" xfId="0" applyNumberFormat="1" applyFont="1" applyBorder="1" applyAlignment="1">
      <alignment horizontal="left" vertical="top" wrapText="1"/>
    </xf>
    <xf numFmtId="49" fontId="3" fillId="0" borderId="54" xfId="1" applyNumberFormat="1" applyBorder="1" applyAlignment="1">
      <alignment horizontal="left" vertical="top" wrapText="1"/>
    </xf>
    <xf numFmtId="0" fontId="3" fillId="0" borderId="54" xfId="2" applyFont="1" applyBorder="1" applyAlignment="1">
      <alignment horizontal="left" vertical="top"/>
    </xf>
    <xf numFmtId="166" fontId="15" fillId="0" borderId="53" xfId="0" applyNumberFormat="1" applyFont="1" applyBorder="1" applyAlignment="1">
      <alignment horizontal="left" vertical="top" wrapText="1"/>
    </xf>
    <xf numFmtId="0" fontId="3" fillId="0" borderId="53" xfId="0" applyFont="1" applyBorder="1" applyAlignment="1">
      <alignment horizontal="left" vertical="top" wrapText="1"/>
    </xf>
    <xf numFmtId="0" fontId="3" fillId="0" borderId="53" xfId="0" applyFont="1" applyBorder="1" applyAlignment="1">
      <alignment horizontal="left" vertical="top"/>
    </xf>
    <xf numFmtId="0" fontId="21" fillId="12" borderId="54" xfId="0" applyFont="1" applyFill="1" applyBorder="1" applyAlignment="1" applyProtection="1">
      <alignment wrapText="1"/>
    </xf>
    <xf numFmtId="0" fontId="21" fillId="12" borderId="56" xfId="0" applyFont="1" applyFill="1" applyBorder="1" applyAlignment="1" applyProtection="1">
      <alignment wrapText="1"/>
    </xf>
    <xf numFmtId="0" fontId="3" fillId="0" borderId="40" xfId="0" applyFont="1" applyFill="1" applyBorder="1" applyAlignment="1" applyProtection="1">
      <alignment horizontal="left" vertical="top" wrapText="1"/>
    </xf>
    <xf numFmtId="0" fontId="3" fillId="0" borderId="41" xfId="0" applyFont="1" applyFill="1" applyBorder="1" applyAlignment="1" applyProtection="1">
      <alignment horizontal="left" vertical="top" wrapText="1"/>
    </xf>
    <xf numFmtId="0" fontId="3" fillId="0" borderId="30" xfId="0" applyFont="1" applyFill="1" applyBorder="1" applyAlignment="1" applyProtection="1">
      <alignment horizontal="left" vertical="top" wrapText="1"/>
    </xf>
    <xf numFmtId="0" fontId="3" fillId="0" borderId="3" xfId="0" applyFont="1" applyFill="1" applyBorder="1" applyAlignment="1" applyProtection="1">
      <alignment horizontal="left" vertical="top" wrapText="1"/>
    </xf>
    <xf numFmtId="0" fontId="3" fillId="0" borderId="10" xfId="0" applyFont="1" applyFill="1" applyBorder="1" applyAlignment="1" applyProtection="1">
      <alignment horizontal="left" vertical="top" wrapText="1"/>
    </xf>
    <xf numFmtId="0" fontId="3" fillId="0" borderId="4" xfId="0" applyFont="1" applyFill="1" applyBorder="1" applyAlignment="1" applyProtection="1">
      <alignment horizontal="left" vertical="top" wrapText="1"/>
    </xf>
    <xf numFmtId="0" fontId="5" fillId="8" borderId="40" xfId="2" applyFont="1" applyFill="1" applyBorder="1" applyAlignment="1" applyProtection="1">
      <alignment horizontal="left" vertical="top"/>
    </xf>
    <xf numFmtId="0" fontId="5" fillId="8" borderId="41" xfId="2" applyFont="1" applyFill="1" applyBorder="1" applyAlignment="1" applyProtection="1">
      <alignment horizontal="left" vertical="top"/>
    </xf>
    <xf numFmtId="0" fontId="5" fillId="8" borderId="30" xfId="2" applyFont="1" applyFill="1" applyBorder="1" applyAlignment="1" applyProtection="1">
      <alignment horizontal="left" vertical="top"/>
    </xf>
    <xf numFmtId="0" fontId="5" fillId="8" borderId="3" xfId="2" applyFont="1" applyFill="1" applyBorder="1" applyAlignment="1" applyProtection="1">
      <alignment horizontal="left" vertical="top"/>
    </xf>
    <xf numFmtId="0" fontId="5" fillId="8" borderId="10" xfId="2" applyFont="1" applyFill="1" applyBorder="1" applyAlignment="1" applyProtection="1">
      <alignment horizontal="left" vertical="top"/>
    </xf>
    <xf numFmtId="0" fontId="5" fillId="8" borderId="4" xfId="2" applyFont="1" applyFill="1" applyBorder="1" applyAlignment="1" applyProtection="1">
      <alignment horizontal="left" vertical="top"/>
    </xf>
    <xf numFmtId="0" fontId="3" fillId="3" borderId="40" xfId="2" applyFont="1" applyFill="1" applyBorder="1" applyAlignment="1" applyProtection="1">
      <alignment horizontal="left" vertical="top" wrapText="1"/>
    </xf>
    <xf numFmtId="0" fontId="3" fillId="3" borderId="41" xfId="2" applyFont="1" applyFill="1" applyBorder="1" applyAlignment="1" applyProtection="1">
      <alignment horizontal="left" vertical="top" wrapText="1"/>
    </xf>
    <xf numFmtId="0" fontId="3" fillId="3" borderId="30" xfId="2" applyFont="1" applyFill="1" applyBorder="1" applyAlignment="1" applyProtection="1">
      <alignment horizontal="left" vertical="top" wrapText="1"/>
    </xf>
    <xf numFmtId="0" fontId="3" fillId="3" borderId="3" xfId="2" applyFont="1" applyFill="1" applyBorder="1" applyAlignment="1" applyProtection="1">
      <alignment horizontal="left" vertical="top" wrapText="1"/>
    </xf>
    <xf numFmtId="0" fontId="3" fillId="3" borderId="10" xfId="2" applyFont="1" applyFill="1" applyBorder="1" applyAlignment="1" applyProtection="1">
      <alignment horizontal="left" vertical="top" wrapText="1"/>
    </xf>
    <xf numFmtId="0" fontId="3" fillId="3" borderId="4" xfId="2" applyFont="1" applyFill="1" applyBorder="1" applyAlignment="1" applyProtection="1">
      <alignment horizontal="left" vertical="top" wrapText="1"/>
    </xf>
    <xf numFmtId="0" fontId="3" fillId="0" borderId="40" xfId="2" applyFont="1" applyFill="1" applyBorder="1" applyAlignment="1" applyProtection="1">
      <alignment horizontal="left" vertical="top" wrapText="1"/>
    </xf>
    <xf numFmtId="0" fontId="3" fillId="0" borderId="41" xfId="2" applyFont="1" applyFill="1" applyBorder="1" applyAlignment="1" applyProtection="1">
      <alignment horizontal="left" vertical="top" wrapText="1"/>
    </xf>
    <xf numFmtId="0" fontId="3" fillId="0" borderId="30" xfId="2" applyFont="1" applyFill="1" applyBorder="1" applyAlignment="1" applyProtection="1">
      <alignment horizontal="left" vertical="top" wrapText="1"/>
    </xf>
    <xf numFmtId="0" fontId="3" fillId="0" borderId="11" xfId="2" applyFont="1" applyFill="1" applyBorder="1" applyAlignment="1" applyProtection="1">
      <alignment horizontal="left" vertical="top" wrapText="1"/>
    </xf>
    <xf numFmtId="0" fontId="3" fillId="0" borderId="0" xfId="2" applyFont="1" applyFill="1" applyAlignment="1" applyProtection="1">
      <alignment horizontal="left" vertical="top" wrapText="1"/>
    </xf>
    <xf numFmtId="0" fontId="3" fillId="0" borderId="5" xfId="2" applyFont="1" applyFill="1" applyBorder="1" applyAlignment="1" applyProtection="1">
      <alignment horizontal="left" vertical="top" wrapText="1"/>
    </xf>
    <xf numFmtId="0" fontId="3" fillId="0" borderId="3" xfId="2" applyFont="1" applyFill="1" applyBorder="1" applyAlignment="1" applyProtection="1">
      <alignment horizontal="left" vertical="top" wrapText="1"/>
    </xf>
    <xf numFmtId="0" fontId="3" fillId="0" borderId="10" xfId="2" applyFont="1" applyFill="1" applyBorder="1" applyAlignment="1" applyProtection="1">
      <alignment horizontal="left" vertical="top" wrapText="1"/>
    </xf>
    <xf numFmtId="0" fontId="3" fillId="0" borderId="4" xfId="2" applyFont="1" applyFill="1" applyBorder="1" applyAlignment="1" applyProtection="1">
      <alignment horizontal="left" vertical="top" wrapText="1"/>
    </xf>
    <xf numFmtId="0" fontId="3" fillId="3" borderId="23" xfId="2" applyFont="1" applyFill="1" applyBorder="1" applyAlignment="1" applyProtection="1">
      <alignment horizontal="left" vertical="top" wrapText="1"/>
    </xf>
    <xf numFmtId="0" fontId="3" fillId="3" borderId="24" xfId="2" applyFont="1" applyFill="1" applyBorder="1" applyAlignment="1" applyProtection="1">
      <alignment horizontal="left" vertical="top"/>
    </xf>
    <xf numFmtId="0" fontId="3" fillId="3" borderId="39" xfId="2" applyFont="1" applyFill="1" applyBorder="1" applyAlignment="1" applyProtection="1">
      <alignment horizontal="left" vertical="top"/>
    </xf>
    <xf numFmtId="0" fontId="3" fillId="3" borderId="9" xfId="2" applyFont="1" applyFill="1" applyBorder="1" applyAlignment="1" applyProtection="1">
      <alignment horizontal="left" vertical="top"/>
    </xf>
    <xf numFmtId="0" fontId="3" fillId="3" borderId="0" xfId="2" applyFont="1" applyFill="1" applyAlignment="1" applyProtection="1">
      <alignment horizontal="left" vertical="top"/>
    </xf>
    <xf numFmtId="0" fontId="3" fillId="3" borderId="14" xfId="2" applyFont="1" applyFill="1" applyBorder="1" applyAlignment="1" applyProtection="1">
      <alignment horizontal="left" vertical="top"/>
    </xf>
    <xf numFmtId="0" fontId="3" fillId="3" borderId="11" xfId="2" applyFont="1" applyFill="1" applyBorder="1" applyAlignment="1" applyProtection="1">
      <alignment horizontal="left" vertical="top" wrapText="1"/>
    </xf>
    <xf numFmtId="0" fontId="3" fillId="3" borderId="0" xfId="2" applyFont="1" applyFill="1" applyAlignment="1" applyProtection="1">
      <alignment horizontal="left" vertical="top" wrapText="1"/>
    </xf>
    <xf numFmtId="0" fontId="3" fillId="3" borderId="5" xfId="2" applyFont="1" applyFill="1" applyBorder="1" applyAlignment="1" applyProtection="1">
      <alignment horizontal="left" vertical="top" wrapText="1"/>
    </xf>
  </cellXfs>
  <cellStyles count="9">
    <cellStyle name="Normal" xfId="0" builtinId="0"/>
    <cellStyle name="Normal 2" xfId="1" xr:uid="{00000000-0005-0000-0000-000001000000}"/>
    <cellStyle name="Normal 2 2" xfId="4" xr:uid="{00000000-0005-0000-0000-000002000000}"/>
    <cellStyle name="Normal 257" xfId="5" xr:uid="{00000000-0005-0000-0000-000003000000}"/>
    <cellStyle name="Normal 3" xfId="2" xr:uid="{00000000-0005-0000-0000-000004000000}"/>
    <cellStyle name="Normal 4" xfId="3" xr:uid="{00000000-0005-0000-0000-000005000000}"/>
    <cellStyle name="Normal 5" xfId="7" xr:uid="{82174796-AA15-48B1-9713-A026126AFF40}"/>
    <cellStyle name="Normal 6" xfId="6" xr:uid="{BEE23203-B7D9-4216-B175-4B315FC9B7BD}"/>
    <cellStyle name="Normal 7" xfId="8" xr:uid="{D471FCC9-1659-4824-9327-BD32EDE089AC}"/>
  </cellStyles>
  <dxfs count="12">
    <dxf>
      <font>
        <color auto="1"/>
      </font>
      <fill>
        <patternFill>
          <bgColor rgb="FFFFFF99"/>
        </patternFill>
      </fill>
    </dxf>
    <dxf>
      <font>
        <color auto="1"/>
      </font>
      <fill>
        <patternFill>
          <bgColor rgb="FFFF0000"/>
        </patternFill>
      </fill>
    </dxf>
    <dxf>
      <font>
        <color theme="0"/>
      </font>
      <fill>
        <patternFill>
          <bgColor rgb="FF0080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lor theme="0"/>
      </font>
    </dxf>
    <dxf>
      <font>
        <color theme="0"/>
      </font>
    </dxf>
    <dxf>
      <font>
        <condense val="0"/>
        <extend val="0"/>
        <color indexed="10"/>
      </font>
      <fill>
        <patternFill>
          <bgColor indexed="43"/>
        </patternFill>
      </fill>
    </dxf>
    <dxf>
      <fill>
        <patternFill>
          <bgColor rgb="FFFFFF00"/>
        </patternFill>
      </fill>
    </dxf>
    <dxf>
      <fill>
        <patternFill>
          <bgColor rgb="FFFFFF00"/>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1E5FE"/>
      <rgbColor rgb="00A4BED4"/>
      <rgbColor rgb="00E3EF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color rgb="FFFF0000"/>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C49"/>
  <sheetViews>
    <sheetView showGridLines="0" zoomScale="80" zoomScaleNormal="80" workbookViewId="0"/>
  </sheetViews>
  <sheetFormatPr defaultColWidth="18.7265625" defaultRowHeight="12.75" customHeight="1" x14ac:dyDescent="0.35"/>
  <cols>
    <col min="1" max="2" width="11.453125" style="1" customWidth="1"/>
    <col min="3" max="3" width="108.26953125" style="1" customWidth="1"/>
    <col min="4" max="16384" width="18.7265625" style="1"/>
  </cols>
  <sheetData>
    <row r="1" spans="1:3" s="2" customFormat="1" ht="15.5" x14ac:dyDescent="0.35">
      <c r="A1" s="142" t="s">
        <v>0</v>
      </c>
      <c r="B1" s="143"/>
      <c r="C1" s="144"/>
    </row>
    <row r="2" spans="1:3" s="2" customFormat="1" ht="15.5" x14ac:dyDescent="0.35">
      <c r="A2" s="19" t="s">
        <v>1</v>
      </c>
      <c r="B2" s="18"/>
      <c r="C2" s="17"/>
    </row>
    <row r="3" spans="1:3" s="2" customFormat="1" ht="14.5" x14ac:dyDescent="0.35">
      <c r="A3" s="16"/>
      <c r="B3" s="15"/>
      <c r="C3" s="14"/>
    </row>
    <row r="4" spans="1:3" s="2" customFormat="1" ht="14.5" x14ac:dyDescent="0.35">
      <c r="A4" s="16" t="s">
        <v>2</v>
      </c>
      <c r="B4" s="15"/>
      <c r="C4" s="14"/>
    </row>
    <row r="5" spans="1:3" s="2" customFormat="1" ht="14.5" x14ac:dyDescent="0.35">
      <c r="A5" s="16" t="s">
        <v>3</v>
      </c>
      <c r="B5" s="15"/>
      <c r="C5" s="14"/>
    </row>
    <row r="6" spans="1:3" s="2" customFormat="1" ht="14.5" x14ac:dyDescent="0.35">
      <c r="A6" s="16" t="s">
        <v>4</v>
      </c>
      <c r="B6" s="15"/>
      <c r="C6" s="14"/>
    </row>
    <row r="7" spans="1:3" s="2" customFormat="1" ht="14.5" x14ac:dyDescent="0.35">
      <c r="A7" s="13"/>
      <c r="B7" s="12"/>
      <c r="C7" s="11"/>
    </row>
    <row r="8" spans="1:3" s="2" customFormat="1" ht="18" customHeight="1" x14ac:dyDescent="0.35">
      <c r="A8" s="145" t="s">
        <v>5</v>
      </c>
      <c r="B8" s="146"/>
      <c r="C8" s="147"/>
    </row>
    <row r="9" spans="1:3" s="2" customFormat="1" ht="12.75" customHeight="1" x14ac:dyDescent="0.35">
      <c r="A9" s="10" t="s">
        <v>6</v>
      </c>
      <c r="B9" s="9"/>
      <c r="C9" s="8"/>
    </row>
    <row r="10" spans="1:3" s="2" customFormat="1" ht="14.5" x14ac:dyDescent="0.35">
      <c r="A10" s="10" t="s">
        <v>7</v>
      </c>
      <c r="B10" s="9"/>
      <c r="C10" s="8"/>
    </row>
    <row r="11" spans="1:3" s="2" customFormat="1" ht="14.5" x14ac:dyDescent="0.35">
      <c r="A11" s="10" t="s">
        <v>8</v>
      </c>
      <c r="B11" s="9"/>
      <c r="C11" s="8"/>
    </row>
    <row r="12" spans="1:3" s="2" customFormat="1" ht="14.5" x14ac:dyDescent="0.35">
      <c r="A12" s="10" t="s">
        <v>9</v>
      </c>
      <c r="B12" s="9"/>
      <c r="C12" s="8"/>
    </row>
    <row r="13" spans="1:3" s="2" customFormat="1" ht="14.5" x14ac:dyDescent="0.35">
      <c r="A13" s="10" t="s">
        <v>10</v>
      </c>
      <c r="B13" s="9"/>
      <c r="C13" s="8"/>
    </row>
    <row r="14" spans="1:3" s="2" customFormat="1" ht="4.5" customHeight="1" x14ac:dyDescent="0.35">
      <c r="A14" s="7"/>
      <c r="B14" s="6"/>
      <c r="C14" s="5"/>
    </row>
    <row r="15" spans="1:3" s="2" customFormat="1" ht="14.5" x14ac:dyDescent="0.35">
      <c r="C15" s="4"/>
    </row>
    <row r="16" spans="1:3" s="2" customFormat="1" ht="14.5" x14ac:dyDescent="0.35">
      <c r="A16" s="194" t="s">
        <v>11</v>
      </c>
      <c r="B16" s="195"/>
      <c r="C16" s="148"/>
    </row>
    <row r="17" spans="1:3" s="2" customFormat="1" ht="14.5" x14ac:dyDescent="0.35">
      <c r="A17" s="196" t="s">
        <v>12</v>
      </c>
      <c r="B17" s="149"/>
      <c r="C17" s="150"/>
    </row>
    <row r="18" spans="1:3" s="2" customFormat="1" ht="14.5" x14ac:dyDescent="0.35">
      <c r="A18" s="196" t="s">
        <v>13</v>
      </c>
      <c r="B18" s="149"/>
      <c r="C18" s="150"/>
    </row>
    <row r="19" spans="1:3" s="2" customFormat="1" ht="14.5" x14ac:dyDescent="0.35">
      <c r="A19" s="196" t="s">
        <v>14</v>
      </c>
      <c r="B19" s="149"/>
      <c r="C19" s="150"/>
    </row>
    <row r="20" spans="1:3" s="2" customFormat="1" ht="14.5" x14ac:dyDescent="0.35">
      <c r="A20" s="196" t="s">
        <v>15</v>
      </c>
      <c r="B20" s="149"/>
      <c r="C20" s="151"/>
    </row>
    <row r="21" spans="1:3" s="2" customFormat="1" ht="14.5" x14ac:dyDescent="0.35">
      <c r="A21" s="196" t="s">
        <v>16</v>
      </c>
      <c r="B21" s="149"/>
      <c r="C21" s="152"/>
    </row>
    <row r="22" spans="1:3" s="2" customFormat="1" ht="14.5" x14ac:dyDescent="0.35">
      <c r="A22" s="196" t="s">
        <v>17</v>
      </c>
      <c r="B22" s="149"/>
      <c r="C22" s="150"/>
    </row>
    <row r="23" spans="1:3" s="2" customFormat="1" ht="14.5" x14ac:dyDescent="0.35">
      <c r="A23" s="196" t="s">
        <v>18</v>
      </c>
      <c r="B23" s="149"/>
      <c r="C23" s="150"/>
    </row>
    <row r="24" spans="1:3" s="2" customFormat="1" ht="14.5" x14ac:dyDescent="0.35">
      <c r="A24" s="196" t="s">
        <v>19</v>
      </c>
      <c r="B24" s="149"/>
      <c r="C24" s="150"/>
    </row>
    <row r="25" spans="1:3" s="2" customFormat="1" ht="14.5" x14ac:dyDescent="0.35">
      <c r="A25" s="196" t="s">
        <v>20</v>
      </c>
      <c r="B25" s="149"/>
      <c r="C25" s="150"/>
    </row>
    <row r="26" spans="1:3" s="39" customFormat="1" ht="14.5" x14ac:dyDescent="0.35">
      <c r="A26" s="197" t="s">
        <v>21</v>
      </c>
      <c r="B26" s="153"/>
      <c r="C26" s="150"/>
    </row>
    <row r="27" spans="1:3" s="40" customFormat="1" ht="13" x14ac:dyDescent="0.25">
      <c r="A27" s="197" t="s">
        <v>22</v>
      </c>
      <c r="B27" s="153"/>
      <c r="C27" s="150"/>
    </row>
    <row r="28" spans="1:3" s="2" customFormat="1" ht="14.5" x14ac:dyDescent="0.35">
      <c r="C28" s="4"/>
    </row>
    <row r="29" spans="1:3" s="2" customFormat="1" ht="14.5" x14ac:dyDescent="0.35">
      <c r="A29" s="194" t="s">
        <v>23</v>
      </c>
      <c r="B29" s="195"/>
      <c r="C29" s="148"/>
    </row>
    <row r="30" spans="1:3" s="2" customFormat="1" ht="14.5" x14ac:dyDescent="0.35">
      <c r="A30" s="198"/>
      <c r="B30" s="199"/>
      <c r="C30" s="154"/>
    </row>
    <row r="31" spans="1:3" s="2" customFormat="1" ht="14.5" x14ac:dyDescent="0.35">
      <c r="A31" s="196" t="s">
        <v>24</v>
      </c>
      <c r="B31" s="155"/>
      <c r="C31" s="156"/>
    </row>
    <row r="32" spans="1:3" s="2" customFormat="1" ht="14.5" x14ac:dyDescent="0.35">
      <c r="A32" s="196" t="s">
        <v>25</v>
      </c>
      <c r="B32" s="155"/>
      <c r="C32" s="156"/>
    </row>
    <row r="33" spans="1:3" s="2" customFormat="1" ht="12.75" customHeight="1" x14ac:dyDescent="0.35">
      <c r="A33" s="196" t="s">
        <v>26</v>
      </c>
      <c r="B33" s="155"/>
      <c r="C33" s="156"/>
    </row>
    <row r="34" spans="1:3" s="2" customFormat="1" ht="12.75" customHeight="1" x14ac:dyDescent="0.35">
      <c r="A34" s="196" t="s">
        <v>27</v>
      </c>
      <c r="B34" s="157"/>
      <c r="C34" s="158"/>
    </row>
    <row r="35" spans="1:3" s="2" customFormat="1" ht="14.5" x14ac:dyDescent="0.35">
      <c r="A35" s="196" t="s">
        <v>28</v>
      </c>
      <c r="B35" s="155"/>
      <c r="C35" s="156"/>
    </row>
    <row r="36" spans="1:3" s="2" customFormat="1" ht="14.5" x14ac:dyDescent="0.35">
      <c r="A36" s="198"/>
      <c r="B36" s="199"/>
      <c r="C36" s="154"/>
    </row>
    <row r="37" spans="1:3" s="2" customFormat="1" ht="14.5" x14ac:dyDescent="0.35">
      <c r="A37" s="196" t="s">
        <v>24</v>
      </c>
      <c r="B37" s="155"/>
      <c r="C37" s="156"/>
    </row>
    <row r="38" spans="1:3" s="2" customFormat="1" ht="14.5" x14ac:dyDescent="0.35">
      <c r="A38" s="196" t="s">
        <v>25</v>
      </c>
      <c r="B38" s="155"/>
      <c r="C38" s="156"/>
    </row>
    <row r="39" spans="1:3" s="2" customFormat="1" ht="14.5" x14ac:dyDescent="0.35">
      <c r="A39" s="196" t="s">
        <v>26</v>
      </c>
      <c r="B39" s="155"/>
      <c r="C39" s="156"/>
    </row>
    <row r="40" spans="1:3" s="2" customFormat="1" ht="14.5" x14ac:dyDescent="0.35">
      <c r="A40" s="196" t="s">
        <v>27</v>
      </c>
      <c r="B40" s="157"/>
      <c r="C40" s="158"/>
    </row>
    <row r="41" spans="1:3" s="2" customFormat="1" ht="14.5" x14ac:dyDescent="0.35">
      <c r="A41" s="196" t="s">
        <v>28</v>
      </c>
      <c r="B41" s="155"/>
      <c r="C41" s="156"/>
    </row>
    <row r="42" spans="1:3" s="2" customFormat="1" ht="14.5" x14ac:dyDescent="0.35"/>
    <row r="43" spans="1:3" s="2" customFormat="1" ht="14.5" x14ac:dyDescent="0.35">
      <c r="A43" s="3" t="s">
        <v>29</v>
      </c>
    </row>
    <row r="44" spans="1:3" s="2" customFormat="1" ht="14.5" x14ac:dyDescent="0.35">
      <c r="A44" s="3" t="s">
        <v>30</v>
      </c>
    </row>
    <row r="45" spans="1:3" s="2" customFormat="1" ht="14.5" x14ac:dyDescent="0.35">
      <c r="A45" s="3" t="s">
        <v>31</v>
      </c>
    </row>
    <row r="46" spans="1:3" s="2" customFormat="1" ht="14.5" x14ac:dyDescent="0.35"/>
    <row r="47" spans="1:3" s="2" customFormat="1" ht="12.75" hidden="1" customHeight="1" x14ac:dyDescent="0.35">
      <c r="A47" s="41" t="s">
        <v>32</v>
      </c>
      <c r="B47" s="2" t="s">
        <v>33</v>
      </c>
    </row>
    <row r="48" spans="1:3" s="2" customFormat="1" ht="12.75" hidden="1" customHeight="1" x14ac:dyDescent="0.35">
      <c r="A48" s="41" t="s">
        <v>34</v>
      </c>
      <c r="B48" s="2" t="s">
        <v>35</v>
      </c>
    </row>
    <row r="49" spans="1:2" s="2" customFormat="1" ht="12.75" hidden="1" customHeight="1" x14ac:dyDescent="0.35">
      <c r="A49" s="41" t="s">
        <v>36</v>
      </c>
      <c r="B49" s="2" t="s">
        <v>37</v>
      </c>
    </row>
  </sheetData>
  <dataValidations count="11">
    <dataValidation allowBlank="1" showInputMessage="1" showErrorMessage="1" prompt="Insert tester name and organization" sqref="C23" xr:uid="{00000000-0002-0000-0000-000000000000}"/>
    <dataValidation type="list" allowBlank="1" showInputMessage="1" showErrorMessage="1" prompt="Select logical network location of device" sqref="C26" xr:uid="{00000000-0002-0000-0000-000001000000}">
      <formula1>$A$47:$A$49</formula1>
    </dataValidation>
    <dataValidation allowBlank="1" showInputMessage="1" showErrorMessage="1" prompt="Insert device function" sqref="C27" xr:uid="{00000000-0002-0000-0000-000002000000}"/>
    <dataValidation allowBlank="1" showInputMessage="1" showErrorMessage="1" prompt="Insert complete agency name" sqref="C17" xr:uid="{00000000-0002-0000-0000-000003000000}"/>
    <dataValidation allowBlank="1" showInputMessage="1" showErrorMessage="1" prompt="Insert complete agency code" sqref="C18" xr:uid="{00000000-0002-0000-0000-000004000000}"/>
    <dataValidation allowBlank="1" showInputMessage="1" showErrorMessage="1" prompt="Insert city, state and address or building number" sqref="C19" xr:uid="{00000000-0002-0000-0000-000005000000}"/>
    <dataValidation allowBlank="1" showInputMessage="1" showErrorMessage="1" prompt="Insert date testing occurred" sqref="C20" xr:uid="{00000000-0002-0000-0000-000006000000}"/>
    <dataValidation allowBlank="1" showInputMessage="1" showErrorMessage="1" prompt="Insert date of closing conference" sqref="C21" xr:uid="{00000000-0002-0000-0000-000007000000}"/>
    <dataValidation allowBlank="1" showInputMessage="1" showErrorMessage="1" prompt="Insert agency code(s) for all shared agencies" sqref="C22" xr:uid="{00000000-0002-0000-0000-000008000000}"/>
    <dataValidation allowBlank="1" showInputMessage="1" showErrorMessage="1" prompt="Insert unique identifier for the computer or device" sqref="C24" xr:uid="{00000000-0002-0000-0000-000009000000}"/>
    <dataValidation allowBlank="1" showInputMessage="1" showErrorMessage="1" prompt="Identify OS or App Version and include Service Packs and Builds" sqref="C25" xr:uid="{00000000-0002-0000-0000-00000A000000}"/>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P29"/>
  <sheetViews>
    <sheetView tabSelected="1" zoomScale="110" zoomScaleNormal="110" workbookViewId="0">
      <selection activeCell="K16" sqref="K16"/>
    </sheetView>
  </sheetViews>
  <sheetFormatPr defaultColWidth="18.7265625" defaultRowHeight="12.75" customHeight="1" x14ac:dyDescent="0.35"/>
  <cols>
    <col min="1" max="1" width="9.54296875" style="42" customWidth="1"/>
    <col min="2" max="3" width="13" style="42" customWidth="1"/>
    <col min="4" max="5" width="11.453125" style="42" customWidth="1"/>
    <col min="6" max="6" width="13" style="42" customWidth="1"/>
    <col min="7" max="7" width="12.26953125" style="42" customWidth="1"/>
    <col min="8" max="9" width="11.453125" style="42" hidden="1" customWidth="1"/>
    <col min="10" max="10" width="10.54296875" style="42" customWidth="1"/>
    <col min="11" max="11" width="11.453125" style="42" customWidth="1"/>
    <col min="12" max="12" width="5.453125" style="42" customWidth="1"/>
    <col min="13" max="13" width="9.7265625" style="42" customWidth="1"/>
    <col min="14" max="14" width="10.7265625" style="42" customWidth="1"/>
    <col min="15" max="16" width="11" style="42" customWidth="1"/>
    <col min="17" max="16384" width="18.7265625" style="42"/>
  </cols>
  <sheetData>
    <row r="1" spans="1:16" ht="14.5" x14ac:dyDescent="0.35">
      <c r="A1" s="126" t="s">
        <v>38</v>
      </c>
      <c r="B1" s="159"/>
      <c r="C1" s="159"/>
      <c r="D1" s="159"/>
      <c r="E1" s="159"/>
      <c r="F1" s="159"/>
      <c r="G1" s="159"/>
      <c r="H1" s="159"/>
      <c r="I1" s="159"/>
      <c r="J1" s="159"/>
      <c r="K1" s="159"/>
      <c r="L1" s="159"/>
      <c r="M1" s="159"/>
      <c r="N1" s="159"/>
      <c r="O1" s="159"/>
      <c r="P1" s="200"/>
    </row>
    <row r="2" spans="1:16" ht="18" customHeight="1" x14ac:dyDescent="0.35">
      <c r="A2" s="201" t="s">
        <v>39</v>
      </c>
      <c r="B2" s="202"/>
      <c r="C2" s="202"/>
      <c r="D2" s="202"/>
      <c r="E2" s="202"/>
      <c r="F2" s="202"/>
      <c r="G2" s="202"/>
      <c r="H2" s="202"/>
      <c r="I2" s="202"/>
      <c r="J2" s="202"/>
      <c r="K2" s="202"/>
      <c r="L2" s="202"/>
      <c r="M2" s="202"/>
      <c r="N2" s="202"/>
      <c r="O2" s="202"/>
      <c r="P2" s="160"/>
    </row>
    <row r="3" spans="1:16" ht="12.75" customHeight="1" x14ac:dyDescent="0.35">
      <c r="A3" s="99" t="s">
        <v>40</v>
      </c>
      <c r="B3" s="43"/>
      <c r="C3" s="43"/>
      <c r="D3" s="43"/>
      <c r="E3" s="43"/>
      <c r="F3" s="43"/>
      <c r="G3" s="43"/>
      <c r="H3" s="43"/>
      <c r="I3" s="43"/>
      <c r="J3" s="43"/>
      <c r="K3" s="43"/>
      <c r="L3" s="43"/>
      <c r="M3" s="43"/>
      <c r="N3" s="43"/>
      <c r="O3" s="43"/>
      <c r="P3" s="94"/>
    </row>
    <row r="4" spans="1:16" ht="14.5" x14ac:dyDescent="0.35">
      <c r="A4" s="99"/>
      <c r="B4" s="43"/>
      <c r="C4" s="43"/>
      <c r="D4" s="43"/>
      <c r="E4" s="43"/>
      <c r="F4" s="43"/>
      <c r="G4" s="43"/>
      <c r="H4" s="43"/>
      <c r="I4" s="43"/>
      <c r="J4" s="43"/>
      <c r="K4" s="43"/>
      <c r="L4" s="43"/>
      <c r="M4" s="43"/>
      <c r="N4" s="43"/>
      <c r="O4" s="43"/>
      <c r="P4" s="94"/>
    </row>
    <row r="5" spans="1:16" ht="14.5" x14ac:dyDescent="0.35">
      <c r="A5" s="99" t="s">
        <v>41</v>
      </c>
      <c r="B5" s="43"/>
      <c r="C5" s="43"/>
      <c r="D5" s="43"/>
      <c r="E5" s="43"/>
      <c r="F5" s="43"/>
      <c r="G5" s="43"/>
      <c r="H5" s="43"/>
      <c r="I5" s="43"/>
      <c r="J5" s="43"/>
      <c r="K5" s="43"/>
      <c r="L5" s="43"/>
      <c r="M5" s="43"/>
      <c r="N5" s="43"/>
      <c r="O5" s="43"/>
      <c r="P5" s="94"/>
    </row>
    <row r="6" spans="1:16" ht="14.5" x14ac:dyDescent="0.35">
      <c r="A6" s="99" t="s">
        <v>42</v>
      </c>
      <c r="B6" s="43"/>
      <c r="C6" s="43"/>
      <c r="D6" s="43"/>
      <c r="E6" s="43"/>
      <c r="F6" s="43"/>
      <c r="G6" s="43"/>
      <c r="H6" s="43"/>
      <c r="I6" s="43"/>
      <c r="J6" s="43"/>
      <c r="K6" s="43"/>
      <c r="L6" s="43"/>
      <c r="M6" s="43"/>
      <c r="N6" s="43"/>
      <c r="O6" s="43"/>
      <c r="P6" s="94"/>
    </row>
    <row r="7" spans="1:16" ht="14.5" x14ac:dyDescent="0.35">
      <c r="A7" s="100"/>
      <c r="B7" s="101"/>
      <c r="C7" s="101"/>
      <c r="D7" s="101"/>
      <c r="E7" s="101"/>
      <c r="F7" s="101"/>
      <c r="G7" s="101"/>
      <c r="H7" s="101"/>
      <c r="I7" s="101"/>
      <c r="J7" s="101"/>
      <c r="K7" s="101"/>
      <c r="L7" s="101"/>
      <c r="M7" s="101"/>
      <c r="N7" s="101"/>
      <c r="O7" s="101"/>
      <c r="P7" s="98"/>
    </row>
    <row r="8" spans="1:16" ht="12.75" customHeight="1" x14ac:dyDescent="0.35">
      <c r="A8" s="203"/>
      <c r="B8" s="204"/>
      <c r="C8" s="204"/>
      <c r="D8" s="204"/>
      <c r="E8" s="204"/>
      <c r="F8" s="204"/>
      <c r="G8" s="204"/>
      <c r="H8" s="204"/>
      <c r="I8" s="204"/>
      <c r="J8" s="204"/>
      <c r="K8" s="204"/>
      <c r="L8" s="204"/>
      <c r="M8" s="204"/>
      <c r="N8" s="204"/>
      <c r="O8" s="204"/>
      <c r="P8" s="160"/>
    </row>
    <row r="9" spans="1:16" ht="14.5" x14ac:dyDescent="0.35">
      <c r="A9" s="44"/>
      <c r="B9" s="205" t="s">
        <v>43</v>
      </c>
      <c r="C9" s="161"/>
      <c r="D9" s="161"/>
      <c r="E9" s="161"/>
      <c r="F9" s="161"/>
      <c r="G9" s="206"/>
      <c r="P9" s="94"/>
    </row>
    <row r="10" spans="1:16" ht="14.5" x14ac:dyDescent="0.35">
      <c r="A10" s="45"/>
      <c r="B10" s="127" t="s">
        <v>44</v>
      </c>
      <c r="C10" s="46"/>
      <c r="D10" s="47"/>
      <c r="E10" s="47"/>
      <c r="F10" s="47"/>
      <c r="G10" s="48"/>
      <c r="K10" s="162" t="s">
        <v>45</v>
      </c>
      <c r="L10" s="163"/>
      <c r="M10" s="163"/>
      <c r="N10" s="163"/>
      <c r="O10" s="164"/>
      <c r="P10" s="94"/>
    </row>
    <row r="11" spans="1:16" ht="36" x14ac:dyDescent="0.35">
      <c r="A11" s="49"/>
      <c r="B11" s="50" t="s">
        <v>46</v>
      </c>
      <c r="C11" s="128" t="s">
        <v>47</v>
      </c>
      <c r="D11" s="128" t="s">
        <v>48</v>
      </c>
      <c r="E11" s="128" t="s">
        <v>49</v>
      </c>
      <c r="F11" s="128" t="s">
        <v>50</v>
      </c>
      <c r="G11" s="129" t="s">
        <v>51</v>
      </c>
      <c r="K11" s="165" t="s">
        <v>52</v>
      </c>
      <c r="L11" s="166"/>
      <c r="M11" s="207" t="s">
        <v>53</v>
      </c>
      <c r="N11" s="207" t="s">
        <v>54</v>
      </c>
      <c r="O11" s="167" t="s">
        <v>55</v>
      </c>
      <c r="P11" s="94"/>
    </row>
    <row r="12" spans="1:16" ht="14.5" x14ac:dyDescent="0.35">
      <c r="A12" s="45"/>
      <c r="B12" s="51">
        <f>COUNTIF('Windows 10'!J:J,"Pass")</f>
        <v>0</v>
      </c>
      <c r="C12" s="52">
        <f>COUNTIF('Windows 10'!J:J,"Fail")</f>
        <v>0</v>
      </c>
      <c r="D12" s="51">
        <f>COUNTIF('Windows 10'!J:J,"Info")</f>
        <v>0</v>
      </c>
      <c r="E12" s="52">
        <f>COUNTIF('Windows 10'!J:J,"N/A")</f>
        <v>0</v>
      </c>
      <c r="F12" s="51">
        <f>B12+C12</f>
        <v>0</v>
      </c>
      <c r="G12" s="53">
        <f>D24/100</f>
        <v>0</v>
      </c>
      <c r="K12" s="168" t="s">
        <v>56</v>
      </c>
      <c r="L12" s="169"/>
      <c r="M12" s="170">
        <f>COUNTA('Windows 10'!J3:J369)</f>
        <v>0</v>
      </c>
      <c r="N12" s="170">
        <f>O12-M12</f>
        <v>367</v>
      </c>
      <c r="O12" s="171">
        <f>COUNTA('Windows 10'!A3:A369)</f>
        <v>367</v>
      </c>
      <c r="P12" s="94"/>
    </row>
    <row r="13" spans="1:16" ht="12.75" customHeight="1" x14ac:dyDescent="0.35">
      <c r="A13" s="45"/>
      <c r="B13" s="54"/>
      <c r="K13" s="55"/>
      <c r="L13" s="55"/>
      <c r="M13" s="55"/>
      <c r="N13" s="55"/>
      <c r="O13" s="55"/>
      <c r="P13" s="94"/>
    </row>
    <row r="14" spans="1:16" ht="14.25" customHeight="1" x14ac:dyDescent="0.35">
      <c r="A14" s="45"/>
      <c r="B14" s="130" t="s">
        <v>57</v>
      </c>
      <c r="C14" s="172"/>
      <c r="D14" s="172"/>
      <c r="E14" s="172"/>
      <c r="F14" s="172"/>
      <c r="G14" s="208"/>
      <c r="K14" s="55"/>
      <c r="L14" s="55"/>
      <c r="M14" s="55"/>
      <c r="N14" s="55"/>
      <c r="O14" s="55"/>
      <c r="P14" s="94"/>
    </row>
    <row r="15" spans="1:16" ht="15" customHeight="1" x14ac:dyDescent="0.35">
      <c r="A15" s="56"/>
      <c r="B15" s="57" t="s">
        <v>58</v>
      </c>
      <c r="C15" s="57" t="s">
        <v>59</v>
      </c>
      <c r="D15" s="57" t="s">
        <v>60</v>
      </c>
      <c r="E15" s="57" t="s">
        <v>61</v>
      </c>
      <c r="F15" s="57" t="s">
        <v>49</v>
      </c>
      <c r="G15" s="57" t="s">
        <v>62</v>
      </c>
      <c r="H15" s="58" t="s">
        <v>63</v>
      </c>
      <c r="I15" s="58" t="s">
        <v>64</v>
      </c>
      <c r="K15" s="59"/>
      <c r="L15" s="59"/>
      <c r="M15" s="59"/>
      <c r="N15" s="59"/>
      <c r="O15" s="59"/>
      <c r="P15" s="94"/>
    </row>
    <row r="16" spans="1:16" ht="14.5" x14ac:dyDescent="0.35">
      <c r="A16" s="56"/>
      <c r="B16" s="60">
        <v>8</v>
      </c>
      <c r="C16" s="61">
        <f>COUNTIF('Windows 10'!AA:AA,$B16)</f>
        <v>0</v>
      </c>
      <c r="D16" s="62">
        <f>COUNTIFS('Windows 10'!$AA:$AA,$B16,'Windows 10'!$J:$J,D$15)</f>
        <v>0</v>
      </c>
      <c r="E16" s="62">
        <f>COUNTIFS('Windows 10'!$AA:$AA,$B16,'Windows 10'!$J:$J,E$15)</f>
        <v>0</v>
      </c>
      <c r="F16" s="62">
        <f>COUNTIFS('Windows 10'!$AA:$AA,$B16,'Windows 10'!$J:$J,F$15)</f>
        <v>0</v>
      </c>
      <c r="G16" s="63">
        <v>1500</v>
      </c>
      <c r="H16" s="102">
        <f t="shared" ref="H16:H21" si="0">(C16-F16)*(G16)</f>
        <v>0</v>
      </c>
      <c r="I16" s="102">
        <f t="shared" ref="I16:I21" si="1">D16*G16</f>
        <v>0</v>
      </c>
      <c r="P16" s="94"/>
    </row>
    <row r="17" spans="1:16" ht="14.5" x14ac:dyDescent="0.35">
      <c r="A17" s="56"/>
      <c r="B17" s="60">
        <v>7</v>
      </c>
      <c r="C17" s="61">
        <f>COUNTIF('Windows 10'!AA:AA,$B17)</f>
        <v>3</v>
      </c>
      <c r="D17" s="62">
        <f>COUNTIFS('Windows 10'!$AA:$AA,$B17,'Windows 10'!$J:$J,D$15)</f>
        <v>0</v>
      </c>
      <c r="E17" s="62">
        <f>COUNTIFS('Windows 10'!$AA:$AA,$B17,'Windows 10'!$J:$J,E$15)</f>
        <v>0</v>
      </c>
      <c r="F17" s="62">
        <f>COUNTIFS('Windows 10'!$AA:$AA,$B17,'Windows 10'!$J:$J,F$15)</f>
        <v>0</v>
      </c>
      <c r="G17" s="63">
        <v>750</v>
      </c>
      <c r="H17" s="102">
        <f t="shared" si="0"/>
        <v>2250</v>
      </c>
      <c r="I17" s="102">
        <f t="shared" si="1"/>
        <v>0</v>
      </c>
      <c r="K17" s="96"/>
      <c r="P17" s="94"/>
    </row>
    <row r="18" spans="1:16" ht="14.5" x14ac:dyDescent="0.35">
      <c r="A18" s="56"/>
      <c r="B18" s="60">
        <v>6</v>
      </c>
      <c r="C18" s="61">
        <f>COUNTIF('Windows 10'!AA:AA,$B18)</f>
        <v>38</v>
      </c>
      <c r="D18" s="62">
        <f>COUNTIFS('Windows 10'!$AA:$AA,$B18,'Windows 10'!$J:$J,D$15)</f>
        <v>0</v>
      </c>
      <c r="E18" s="62">
        <f>COUNTIFS('Windows 10'!$AA:$AA,$B18,'Windows 10'!$J:$J,E$15)</f>
        <v>0</v>
      </c>
      <c r="F18" s="62">
        <f>COUNTIFS('Windows 10'!$AA:$AA,$B18,'Windows 10'!$J:$J,F$15)</f>
        <v>0</v>
      </c>
      <c r="G18" s="63">
        <v>100</v>
      </c>
      <c r="H18" s="102">
        <f t="shared" si="0"/>
        <v>3800</v>
      </c>
      <c r="I18" s="102">
        <f t="shared" si="1"/>
        <v>0</v>
      </c>
      <c r="P18" s="94"/>
    </row>
    <row r="19" spans="1:16" ht="14.5" x14ac:dyDescent="0.35">
      <c r="A19" s="56"/>
      <c r="B19" s="60">
        <v>5</v>
      </c>
      <c r="C19" s="61">
        <f>COUNTIF('Windows 10'!AA:AA,$B19)</f>
        <v>219</v>
      </c>
      <c r="D19" s="62">
        <f>COUNTIFS('Windows 10'!$AA:$AA,$B19,'Windows 10'!$J:$J,D$15)</f>
        <v>0</v>
      </c>
      <c r="E19" s="62">
        <f>COUNTIFS('Windows 10'!$AA:$AA,$B19,'Windows 10'!$J:$J,E$15)</f>
        <v>0</v>
      </c>
      <c r="F19" s="62">
        <f>COUNTIFS('Windows 10'!$AA:$AA,$B19,'Windows 10'!$J:$J,F$15)</f>
        <v>0</v>
      </c>
      <c r="G19" s="63">
        <v>50</v>
      </c>
      <c r="H19" s="102">
        <f t="shared" si="0"/>
        <v>10950</v>
      </c>
      <c r="I19" s="102">
        <f t="shared" si="1"/>
        <v>0</v>
      </c>
      <c r="P19" s="94"/>
    </row>
    <row r="20" spans="1:16" ht="14.5" x14ac:dyDescent="0.35">
      <c r="A20" s="56"/>
      <c r="B20" s="60">
        <v>4</v>
      </c>
      <c r="C20" s="61">
        <f>COUNTIF('Windows 10'!AA:AA,$B20)</f>
        <v>69</v>
      </c>
      <c r="D20" s="62">
        <f>COUNTIFS('Windows 10'!$AA:$AA,$B20,'Windows 10'!$J:$J,D$15)</f>
        <v>0</v>
      </c>
      <c r="E20" s="62">
        <f>COUNTIFS('Windows 10'!$AA:$AA,$B20,'Windows 10'!$J:$J,E$15)</f>
        <v>0</v>
      </c>
      <c r="F20" s="62">
        <f>COUNTIFS('Windows 10'!$AA:$AA,$B20,'Windows 10'!$J:$J,F$15)</f>
        <v>0</v>
      </c>
      <c r="G20" s="63">
        <v>10</v>
      </c>
      <c r="H20" s="102">
        <f t="shared" si="0"/>
        <v>690</v>
      </c>
      <c r="I20" s="102">
        <f t="shared" si="1"/>
        <v>0</v>
      </c>
      <c r="P20" s="94"/>
    </row>
    <row r="21" spans="1:16" ht="12.75" customHeight="1" x14ac:dyDescent="0.35">
      <c r="A21" s="56"/>
      <c r="B21" s="60">
        <v>3</v>
      </c>
      <c r="C21" s="61">
        <f>COUNTIF('Windows 10'!AA:AA,$B21)</f>
        <v>24</v>
      </c>
      <c r="D21" s="62">
        <f>COUNTIFS('Windows 10'!$AA:$AA,$B21,'Windows 10'!$J:$J,D$15)</f>
        <v>0</v>
      </c>
      <c r="E21" s="62">
        <f>COUNTIFS('Windows 10'!$AA:$AA,$B21,'Windows 10'!$J:$J,E$15)</f>
        <v>0</v>
      </c>
      <c r="F21" s="62">
        <f>COUNTIFS('Windows 10'!$AA:$AA,$B21,'Windows 10'!$J:$J,F$15)</f>
        <v>0</v>
      </c>
      <c r="G21" s="63">
        <v>5</v>
      </c>
      <c r="H21" s="102">
        <f t="shared" si="0"/>
        <v>120</v>
      </c>
      <c r="I21" s="102">
        <f t="shared" si="1"/>
        <v>0</v>
      </c>
      <c r="J21" s="64"/>
      <c r="K21" s="96"/>
      <c r="P21" s="94"/>
    </row>
    <row r="22" spans="1:16" ht="14.5" x14ac:dyDescent="0.35">
      <c r="A22" s="56"/>
      <c r="B22" s="60">
        <v>2</v>
      </c>
      <c r="C22" s="61">
        <f>COUNTIF('Windows 10'!AA:AA,$B22)</f>
        <v>8</v>
      </c>
      <c r="D22" s="62">
        <f>COUNTIFS('Windows 10'!$AA:$AA,$B22,'Windows 10'!$J:$J,D$15)</f>
        <v>0</v>
      </c>
      <c r="E22" s="62">
        <f>COUNTIFS('Windows 10'!$AA:$AA,$B22,'Windows 10'!$J:$J,E$15)</f>
        <v>0</v>
      </c>
      <c r="F22" s="62">
        <f>COUNTIFS('Windows 10'!$AA:$AA,$B22,'Windows 10'!$J:$J,F$15)</f>
        <v>0</v>
      </c>
      <c r="G22" s="63">
        <v>2</v>
      </c>
      <c r="H22" s="102">
        <f>(C22-F22)*(G22)</f>
        <v>16</v>
      </c>
      <c r="I22" s="102">
        <f>D22*G22</f>
        <v>0</v>
      </c>
      <c r="P22" s="94"/>
    </row>
    <row r="23" spans="1:16" ht="15" customHeight="1" x14ac:dyDescent="0.35">
      <c r="A23" s="56"/>
      <c r="B23" s="60">
        <v>1</v>
      </c>
      <c r="C23" s="61">
        <f>COUNTIF('Windows 10'!AA:AA,$B23)</f>
        <v>1</v>
      </c>
      <c r="D23" s="62">
        <f>COUNTIFS('Windows 10'!$AA:$AA,$B23,'Windows 10'!$J:$J,D$15)</f>
        <v>0</v>
      </c>
      <c r="E23" s="62">
        <f>COUNTIFS('Windows 10'!$AA:$AA,$B23,'Windows 10'!$J:$J,E$15)</f>
        <v>0</v>
      </c>
      <c r="F23" s="62">
        <f>COUNTIFS('Windows 10'!$AA:$AA,$B23,'Windows 10'!$J:$J,F$15)</f>
        <v>0</v>
      </c>
      <c r="G23" s="63">
        <v>1</v>
      </c>
      <c r="H23" s="102">
        <f>(C23-F23)*(G23)</f>
        <v>1</v>
      </c>
      <c r="I23" s="102">
        <f>D23*G23</f>
        <v>0</v>
      </c>
      <c r="P23" s="94"/>
    </row>
    <row r="24" spans="1:16" ht="14.5" hidden="1" x14ac:dyDescent="0.35">
      <c r="A24" s="56"/>
      <c r="B24" s="131" t="s">
        <v>65</v>
      </c>
      <c r="C24" s="173"/>
      <c r="D24" s="209">
        <f>SUM(I16:I23)/SUM(H16:H23)*100</f>
        <v>0</v>
      </c>
      <c r="E24" s="97"/>
      <c r="F24" s="97"/>
      <c r="G24" s="97"/>
      <c r="P24" s="94"/>
    </row>
    <row r="25" spans="1:16" ht="12.75" customHeight="1" x14ac:dyDescent="0.35">
      <c r="A25" s="65"/>
      <c r="B25" s="66"/>
      <c r="C25" s="66"/>
      <c r="D25" s="66"/>
      <c r="E25" s="66"/>
      <c r="F25" s="66"/>
      <c r="G25" s="66"/>
      <c r="H25" s="66"/>
      <c r="I25" s="66"/>
      <c r="J25" s="66"/>
      <c r="K25" s="67"/>
      <c r="L25" s="67"/>
      <c r="M25" s="67"/>
      <c r="N25" s="67"/>
      <c r="O25" s="67"/>
      <c r="P25" s="98"/>
    </row>
    <row r="27" spans="1:16" ht="15" customHeight="1" x14ac:dyDescent="0.35">
      <c r="A27" s="95">
        <f>D12+N12</f>
        <v>367</v>
      </c>
      <c r="B27" s="96" t="str">
        <f>"WARNING: THERE IS AT LEAST ONE TEST CASE WITH AN 'INFO' OR BLANK STATUS (SEE ABOVE)"</f>
        <v>WARNING: THERE IS AT LEAST ONE TEST CASE WITH AN 'INFO' OR BLANK STATUS (SEE ABOVE)</v>
      </c>
    </row>
    <row r="29" spans="1:16" ht="12.75" customHeight="1" x14ac:dyDescent="0.35">
      <c r="A29" s="95">
        <f>SUMPRODUCT(--ISERROR(#REF!))</f>
        <v>1</v>
      </c>
      <c r="B29" s="96" t="str">
        <f>"WARNING: THERE IS AT LEAST ONE TEST CASE WITH MULTIPLE OR INVALID ISSUE CODES (SEE TEST CASES TABS)"</f>
        <v>WARNING: THERE IS AT LEAST ONE TEST CASE WITH MULTIPLE OR INVALID ISSUE CODES (SEE TEST CASES TABS)</v>
      </c>
    </row>
  </sheetData>
  <conditionalFormatting sqref="D12">
    <cfRule type="cellIs" dxfId="11" priority="16" stopIfTrue="1" operator="greaterThan">
      <formula>0</formula>
    </cfRule>
  </conditionalFormatting>
  <conditionalFormatting sqref="N12">
    <cfRule type="cellIs" dxfId="10" priority="14" stopIfTrue="1" operator="greaterThan">
      <formula>0</formula>
    </cfRule>
    <cfRule type="cellIs" dxfId="9" priority="15" stopIfTrue="1" operator="lessThan">
      <formula>0</formula>
    </cfRule>
  </conditionalFormatting>
  <conditionalFormatting sqref="B27">
    <cfRule type="expression" dxfId="8" priority="139" stopIfTrue="1">
      <formula>$A$27=0</formula>
    </cfRule>
  </conditionalFormatting>
  <conditionalFormatting sqref="B29">
    <cfRule type="expression" dxfId="7" priority="140" stopIfTrue="1">
      <formula>$A$29=0</formula>
    </cfRule>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N47"/>
  <sheetViews>
    <sheetView showGridLines="0" zoomScale="90" zoomScaleNormal="90" workbookViewId="0">
      <selection activeCell="A3" sqref="A3:N15"/>
    </sheetView>
  </sheetViews>
  <sheetFormatPr defaultColWidth="18.7265625" defaultRowHeight="12.75" customHeight="1" x14ac:dyDescent="0.35"/>
  <cols>
    <col min="1" max="13" width="11.453125" style="1" customWidth="1"/>
    <col min="14" max="14" width="9.26953125" style="1" customWidth="1"/>
    <col min="15" max="16384" width="18.7265625" style="20"/>
  </cols>
  <sheetData>
    <row r="1" spans="1:14" ht="14.5" x14ac:dyDescent="0.35">
      <c r="A1" s="210" t="s">
        <v>66</v>
      </c>
      <c r="B1" s="211"/>
      <c r="C1" s="211"/>
      <c r="D1" s="211"/>
      <c r="E1" s="211"/>
      <c r="F1" s="211"/>
      <c r="G1" s="211"/>
      <c r="H1" s="211"/>
      <c r="I1" s="211"/>
      <c r="J1" s="211"/>
      <c r="K1" s="211"/>
      <c r="L1" s="211"/>
      <c r="M1" s="211"/>
      <c r="N1" s="174"/>
    </row>
    <row r="2" spans="1:14" ht="12.75" customHeight="1" x14ac:dyDescent="0.35">
      <c r="A2" s="175" t="s">
        <v>67</v>
      </c>
      <c r="B2" s="176"/>
      <c r="C2" s="176"/>
      <c r="D2" s="176"/>
      <c r="E2" s="176"/>
      <c r="F2" s="176"/>
      <c r="G2" s="176"/>
      <c r="H2" s="176"/>
      <c r="I2" s="176"/>
      <c r="J2" s="176"/>
      <c r="K2" s="176"/>
      <c r="L2" s="176"/>
      <c r="M2" s="176"/>
      <c r="N2" s="177"/>
    </row>
    <row r="3" spans="1:14" s="35" customFormat="1" ht="15.65" customHeight="1" x14ac:dyDescent="0.25">
      <c r="A3" s="308" t="s">
        <v>68</v>
      </c>
      <c r="B3" s="309"/>
      <c r="C3" s="309"/>
      <c r="D3" s="309"/>
      <c r="E3" s="309"/>
      <c r="F3" s="309"/>
      <c r="G3" s="309"/>
      <c r="H3" s="309"/>
      <c r="I3" s="309"/>
      <c r="J3" s="309"/>
      <c r="K3" s="309"/>
      <c r="L3" s="309"/>
      <c r="M3" s="309"/>
      <c r="N3" s="310"/>
    </row>
    <row r="4" spans="1:14" s="35" customFormat="1" ht="15.65" customHeight="1" x14ac:dyDescent="0.25">
      <c r="A4" s="311"/>
      <c r="B4" s="312"/>
      <c r="C4" s="312"/>
      <c r="D4" s="312"/>
      <c r="E4" s="312"/>
      <c r="F4" s="312"/>
      <c r="G4" s="312"/>
      <c r="H4" s="312"/>
      <c r="I4" s="312"/>
      <c r="J4" s="312"/>
      <c r="K4" s="312"/>
      <c r="L4" s="312"/>
      <c r="M4" s="312"/>
      <c r="N4" s="313"/>
    </row>
    <row r="5" spans="1:14" s="35" customFormat="1" ht="15.65" customHeight="1" x14ac:dyDescent="0.25">
      <c r="A5" s="311"/>
      <c r="B5" s="312"/>
      <c r="C5" s="312"/>
      <c r="D5" s="312"/>
      <c r="E5" s="312"/>
      <c r="F5" s="312"/>
      <c r="G5" s="312"/>
      <c r="H5" s="312"/>
      <c r="I5" s="312"/>
      <c r="J5" s="312"/>
      <c r="K5" s="312"/>
      <c r="L5" s="312"/>
      <c r="M5" s="312"/>
      <c r="N5" s="313"/>
    </row>
    <row r="6" spans="1:14" s="35" customFormat="1" ht="15.65" customHeight="1" x14ac:dyDescent="0.25">
      <c r="A6" s="311"/>
      <c r="B6" s="312"/>
      <c r="C6" s="312"/>
      <c r="D6" s="312"/>
      <c r="E6" s="312"/>
      <c r="F6" s="312"/>
      <c r="G6" s="312"/>
      <c r="H6" s="312"/>
      <c r="I6" s="312"/>
      <c r="J6" s="312"/>
      <c r="K6" s="312"/>
      <c r="L6" s="312"/>
      <c r="M6" s="312"/>
      <c r="N6" s="313"/>
    </row>
    <row r="7" spans="1:14" s="35" customFormat="1" ht="15.65" customHeight="1" x14ac:dyDescent="0.25">
      <c r="A7" s="311"/>
      <c r="B7" s="312"/>
      <c r="C7" s="312"/>
      <c r="D7" s="312"/>
      <c r="E7" s="312"/>
      <c r="F7" s="312"/>
      <c r="G7" s="312"/>
      <c r="H7" s="312"/>
      <c r="I7" s="312"/>
      <c r="J7" s="312"/>
      <c r="K7" s="312"/>
      <c r="L7" s="312"/>
      <c r="M7" s="312"/>
      <c r="N7" s="313"/>
    </row>
    <row r="8" spans="1:14" s="35" customFormat="1" ht="15.65" customHeight="1" x14ac:dyDescent="0.25">
      <c r="A8" s="311"/>
      <c r="B8" s="312"/>
      <c r="C8" s="312"/>
      <c r="D8" s="312"/>
      <c r="E8" s="312"/>
      <c r="F8" s="312"/>
      <c r="G8" s="312"/>
      <c r="H8" s="312"/>
      <c r="I8" s="312"/>
      <c r="J8" s="312"/>
      <c r="K8" s="312"/>
      <c r="L8" s="312"/>
      <c r="M8" s="312"/>
      <c r="N8" s="313"/>
    </row>
    <row r="9" spans="1:14" s="35" customFormat="1" ht="15.65" customHeight="1" x14ac:dyDescent="0.25">
      <c r="A9" s="311"/>
      <c r="B9" s="312"/>
      <c r="C9" s="312"/>
      <c r="D9" s="312"/>
      <c r="E9" s="312"/>
      <c r="F9" s="312"/>
      <c r="G9" s="312"/>
      <c r="H9" s="312"/>
      <c r="I9" s="312"/>
      <c r="J9" s="312"/>
      <c r="K9" s="312"/>
      <c r="L9" s="312"/>
      <c r="M9" s="312"/>
      <c r="N9" s="313"/>
    </row>
    <row r="10" spans="1:14" s="35" customFormat="1" ht="15.65" customHeight="1" x14ac:dyDescent="0.25">
      <c r="A10" s="311"/>
      <c r="B10" s="312"/>
      <c r="C10" s="312"/>
      <c r="D10" s="312"/>
      <c r="E10" s="312"/>
      <c r="F10" s="312"/>
      <c r="G10" s="312"/>
      <c r="H10" s="312"/>
      <c r="I10" s="312"/>
      <c r="J10" s="312"/>
      <c r="K10" s="312"/>
      <c r="L10" s="312"/>
      <c r="M10" s="312"/>
      <c r="N10" s="313"/>
    </row>
    <row r="11" spans="1:14" s="35" customFormat="1" ht="15.65" customHeight="1" x14ac:dyDescent="0.25">
      <c r="A11" s="311"/>
      <c r="B11" s="312"/>
      <c r="C11" s="312"/>
      <c r="D11" s="312"/>
      <c r="E11" s="312"/>
      <c r="F11" s="312"/>
      <c r="G11" s="312"/>
      <c r="H11" s="312"/>
      <c r="I11" s="312"/>
      <c r="J11" s="312"/>
      <c r="K11" s="312"/>
      <c r="L11" s="312"/>
      <c r="M11" s="312"/>
      <c r="N11" s="313"/>
    </row>
    <row r="12" spans="1:14" s="35" customFormat="1" ht="15.65" customHeight="1" x14ac:dyDescent="0.25">
      <c r="A12" s="311"/>
      <c r="B12" s="312"/>
      <c r="C12" s="312"/>
      <c r="D12" s="312"/>
      <c r="E12" s="312"/>
      <c r="F12" s="312"/>
      <c r="G12" s="312"/>
      <c r="H12" s="312"/>
      <c r="I12" s="312"/>
      <c r="J12" s="312"/>
      <c r="K12" s="312"/>
      <c r="L12" s="312"/>
      <c r="M12" s="312"/>
      <c r="N12" s="313"/>
    </row>
    <row r="13" spans="1:14" s="35" customFormat="1" ht="15.65" customHeight="1" x14ac:dyDescent="0.25">
      <c r="A13" s="311"/>
      <c r="B13" s="312"/>
      <c r="C13" s="312"/>
      <c r="D13" s="312"/>
      <c r="E13" s="312"/>
      <c r="F13" s="312"/>
      <c r="G13" s="312"/>
      <c r="H13" s="312"/>
      <c r="I13" s="312"/>
      <c r="J13" s="312"/>
      <c r="K13" s="312"/>
      <c r="L13" s="312"/>
      <c r="M13" s="312"/>
      <c r="N13" s="313"/>
    </row>
    <row r="14" spans="1:14" s="35" customFormat="1" ht="15.65" customHeight="1" x14ac:dyDescent="0.25">
      <c r="A14" s="311"/>
      <c r="B14" s="312"/>
      <c r="C14" s="312"/>
      <c r="D14" s="312"/>
      <c r="E14" s="312"/>
      <c r="F14" s="312"/>
      <c r="G14" s="312"/>
      <c r="H14" s="312"/>
      <c r="I14" s="312"/>
      <c r="J14" s="312"/>
      <c r="K14" s="312"/>
      <c r="L14" s="312"/>
      <c r="M14" s="312"/>
      <c r="N14" s="313"/>
    </row>
    <row r="15" spans="1:14" s="35" customFormat="1" ht="9.65" customHeight="1" x14ac:dyDescent="0.25">
      <c r="A15" s="314"/>
      <c r="B15" s="315"/>
      <c r="C15" s="315"/>
      <c r="D15" s="315"/>
      <c r="E15" s="315"/>
      <c r="F15" s="315"/>
      <c r="G15" s="315"/>
      <c r="H15" s="315"/>
      <c r="I15" s="315"/>
      <c r="J15" s="315"/>
      <c r="K15" s="315"/>
      <c r="L15" s="315"/>
      <c r="M15" s="315"/>
      <c r="N15" s="316"/>
    </row>
    <row r="16" spans="1:14" s="35" customFormat="1" ht="12.75" customHeight="1" x14ac:dyDescent="0.25">
      <c r="A16" s="212" t="s">
        <v>69</v>
      </c>
      <c r="B16" s="213"/>
      <c r="C16" s="213"/>
      <c r="D16" s="213"/>
      <c r="E16" s="213"/>
      <c r="F16" s="213"/>
      <c r="G16" s="213"/>
      <c r="H16" s="213"/>
      <c r="I16" s="213"/>
      <c r="J16" s="213"/>
      <c r="K16" s="213"/>
      <c r="L16" s="213"/>
      <c r="M16" s="213"/>
      <c r="N16" s="178"/>
    </row>
    <row r="17" spans="1:14" s="35" customFormat="1" ht="12.75" customHeight="1" x14ac:dyDescent="0.25">
      <c r="A17" s="179" t="s">
        <v>70</v>
      </c>
      <c r="B17" s="180"/>
      <c r="C17" s="181"/>
      <c r="D17" s="182" t="s">
        <v>71</v>
      </c>
      <c r="E17" s="183"/>
      <c r="F17" s="183"/>
      <c r="G17" s="183"/>
      <c r="H17" s="183"/>
      <c r="I17" s="183"/>
      <c r="J17" s="183"/>
      <c r="K17" s="183"/>
      <c r="L17" s="183"/>
      <c r="M17" s="183"/>
      <c r="N17" s="184"/>
    </row>
    <row r="18" spans="1:14" s="35" customFormat="1" ht="13" x14ac:dyDescent="0.25">
      <c r="A18" s="29"/>
      <c r="B18" s="28"/>
      <c r="C18" s="27"/>
      <c r="D18" s="26" t="s">
        <v>72</v>
      </c>
      <c r="E18" s="25"/>
      <c r="F18" s="25"/>
      <c r="G18" s="25"/>
      <c r="H18" s="25"/>
      <c r="I18" s="25"/>
      <c r="J18" s="25"/>
      <c r="K18" s="25"/>
      <c r="L18" s="25"/>
      <c r="M18" s="25"/>
      <c r="N18" s="24"/>
    </row>
    <row r="19" spans="1:14" s="35" customFormat="1" ht="12.75" customHeight="1" x14ac:dyDescent="0.25">
      <c r="A19" s="214" t="s">
        <v>73</v>
      </c>
      <c r="B19" s="215"/>
      <c r="C19" s="185"/>
      <c r="D19" s="216" t="s">
        <v>74</v>
      </c>
      <c r="E19" s="217"/>
      <c r="F19" s="217"/>
      <c r="G19" s="217"/>
      <c r="H19" s="217"/>
      <c r="I19" s="217"/>
      <c r="J19" s="217"/>
      <c r="K19" s="217"/>
      <c r="L19" s="217"/>
      <c r="M19" s="217"/>
      <c r="N19" s="186"/>
    </row>
    <row r="20" spans="1:14" ht="12.75" customHeight="1" x14ac:dyDescent="0.35">
      <c r="A20" s="179" t="s">
        <v>75</v>
      </c>
      <c r="B20" s="180"/>
      <c r="C20" s="181"/>
      <c r="D20" s="182" t="s">
        <v>76</v>
      </c>
      <c r="E20" s="183"/>
      <c r="F20" s="183"/>
      <c r="G20" s="183"/>
      <c r="H20" s="183"/>
      <c r="I20" s="183"/>
      <c r="J20" s="183"/>
      <c r="K20" s="183"/>
      <c r="L20" s="183"/>
      <c r="M20" s="183"/>
      <c r="N20" s="184"/>
    </row>
    <row r="21" spans="1:14" s="35" customFormat="1" ht="12.75" customHeight="1" x14ac:dyDescent="0.25">
      <c r="A21" s="179" t="s">
        <v>77</v>
      </c>
      <c r="B21" s="180"/>
      <c r="C21" s="181"/>
      <c r="D21" s="317" t="s">
        <v>78</v>
      </c>
      <c r="E21" s="318"/>
      <c r="F21" s="318"/>
      <c r="G21" s="318"/>
      <c r="H21" s="318"/>
      <c r="I21" s="318"/>
      <c r="J21" s="318"/>
      <c r="K21" s="318"/>
      <c r="L21" s="318"/>
      <c r="M21" s="318"/>
      <c r="N21" s="319"/>
    </row>
    <row r="22" spans="1:14" s="35" customFormat="1" ht="13" x14ac:dyDescent="0.25">
      <c r="A22" s="34"/>
      <c r="B22" s="22"/>
      <c r="C22" s="33"/>
      <c r="D22" s="320"/>
      <c r="E22" s="321"/>
      <c r="F22" s="321"/>
      <c r="G22" s="321"/>
      <c r="H22" s="321"/>
      <c r="I22" s="321"/>
      <c r="J22" s="321"/>
      <c r="K22" s="321"/>
      <c r="L22" s="321"/>
      <c r="M22" s="321"/>
      <c r="N22" s="322"/>
    </row>
    <row r="23" spans="1:14" s="35" customFormat="1" ht="12.75" customHeight="1" x14ac:dyDescent="0.25">
      <c r="A23" s="132" t="s">
        <v>79</v>
      </c>
      <c r="B23" s="187"/>
      <c r="C23" s="133"/>
      <c r="D23" s="134" t="s">
        <v>80</v>
      </c>
      <c r="E23" s="188"/>
      <c r="F23" s="188"/>
      <c r="G23" s="188"/>
      <c r="H23" s="188"/>
      <c r="I23" s="188"/>
      <c r="J23" s="188"/>
      <c r="K23" s="188"/>
      <c r="L23" s="188"/>
      <c r="M23" s="188"/>
      <c r="N23" s="218"/>
    </row>
    <row r="24" spans="1:14" ht="12.75" customHeight="1" x14ac:dyDescent="0.35">
      <c r="A24" s="34" t="s">
        <v>81</v>
      </c>
      <c r="B24" s="22"/>
      <c r="C24" s="33"/>
      <c r="D24" s="32" t="s">
        <v>82</v>
      </c>
      <c r="E24" s="31"/>
      <c r="F24" s="31"/>
      <c r="G24" s="31"/>
      <c r="H24" s="31"/>
      <c r="I24" s="31"/>
      <c r="J24" s="31"/>
      <c r="K24" s="31"/>
      <c r="L24" s="31"/>
      <c r="M24" s="31"/>
      <c r="N24" s="30"/>
    </row>
    <row r="25" spans="1:14" ht="14.5" x14ac:dyDescent="0.35">
      <c r="A25" s="29"/>
      <c r="B25" s="28"/>
      <c r="C25" s="27"/>
      <c r="D25" s="26" t="s">
        <v>83</v>
      </c>
      <c r="E25" s="25"/>
      <c r="F25" s="25"/>
      <c r="G25" s="25"/>
      <c r="H25" s="25"/>
      <c r="I25" s="25"/>
      <c r="J25" s="25"/>
      <c r="K25" s="25"/>
      <c r="L25" s="25"/>
      <c r="M25" s="25"/>
      <c r="N25" s="24"/>
    </row>
    <row r="26" spans="1:14" ht="12.75" customHeight="1" x14ac:dyDescent="0.35">
      <c r="A26" s="179" t="s">
        <v>84</v>
      </c>
      <c r="B26" s="180"/>
      <c r="C26" s="181"/>
      <c r="D26" s="182" t="s">
        <v>85</v>
      </c>
      <c r="E26" s="183"/>
      <c r="F26" s="183"/>
      <c r="G26" s="183"/>
      <c r="H26" s="183"/>
      <c r="I26" s="183"/>
      <c r="J26" s="183"/>
      <c r="K26" s="183"/>
      <c r="L26" s="183"/>
      <c r="M26" s="183"/>
      <c r="N26" s="184"/>
    </row>
    <row r="27" spans="1:14" ht="14.5" x14ac:dyDescent="0.35">
      <c r="A27" s="29"/>
      <c r="B27" s="28"/>
      <c r="C27" s="27"/>
      <c r="D27" s="26" t="s">
        <v>86</v>
      </c>
      <c r="E27" s="25"/>
      <c r="F27" s="25"/>
      <c r="G27" s="25"/>
      <c r="H27" s="25"/>
      <c r="I27" s="25"/>
      <c r="J27" s="25"/>
      <c r="K27" s="25"/>
      <c r="L27" s="25"/>
      <c r="M27" s="25"/>
      <c r="N27" s="24"/>
    </row>
    <row r="28" spans="1:14" ht="12.75" customHeight="1" x14ac:dyDescent="0.35">
      <c r="A28" s="214" t="s">
        <v>87</v>
      </c>
      <c r="B28" s="215"/>
      <c r="C28" s="185"/>
      <c r="D28" s="216" t="s">
        <v>88</v>
      </c>
      <c r="E28" s="217"/>
      <c r="F28" s="217"/>
      <c r="G28" s="217"/>
      <c r="H28" s="217"/>
      <c r="I28" s="217"/>
      <c r="J28" s="217"/>
      <c r="K28" s="217"/>
      <c r="L28" s="217"/>
      <c r="M28" s="217"/>
      <c r="N28" s="186"/>
    </row>
    <row r="29" spans="1:14" ht="12.75" customHeight="1" x14ac:dyDescent="0.35">
      <c r="A29" s="179" t="s">
        <v>89</v>
      </c>
      <c r="B29" s="180"/>
      <c r="C29" s="181"/>
      <c r="D29" s="182" t="s">
        <v>90</v>
      </c>
      <c r="E29" s="183"/>
      <c r="F29" s="183"/>
      <c r="G29" s="183"/>
      <c r="H29" s="183"/>
      <c r="I29" s="183"/>
      <c r="J29" s="183"/>
      <c r="K29" s="183"/>
      <c r="L29" s="183"/>
      <c r="M29" s="183"/>
      <c r="N29" s="184"/>
    </row>
    <row r="30" spans="1:14" ht="14.5" x14ac:dyDescent="0.35">
      <c r="A30" s="29"/>
      <c r="B30" s="28"/>
      <c r="C30" s="27"/>
      <c r="D30" s="26" t="s">
        <v>91</v>
      </c>
      <c r="E30" s="25"/>
      <c r="F30" s="25"/>
      <c r="G30" s="25"/>
      <c r="H30" s="25"/>
      <c r="I30" s="25"/>
      <c r="J30" s="25"/>
      <c r="K30" s="25"/>
      <c r="L30" s="25"/>
      <c r="M30" s="25"/>
      <c r="N30" s="24"/>
    </row>
    <row r="31" spans="1:14" ht="12.75" customHeight="1" x14ac:dyDescent="0.35">
      <c r="A31" s="179" t="s">
        <v>92</v>
      </c>
      <c r="B31" s="180"/>
      <c r="C31" s="181"/>
      <c r="D31" s="182" t="s">
        <v>93</v>
      </c>
      <c r="E31" s="183"/>
      <c r="F31" s="183"/>
      <c r="G31" s="183"/>
      <c r="H31" s="183"/>
      <c r="I31" s="183"/>
      <c r="J31" s="183"/>
      <c r="K31" s="183"/>
      <c r="L31" s="183"/>
      <c r="M31" s="183"/>
      <c r="N31" s="184"/>
    </row>
    <row r="32" spans="1:14" ht="14.5" x14ac:dyDescent="0.35">
      <c r="A32" s="34"/>
      <c r="B32" s="22"/>
      <c r="C32" s="33"/>
      <c r="D32" s="32" t="s">
        <v>94</v>
      </c>
      <c r="E32" s="31"/>
      <c r="F32" s="31"/>
      <c r="G32" s="31"/>
      <c r="H32" s="31"/>
      <c r="I32" s="31"/>
      <c r="J32" s="31"/>
      <c r="K32" s="31"/>
      <c r="L32" s="31"/>
      <c r="M32" s="31"/>
      <c r="N32" s="30"/>
    </row>
    <row r="33" spans="1:14" ht="14.5" x14ac:dyDescent="0.35">
      <c r="A33" s="34"/>
      <c r="B33" s="22"/>
      <c r="C33" s="33"/>
      <c r="D33" s="32" t="s">
        <v>95</v>
      </c>
      <c r="E33" s="31"/>
      <c r="F33" s="31"/>
      <c r="G33" s="31"/>
      <c r="H33" s="31"/>
      <c r="I33" s="31"/>
      <c r="J33" s="31"/>
      <c r="K33" s="31"/>
      <c r="L33" s="31"/>
      <c r="M33" s="31"/>
      <c r="N33" s="30"/>
    </row>
    <row r="34" spans="1:14" ht="14.5" x14ac:dyDescent="0.35">
      <c r="A34" s="34"/>
      <c r="B34" s="22"/>
      <c r="C34" s="33"/>
      <c r="D34" s="32" t="s">
        <v>96</v>
      </c>
      <c r="E34" s="31"/>
      <c r="F34" s="31"/>
      <c r="G34" s="31"/>
      <c r="H34" s="31"/>
      <c r="I34" s="31"/>
      <c r="J34" s="31"/>
      <c r="K34" s="31"/>
      <c r="L34" s="31"/>
      <c r="M34" s="31"/>
      <c r="N34" s="30"/>
    </row>
    <row r="35" spans="1:14" ht="14.5" x14ac:dyDescent="0.35">
      <c r="A35" s="29"/>
      <c r="B35" s="28"/>
      <c r="C35" s="27"/>
      <c r="D35" s="26" t="s">
        <v>97</v>
      </c>
      <c r="E35" s="25"/>
      <c r="F35" s="25"/>
      <c r="G35" s="25"/>
      <c r="H35" s="25"/>
      <c r="I35" s="25"/>
      <c r="J35" s="25"/>
      <c r="K35" s="25"/>
      <c r="L35" s="25"/>
      <c r="M35" s="25"/>
      <c r="N35" s="24"/>
    </row>
    <row r="36" spans="1:14" ht="12.75" customHeight="1" x14ac:dyDescent="0.35">
      <c r="A36" s="179" t="s">
        <v>98</v>
      </c>
      <c r="B36" s="180"/>
      <c r="C36" s="181"/>
      <c r="D36" s="182" t="s">
        <v>99</v>
      </c>
      <c r="E36" s="183"/>
      <c r="F36" s="183"/>
      <c r="G36" s="183"/>
      <c r="H36" s="183"/>
      <c r="I36" s="183"/>
      <c r="J36" s="183"/>
      <c r="K36" s="183"/>
      <c r="L36" s="183"/>
      <c r="M36" s="183"/>
      <c r="N36" s="184"/>
    </row>
    <row r="37" spans="1:14" ht="14.5" x14ac:dyDescent="0.35">
      <c r="A37" s="29"/>
      <c r="B37" s="28"/>
      <c r="C37" s="27"/>
      <c r="D37" s="26" t="s">
        <v>100</v>
      </c>
      <c r="E37" s="25"/>
      <c r="F37" s="25"/>
      <c r="G37" s="25"/>
      <c r="H37" s="25"/>
      <c r="I37" s="25"/>
      <c r="J37" s="25"/>
      <c r="K37" s="25"/>
      <c r="L37" s="25"/>
      <c r="M37" s="25"/>
      <c r="N37" s="24"/>
    </row>
    <row r="38" spans="1:14" ht="14.5" x14ac:dyDescent="0.35">
      <c r="A38" s="219" t="s">
        <v>101</v>
      </c>
      <c r="B38" s="220"/>
      <c r="C38" s="189"/>
      <c r="D38" s="302" t="s">
        <v>102</v>
      </c>
      <c r="E38" s="303"/>
      <c r="F38" s="303"/>
      <c r="G38" s="303"/>
      <c r="H38" s="303"/>
      <c r="I38" s="303"/>
      <c r="J38" s="303"/>
      <c r="K38" s="303"/>
      <c r="L38" s="303"/>
      <c r="M38" s="303"/>
      <c r="N38" s="304"/>
    </row>
    <row r="39" spans="1:14" ht="23.25" customHeight="1" x14ac:dyDescent="0.35">
      <c r="A39" s="23"/>
      <c r="B39" s="22"/>
      <c r="C39" s="21"/>
      <c r="D39" s="323"/>
      <c r="E39" s="324"/>
      <c r="F39" s="324"/>
      <c r="G39" s="324"/>
      <c r="H39" s="324"/>
      <c r="I39" s="324"/>
      <c r="J39" s="324"/>
      <c r="K39" s="324"/>
      <c r="L39" s="324"/>
      <c r="M39" s="324"/>
      <c r="N39" s="325"/>
    </row>
    <row r="40" spans="1:14" ht="12.75" customHeight="1" x14ac:dyDescent="0.35">
      <c r="A40" s="135" t="s">
        <v>103</v>
      </c>
      <c r="B40" s="187"/>
      <c r="C40" s="221"/>
      <c r="D40" s="216" t="s">
        <v>104</v>
      </c>
      <c r="E40" s="217"/>
      <c r="F40" s="217"/>
      <c r="G40" s="217"/>
      <c r="H40" s="217"/>
      <c r="I40" s="217"/>
      <c r="J40" s="217"/>
      <c r="K40" s="217"/>
      <c r="L40" s="217"/>
      <c r="M40" s="217"/>
      <c r="N40" s="186"/>
    </row>
    <row r="41" spans="1:14" ht="12.75" customHeight="1" x14ac:dyDescent="0.35">
      <c r="A41" s="132" t="s">
        <v>105</v>
      </c>
      <c r="B41" s="187"/>
      <c r="C41" s="221"/>
      <c r="D41" s="216" t="s">
        <v>106</v>
      </c>
      <c r="E41" s="217"/>
      <c r="F41" s="217"/>
      <c r="G41" s="217"/>
      <c r="H41" s="217"/>
      <c r="I41" s="217"/>
      <c r="J41" s="217"/>
      <c r="K41" s="217"/>
      <c r="L41" s="217"/>
      <c r="M41" s="217"/>
      <c r="N41" s="186"/>
    </row>
    <row r="42" spans="1:14" ht="12.75" customHeight="1" x14ac:dyDescent="0.35">
      <c r="A42" s="296" t="s">
        <v>107</v>
      </c>
      <c r="B42" s="297"/>
      <c r="C42" s="298"/>
      <c r="D42" s="302" t="s">
        <v>108</v>
      </c>
      <c r="E42" s="303"/>
      <c r="F42" s="303"/>
      <c r="G42" s="303"/>
      <c r="H42" s="303"/>
      <c r="I42" s="303"/>
      <c r="J42" s="303"/>
      <c r="K42" s="303"/>
      <c r="L42" s="303"/>
      <c r="M42" s="303"/>
      <c r="N42" s="304"/>
    </row>
    <row r="43" spans="1:14" ht="12.75" customHeight="1" x14ac:dyDescent="0.35">
      <c r="A43" s="299"/>
      <c r="B43" s="300"/>
      <c r="C43" s="301"/>
      <c r="D43" s="305"/>
      <c r="E43" s="306"/>
      <c r="F43" s="306"/>
      <c r="G43" s="306"/>
      <c r="H43" s="306"/>
      <c r="I43" s="306"/>
      <c r="J43" s="306"/>
      <c r="K43" s="306"/>
      <c r="L43" s="306"/>
      <c r="M43" s="306"/>
      <c r="N43" s="307"/>
    </row>
    <row r="44" spans="1:14" ht="12.75" customHeight="1" x14ac:dyDescent="0.35">
      <c r="A44" s="296" t="s">
        <v>109</v>
      </c>
      <c r="B44" s="297"/>
      <c r="C44" s="298"/>
      <c r="D44" s="302" t="s">
        <v>110</v>
      </c>
      <c r="E44" s="303"/>
      <c r="F44" s="303"/>
      <c r="G44" s="303"/>
      <c r="H44" s="303"/>
      <c r="I44" s="303"/>
      <c r="J44" s="303"/>
      <c r="K44" s="303"/>
      <c r="L44" s="303"/>
      <c r="M44" s="303"/>
      <c r="N44" s="304"/>
    </row>
    <row r="45" spans="1:14" ht="12.75" customHeight="1" x14ac:dyDescent="0.35">
      <c r="A45" s="299"/>
      <c r="B45" s="300"/>
      <c r="C45" s="301"/>
      <c r="D45" s="305"/>
      <c r="E45" s="306"/>
      <c r="F45" s="306"/>
      <c r="G45" s="306"/>
      <c r="H45" s="306"/>
      <c r="I45" s="306"/>
      <c r="J45" s="306"/>
      <c r="K45" s="306"/>
      <c r="L45" s="306"/>
      <c r="M45" s="306"/>
      <c r="N45" s="307"/>
    </row>
    <row r="46" spans="1:14" ht="12.75" customHeight="1" x14ac:dyDescent="0.35">
      <c r="A46" s="222" t="s">
        <v>111</v>
      </c>
      <c r="B46" s="223"/>
      <c r="C46" s="190"/>
      <c r="D46" s="290" t="s">
        <v>112</v>
      </c>
      <c r="E46" s="291"/>
      <c r="F46" s="291"/>
      <c r="G46" s="291"/>
      <c r="H46" s="291"/>
      <c r="I46" s="291"/>
      <c r="J46" s="291"/>
      <c r="K46" s="291"/>
      <c r="L46" s="291"/>
      <c r="M46" s="291"/>
      <c r="N46" s="292"/>
    </row>
    <row r="47" spans="1:14" ht="12.75" customHeight="1" x14ac:dyDescent="0.35">
      <c r="A47" s="69"/>
      <c r="B47" s="70"/>
      <c r="C47" s="71"/>
      <c r="D47" s="293"/>
      <c r="E47" s="294"/>
      <c r="F47" s="294"/>
      <c r="G47" s="294"/>
      <c r="H47" s="294"/>
      <c r="I47" s="294"/>
      <c r="J47" s="294"/>
      <c r="K47" s="294"/>
      <c r="L47" s="294"/>
      <c r="M47" s="294"/>
      <c r="N47" s="295"/>
    </row>
  </sheetData>
  <mergeCells count="8">
    <mergeCell ref="D46:N47"/>
    <mergeCell ref="A44:C45"/>
    <mergeCell ref="D44:N45"/>
    <mergeCell ref="A3:N15"/>
    <mergeCell ref="D21:N22"/>
    <mergeCell ref="D38:N39"/>
    <mergeCell ref="A42:C43"/>
    <mergeCell ref="D42:N4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EFF704-D488-49E8-87BE-7852DE86FEF6}">
  <sheetPr codeName="Sheet4"/>
  <dimension ref="A1:AG446"/>
  <sheetViews>
    <sheetView zoomScaleNormal="100" zoomScaleSheetLayoutView="80" workbookViewId="0">
      <pane ySplit="2" topLeftCell="A3" activePane="bottomLeft" state="frozenSplit"/>
      <selection pane="bottomLeft" activeCell="J3" sqref="J3:J369"/>
    </sheetView>
  </sheetViews>
  <sheetFormatPr defaultColWidth="18.7265625" defaultRowHeight="14.5" x14ac:dyDescent="0.35"/>
  <cols>
    <col min="1" max="1" width="11.26953125" style="75" customWidth="1"/>
    <col min="2" max="2" width="9.26953125" style="76" customWidth="1"/>
    <col min="3" max="3" width="15.7265625" style="76" customWidth="1"/>
    <col min="4" max="4" width="16" style="77" customWidth="1"/>
    <col min="5" max="5" width="21.1796875" style="77" customWidth="1"/>
    <col min="6" max="6" width="46.453125" style="74" customWidth="1"/>
    <col min="7" max="7" width="32.453125" style="74" customWidth="1"/>
    <col min="8" max="8" width="42.453125" style="74" customWidth="1"/>
    <col min="9" max="9" width="14.453125" style="73" customWidth="1"/>
    <col min="10" max="10" width="18.1796875" style="73" customWidth="1"/>
    <col min="11" max="11" width="31.26953125" style="73" hidden="1" customWidth="1"/>
    <col min="12" max="12" width="21.7265625" style="73" customWidth="1"/>
    <col min="13" max="13" width="14.7265625" style="72" customWidth="1"/>
    <col min="14" max="14" width="15.26953125" style="72" customWidth="1"/>
    <col min="15" max="15" width="45.26953125" style="77" customWidth="1"/>
    <col min="16" max="16" width="4.7265625" style="77" customWidth="1"/>
    <col min="17" max="17" width="16.26953125" style="78" customWidth="1"/>
    <col min="18" max="18" width="18.54296875" style="78" customWidth="1"/>
    <col min="19" max="19" width="55.453125" style="75" customWidth="1"/>
    <col min="20" max="20" width="64.453125" style="75" customWidth="1"/>
    <col min="21" max="21" width="85.7265625" style="75" customWidth="1"/>
    <col min="22" max="22" width="18.7265625" style="75" customWidth="1"/>
    <col min="24" max="24" width="18.7265625" style="75" customWidth="1"/>
    <col min="27" max="27" width="13.7265625" style="75" hidden="1" customWidth="1"/>
    <col min="28" max="16384" width="18.7265625" style="75"/>
  </cols>
  <sheetData>
    <row r="1" spans="1:33" customFormat="1" x14ac:dyDescent="0.35">
      <c r="A1" s="136" t="s">
        <v>59</v>
      </c>
      <c r="B1" s="191"/>
      <c r="C1" s="191"/>
      <c r="D1" s="191"/>
      <c r="E1" s="191"/>
      <c r="F1" s="192"/>
      <c r="G1" s="192"/>
      <c r="H1" s="192"/>
      <c r="I1" s="191"/>
      <c r="J1" s="191"/>
      <c r="K1" s="224"/>
      <c r="L1" s="193"/>
      <c r="M1" s="193"/>
      <c r="N1" s="193"/>
      <c r="O1" s="193"/>
      <c r="P1" s="193"/>
      <c r="Q1" s="193"/>
      <c r="R1" s="193"/>
      <c r="S1" s="193"/>
      <c r="T1" s="224"/>
      <c r="U1" s="224"/>
      <c r="V1" s="224"/>
      <c r="AA1" s="225"/>
    </row>
    <row r="2" spans="1:33" s="72" customFormat="1" ht="44.25" customHeight="1" x14ac:dyDescent="0.35">
      <c r="A2" s="79" t="s">
        <v>113</v>
      </c>
      <c r="B2" s="79" t="s">
        <v>114</v>
      </c>
      <c r="C2" s="79" t="s">
        <v>115</v>
      </c>
      <c r="D2" s="79" t="s">
        <v>116</v>
      </c>
      <c r="E2" s="79" t="s">
        <v>117</v>
      </c>
      <c r="F2" s="79" t="s">
        <v>118</v>
      </c>
      <c r="G2" s="79" t="s">
        <v>119</v>
      </c>
      <c r="H2" s="79" t="s">
        <v>120</v>
      </c>
      <c r="I2" s="79" t="s">
        <v>121</v>
      </c>
      <c r="J2" s="79" t="s">
        <v>122</v>
      </c>
      <c r="K2" s="117" t="s">
        <v>123</v>
      </c>
      <c r="L2" s="79" t="s">
        <v>124</v>
      </c>
      <c r="M2" s="79" t="s">
        <v>125</v>
      </c>
      <c r="N2" s="79" t="s">
        <v>126</v>
      </c>
      <c r="O2" s="79" t="s">
        <v>127</v>
      </c>
      <c r="P2" s="81"/>
      <c r="Q2" s="226" t="s">
        <v>128</v>
      </c>
      <c r="R2" s="226" t="s">
        <v>129</v>
      </c>
      <c r="S2" s="226" t="s">
        <v>130</v>
      </c>
      <c r="T2" s="226" t="s">
        <v>131</v>
      </c>
      <c r="U2" s="110" t="s">
        <v>132</v>
      </c>
      <c r="V2" s="111" t="s">
        <v>133</v>
      </c>
      <c r="AA2" s="116" t="s">
        <v>134</v>
      </c>
    </row>
    <row r="3" spans="1:33" s="91" customFormat="1" ht="141.65" customHeight="1" x14ac:dyDescent="0.35">
      <c r="A3" s="82" t="s">
        <v>135</v>
      </c>
      <c r="B3" s="83" t="s">
        <v>136</v>
      </c>
      <c r="C3" s="83" t="s">
        <v>137</v>
      </c>
      <c r="D3" s="108" t="s">
        <v>138</v>
      </c>
      <c r="E3" s="84" t="s">
        <v>139</v>
      </c>
      <c r="F3" s="84" t="s">
        <v>140</v>
      </c>
      <c r="G3" s="84" t="s">
        <v>141</v>
      </c>
      <c r="H3" s="84" t="s">
        <v>142</v>
      </c>
      <c r="I3" s="108"/>
      <c r="J3" s="80"/>
      <c r="K3" s="85" t="s">
        <v>143</v>
      </c>
      <c r="L3" s="86" t="s">
        <v>144</v>
      </c>
      <c r="M3" s="87" t="s">
        <v>145</v>
      </c>
      <c r="N3" s="93" t="s">
        <v>146</v>
      </c>
      <c r="O3" s="88" t="s">
        <v>147</v>
      </c>
      <c r="P3" s="89"/>
      <c r="Q3" s="227"/>
      <c r="R3" s="90"/>
      <c r="S3" s="90"/>
      <c r="T3" s="114" t="s">
        <v>148</v>
      </c>
      <c r="U3" s="125" t="s">
        <v>149</v>
      </c>
      <c r="V3" s="125" t="s">
        <v>150</v>
      </c>
      <c r="AA3" s="103" t="e">
        <f>IF(OR(J3="Fail",ISBLANK(J3)),INDEX('Issue Code Table'!C:C,MATCH(N:N,'Issue Code Table'!A:A,0)),IF(M3="Critical",6,IF(M3="Significant",5,IF(M3="Moderate",3,2))))</f>
        <v>#N/A</v>
      </c>
      <c r="AB3" s="92"/>
      <c r="AC3" s="92"/>
      <c r="AD3" s="92"/>
      <c r="AE3" s="92"/>
      <c r="AG3" s="92"/>
    </row>
    <row r="4" spans="1:33" s="91" customFormat="1" ht="141.65" customHeight="1" x14ac:dyDescent="0.35">
      <c r="A4" s="82" t="s">
        <v>151</v>
      </c>
      <c r="B4" s="83" t="s">
        <v>152</v>
      </c>
      <c r="C4" s="83" t="s">
        <v>153</v>
      </c>
      <c r="D4" s="108" t="s">
        <v>138</v>
      </c>
      <c r="E4" s="84" t="s">
        <v>154</v>
      </c>
      <c r="F4" s="84" t="s">
        <v>155</v>
      </c>
      <c r="G4" s="84" t="s">
        <v>156</v>
      </c>
      <c r="H4" s="84" t="s">
        <v>157</v>
      </c>
      <c r="I4" s="108"/>
      <c r="J4" s="80"/>
      <c r="K4" s="85" t="s">
        <v>158</v>
      </c>
      <c r="L4" s="86"/>
      <c r="M4" s="87" t="s">
        <v>159</v>
      </c>
      <c r="N4" s="93" t="s">
        <v>160</v>
      </c>
      <c r="O4" s="88" t="s">
        <v>161</v>
      </c>
      <c r="P4" s="89"/>
      <c r="Q4" s="227"/>
      <c r="R4" s="90"/>
      <c r="S4" s="90"/>
      <c r="T4" s="114" t="s">
        <v>162</v>
      </c>
      <c r="U4" s="109" t="s">
        <v>163</v>
      </c>
      <c r="V4" s="125" t="s">
        <v>150</v>
      </c>
      <c r="AA4" s="103" t="e">
        <f>IF(OR(J4="Fail",ISBLANK(J4)),INDEX('Issue Code Table'!C:C,MATCH(N:N,'Issue Code Table'!A:A,0)),IF(M4="Critical",6,IF(M4="Significant",5,IF(M4="Moderate",3,2))))</f>
        <v>#N/A</v>
      </c>
      <c r="AB4" s="92"/>
      <c r="AC4" s="92"/>
      <c r="AD4" s="92"/>
      <c r="AE4" s="92"/>
      <c r="AG4" s="92"/>
    </row>
    <row r="5" spans="1:33" s="123" customFormat="1" ht="141.65" customHeight="1" x14ac:dyDescent="0.25">
      <c r="A5" s="82" t="s">
        <v>164</v>
      </c>
      <c r="B5" s="119" t="s">
        <v>165</v>
      </c>
      <c r="C5" s="119" t="s">
        <v>166</v>
      </c>
      <c r="D5" s="108" t="s">
        <v>138</v>
      </c>
      <c r="E5" s="84" t="s">
        <v>167</v>
      </c>
      <c r="F5" s="84" t="s">
        <v>168</v>
      </c>
      <c r="G5" s="84" t="s">
        <v>169</v>
      </c>
      <c r="H5" s="84" t="s">
        <v>170</v>
      </c>
      <c r="I5" s="112"/>
      <c r="J5" s="80"/>
      <c r="K5" s="120" t="s">
        <v>171</v>
      </c>
      <c r="L5" s="119" t="s">
        <v>172</v>
      </c>
      <c r="M5" s="121" t="s">
        <v>159</v>
      </c>
      <c r="N5" s="122" t="s">
        <v>173</v>
      </c>
      <c r="O5" s="118" t="s">
        <v>174</v>
      </c>
      <c r="P5" s="228"/>
      <c r="Q5" s="112"/>
      <c r="R5" s="112"/>
      <c r="S5" s="120"/>
      <c r="T5" s="108" t="s">
        <v>175</v>
      </c>
      <c r="U5" s="109" t="s">
        <v>176</v>
      </c>
      <c r="V5" s="109" t="s">
        <v>177</v>
      </c>
      <c r="AA5" s="103" t="e">
        <f>IF(OR(J5="Fail",ISBLANK(J5)),INDEX('Issue Code Table'!C:C,MATCH(N:N,'Issue Code Table'!A:A,0)),IF(M5="Critical",6,IF(M5="Significant",5,IF(M5="Moderate",3,2))))</f>
        <v>#N/A</v>
      </c>
    </row>
    <row r="6" spans="1:33" s="123" customFormat="1" ht="141.65" customHeight="1" x14ac:dyDescent="0.25">
      <c r="A6" s="82" t="s">
        <v>178</v>
      </c>
      <c r="B6" s="229" t="s">
        <v>179</v>
      </c>
      <c r="C6" s="229" t="s">
        <v>180</v>
      </c>
      <c r="D6" s="108" t="s">
        <v>138</v>
      </c>
      <c r="E6" s="84" t="s">
        <v>181</v>
      </c>
      <c r="F6" s="84" t="s">
        <v>182</v>
      </c>
      <c r="G6" s="84" t="s">
        <v>183</v>
      </c>
      <c r="H6" s="84" t="s">
        <v>184</v>
      </c>
      <c r="I6" s="230"/>
      <c r="J6" s="80"/>
      <c r="K6" s="231" t="s">
        <v>185</v>
      </c>
      <c r="L6" s="229"/>
      <c r="M6" s="232" t="s">
        <v>159</v>
      </c>
      <c r="N6" s="233" t="s">
        <v>186</v>
      </c>
      <c r="O6" s="233" t="s">
        <v>187</v>
      </c>
      <c r="P6" s="124"/>
      <c r="Q6" s="234"/>
      <c r="R6" s="230"/>
      <c r="S6" s="231"/>
      <c r="T6" s="235" t="s">
        <v>188</v>
      </c>
      <c r="U6" s="109" t="s">
        <v>188</v>
      </c>
      <c r="V6" s="109" t="s">
        <v>189</v>
      </c>
      <c r="AA6" s="103">
        <f>IF(OR(J6="Fail",ISBLANK(J6)),INDEX('Issue Code Table'!C:C,MATCH(N:N,'Issue Code Table'!A:A,0)),IF(M6="Critical",6,IF(M6="Significant",5,IF(M6="Moderate",3,2))))</f>
        <v>6</v>
      </c>
    </row>
    <row r="7" spans="1:33" s="73" customFormat="1" ht="141.65" customHeight="1" x14ac:dyDescent="0.25">
      <c r="A7" s="82" t="s">
        <v>190</v>
      </c>
      <c r="B7" s="83" t="s">
        <v>191</v>
      </c>
      <c r="C7" s="83" t="s">
        <v>192</v>
      </c>
      <c r="D7" s="108" t="s">
        <v>193</v>
      </c>
      <c r="E7" s="84" t="s">
        <v>194</v>
      </c>
      <c r="F7" s="84" t="s">
        <v>195</v>
      </c>
      <c r="G7" s="84" t="s">
        <v>196</v>
      </c>
      <c r="H7" s="84" t="s">
        <v>197</v>
      </c>
      <c r="I7" s="108"/>
      <c r="J7" s="80"/>
      <c r="K7" s="85" t="s">
        <v>198</v>
      </c>
      <c r="L7" s="236"/>
      <c r="M7" s="87" t="s">
        <v>199</v>
      </c>
      <c r="N7" s="93" t="s">
        <v>200</v>
      </c>
      <c r="O7" s="88" t="s">
        <v>201</v>
      </c>
      <c r="P7" s="89"/>
      <c r="Q7" s="237" t="s">
        <v>202</v>
      </c>
      <c r="R7" s="237" t="s">
        <v>203</v>
      </c>
      <c r="S7" s="84" t="s">
        <v>204</v>
      </c>
      <c r="T7" s="114" t="s">
        <v>205</v>
      </c>
      <c r="U7" s="114" t="s">
        <v>206</v>
      </c>
      <c r="V7" s="125"/>
      <c r="AA7" s="103">
        <f>IF(OR(J7="Fail",ISBLANK(J7)),INDEX('Issue Code Table'!C:C,MATCH(N:N,'Issue Code Table'!A:A,0)),IF(M7="Critical",6,IF(M7="Significant",5,IF(M7="Moderate",3,2))))</f>
        <v>3</v>
      </c>
    </row>
    <row r="8" spans="1:33" s="73" customFormat="1" ht="141.65" customHeight="1" x14ac:dyDescent="0.25">
      <c r="A8" s="82" t="s">
        <v>207</v>
      </c>
      <c r="B8" s="83" t="s">
        <v>191</v>
      </c>
      <c r="C8" s="83" t="s">
        <v>192</v>
      </c>
      <c r="D8" s="108" t="s">
        <v>193</v>
      </c>
      <c r="E8" s="84" t="s">
        <v>208</v>
      </c>
      <c r="F8" s="84" t="s">
        <v>209</v>
      </c>
      <c r="G8" s="84" t="s">
        <v>196</v>
      </c>
      <c r="H8" s="84" t="s">
        <v>210</v>
      </c>
      <c r="I8" s="108"/>
      <c r="J8" s="80"/>
      <c r="K8" s="85" t="s">
        <v>211</v>
      </c>
      <c r="L8" s="238" t="s">
        <v>212</v>
      </c>
      <c r="M8" s="87" t="s">
        <v>159</v>
      </c>
      <c r="N8" s="93" t="s">
        <v>213</v>
      </c>
      <c r="O8" s="88" t="s">
        <v>214</v>
      </c>
      <c r="P8" s="89"/>
      <c r="Q8" s="237" t="s">
        <v>202</v>
      </c>
      <c r="R8" s="237" t="s">
        <v>215</v>
      </c>
      <c r="S8" s="84" t="s">
        <v>216</v>
      </c>
      <c r="T8" s="114" t="s">
        <v>217</v>
      </c>
      <c r="U8" s="114" t="s">
        <v>218</v>
      </c>
      <c r="V8" s="125" t="s">
        <v>219</v>
      </c>
      <c r="AA8" s="103">
        <f>IF(OR(J8="Fail",ISBLANK(J8)),INDEX('Issue Code Table'!C:C,MATCH(N:N,'Issue Code Table'!A:A,0)),IF(M8="Critical",6,IF(M8="Significant",5,IF(M8="Moderate",3,2))))</f>
        <v>5</v>
      </c>
    </row>
    <row r="9" spans="1:33" s="73" customFormat="1" ht="141.65" customHeight="1" x14ac:dyDescent="0.25">
      <c r="A9" s="82" t="s">
        <v>220</v>
      </c>
      <c r="B9" s="83" t="s">
        <v>191</v>
      </c>
      <c r="C9" s="83" t="s">
        <v>192</v>
      </c>
      <c r="D9" s="108" t="s">
        <v>193</v>
      </c>
      <c r="E9" s="84" t="s">
        <v>221</v>
      </c>
      <c r="F9" s="84" t="s">
        <v>222</v>
      </c>
      <c r="G9" s="84" t="s">
        <v>196</v>
      </c>
      <c r="H9" s="84" t="s">
        <v>223</v>
      </c>
      <c r="I9" s="108"/>
      <c r="J9" s="80"/>
      <c r="K9" s="85" t="s">
        <v>224</v>
      </c>
      <c r="L9" s="236"/>
      <c r="M9" s="87" t="s">
        <v>199</v>
      </c>
      <c r="N9" s="93" t="s">
        <v>225</v>
      </c>
      <c r="O9" s="88" t="s">
        <v>226</v>
      </c>
      <c r="P9" s="89"/>
      <c r="Q9" s="237" t="s">
        <v>202</v>
      </c>
      <c r="R9" s="237" t="s">
        <v>227</v>
      </c>
      <c r="S9" s="84" t="s">
        <v>228</v>
      </c>
      <c r="T9" s="114" t="s">
        <v>229</v>
      </c>
      <c r="U9" s="114" t="s">
        <v>230</v>
      </c>
      <c r="V9" s="125"/>
      <c r="AA9" s="103">
        <f>IF(OR(J9="Fail",ISBLANK(J9)),INDEX('Issue Code Table'!C:C,MATCH(N:N,'Issue Code Table'!A:A,0)),IF(M9="Critical",6,IF(M9="Significant",5,IF(M9="Moderate",3,2))))</f>
        <v>5</v>
      </c>
    </row>
    <row r="10" spans="1:33" s="73" customFormat="1" ht="141.65" customHeight="1" x14ac:dyDescent="0.25">
      <c r="A10" s="82" t="s">
        <v>231</v>
      </c>
      <c r="B10" s="83" t="s">
        <v>191</v>
      </c>
      <c r="C10" s="83" t="s">
        <v>192</v>
      </c>
      <c r="D10" s="108" t="s">
        <v>193</v>
      </c>
      <c r="E10" s="84" t="s">
        <v>232</v>
      </c>
      <c r="F10" s="84" t="s">
        <v>233</v>
      </c>
      <c r="G10" s="84" t="s">
        <v>196</v>
      </c>
      <c r="H10" s="84" t="s">
        <v>234</v>
      </c>
      <c r="I10" s="108"/>
      <c r="J10" s="80"/>
      <c r="K10" s="85" t="s">
        <v>235</v>
      </c>
      <c r="L10" s="115"/>
      <c r="M10" s="87" t="s">
        <v>159</v>
      </c>
      <c r="N10" s="93" t="s">
        <v>236</v>
      </c>
      <c r="O10" s="88" t="s">
        <v>237</v>
      </c>
      <c r="P10" s="89"/>
      <c r="Q10" s="237" t="s">
        <v>202</v>
      </c>
      <c r="R10" s="237" t="s">
        <v>238</v>
      </c>
      <c r="S10" s="84" t="s">
        <v>239</v>
      </c>
      <c r="T10" s="114" t="s">
        <v>240</v>
      </c>
      <c r="U10" s="114" t="s">
        <v>241</v>
      </c>
      <c r="V10" s="125" t="s">
        <v>219</v>
      </c>
      <c r="AA10" s="103">
        <f>IF(OR(J10="Fail",ISBLANK(J10)),INDEX('Issue Code Table'!C:C,MATCH(N:N,'Issue Code Table'!A:A,0)),IF(M10="Critical",6,IF(M10="Significant",5,IF(M10="Moderate",3,2))))</f>
        <v>6</v>
      </c>
    </row>
    <row r="11" spans="1:33" s="73" customFormat="1" ht="141.65" customHeight="1" x14ac:dyDescent="0.25">
      <c r="A11" s="82" t="s">
        <v>242</v>
      </c>
      <c r="B11" s="83" t="s">
        <v>191</v>
      </c>
      <c r="C11" s="83" t="s">
        <v>192</v>
      </c>
      <c r="D11" s="108" t="s">
        <v>193</v>
      </c>
      <c r="E11" s="84" t="s">
        <v>243</v>
      </c>
      <c r="F11" s="84" t="s">
        <v>244</v>
      </c>
      <c r="G11" s="84" t="s">
        <v>196</v>
      </c>
      <c r="H11" s="84" t="s">
        <v>245</v>
      </c>
      <c r="I11" s="108"/>
      <c r="J11" s="80"/>
      <c r="K11" s="85" t="s">
        <v>246</v>
      </c>
      <c r="L11" s="236"/>
      <c r="M11" s="87" t="s">
        <v>159</v>
      </c>
      <c r="N11" s="93" t="s">
        <v>247</v>
      </c>
      <c r="O11" s="88" t="s">
        <v>248</v>
      </c>
      <c r="P11" s="89"/>
      <c r="Q11" s="237" t="s">
        <v>202</v>
      </c>
      <c r="R11" s="237" t="s">
        <v>249</v>
      </c>
      <c r="S11" s="84" t="s">
        <v>250</v>
      </c>
      <c r="T11" s="114" t="s">
        <v>251</v>
      </c>
      <c r="U11" s="114" t="s">
        <v>252</v>
      </c>
      <c r="V11" s="125" t="s">
        <v>219</v>
      </c>
      <c r="AA11" s="103">
        <f>IF(OR(J11="Fail",ISBLANK(J11)),INDEX('Issue Code Table'!C:C,MATCH(N:N,'Issue Code Table'!A:A,0)),IF(M11="Critical",6,IF(M11="Significant",5,IF(M11="Moderate",3,2))))</f>
        <v>4</v>
      </c>
    </row>
    <row r="12" spans="1:33" s="73" customFormat="1" ht="141.65" customHeight="1" x14ac:dyDescent="0.25">
      <c r="A12" s="82" t="s">
        <v>253</v>
      </c>
      <c r="B12" s="239" t="s">
        <v>191</v>
      </c>
      <c r="C12" s="240" t="s">
        <v>254</v>
      </c>
      <c r="D12" s="108" t="s">
        <v>193</v>
      </c>
      <c r="E12" s="84" t="s">
        <v>255</v>
      </c>
      <c r="F12" s="84" t="s">
        <v>256</v>
      </c>
      <c r="G12" s="84" t="s">
        <v>257</v>
      </c>
      <c r="H12" s="84" t="s">
        <v>258</v>
      </c>
      <c r="I12" s="235"/>
      <c r="J12" s="80"/>
      <c r="K12" s="241" t="s">
        <v>259</v>
      </c>
      <c r="L12" s="236"/>
      <c r="M12" s="242" t="s">
        <v>199</v>
      </c>
      <c r="N12" s="243" t="s">
        <v>247</v>
      </c>
      <c r="O12" s="244" t="s">
        <v>248</v>
      </c>
      <c r="P12" s="89"/>
      <c r="Q12" s="237" t="s">
        <v>202</v>
      </c>
      <c r="R12" s="237" t="s">
        <v>260</v>
      </c>
      <c r="S12" s="245" t="s">
        <v>261</v>
      </c>
      <c r="T12" s="246" t="s">
        <v>262</v>
      </c>
      <c r="U12" s="246" t="s">
        <v>263</v>
      </c>
      <c r="V12" s="247"/>
      <c r="AA12" s="103">
        <f>IF(OR(J12="Fail",ISBLANK(J12)),INDEX('Issue Code Table'!C:C,MATCH(N:N,'Issue Code Table'!A:A,0)),IF(M12="Critical",6,IF(M12="Significant",5,IF(M12="Moderate",3,2))))</f>
        <v>4</v>
      </c>
    </row>
    <row r="13" spans="1:33" s="73" customFormat="1" ht="141.65" customHeight="1" x14ac:dyDescent="0.25">
      <c r="A13" s="82" t="s">
        <v>264</v>
      </c>
      <c r="B13" s="83" t="s">
        <v>191</v>
      </c>
      <c r="C13" s="83" t="s">
        <v>192</v>
      </c>
      <c r="D13" s="108" t="s">
        <v>193</v>
      </c>
      <c r="E13" s="84" t="s">
        <v>265</v>
      </c>
      <c r="F13" s="84" t="s">
        <v>266</v>
      </c>
      <c r="G13" s="84" t="s">
        <v>196</v>
      </c>
      <c r="H13" s="84" t="s">
        <v>267</v>
      </c>
      <c r="I13" s="108"/>
      <c r="J13" s="80"/>
      <c r="K13" s="85" t="s">
        <v>268</v>
      </c>
      <c r="L13" s="236"/>
      <c r="M13" s="87" t="s">
        <v>159</v>
      </c>
      <c r="N13" s="93" t="s">
        <v>269</v>
      </c>
      <c r="O13" s="88" t="s">
        <v>270</v>
      </c>
      <c r="P13" s="89"/>
      <c r="Q13" s="237" t="s">
        <v>202</v>
      </c>
      <c r="R13" s="237" t="s">
        <v>271</v>
      </c>
      <c r="S13" s="84" t="s">
        <v>272</v>
      </c>
      <c r="T13" s="114" t="s">
        <v>273</v>
      </c>
      <c r="U13" s="114" t="s">
        <v>274</v>
      </c>
      <c r="V13" s="125" t="s">
        <v>219</v>
      </c>
      <c r="AA13" s="103">
        <f>IF(OR(J13="Fail",ISBLANK(J13)),INDEX('Issue Code Table'!C:C,MATCH(N:N,'Issue Code Table'!A:A,0)),IF(M13="Critical",6,IF(M13="Significant",5,IF(M13="Moderate",3,2))))</f>
        <v>7</v>
      </c>
    </row>
    <row r="14" spans="1:33" s="73" customFormat="1" ht="141.65" customHeight="1" x14ac:dyDescent="0.25">
      <c r="A14" s="82" t="s">
        <v>275</v>
      </c>
      <c r="B14" s="83" t="s">
        <v>276</v>
      </c>
      <c r="C14" s="83" t="s">
        <v>277</v>
      </c>
      <c r="D14" s="108" t="s">
        <v>193</v>
      </c>
      <c r="E14" s="84" t="s">
        <v>278</v>
      </c>
      <c r="F14" s="84" t="s">
        <v>279</v>
      </c>
      <c r="G14" s="84" t="s">
        <v>196</v>
      </c>
      <c r="H14" s="84" t="s">
        <v>280</v>
      </c>
      <c r="I14" s="235"/>
      <c r="J14" s="80"/>
      <c r="K14" s="241" t="s">
        <v>281</v>
      </c>
      <c r="L14" s="248" t="s">
        <v>282</v>
      </c>
      <c r="M14" s="87" t="s">
        <v>199</v>
      </c>
      <c r="N14" s="93" t="s">
        <v>283</v>
      </c>
      <c r="O14" s="88" t="s">
        <v>284</v>
      </c>
      <c r="P14" s="89"/>
      <c r="Q14" s="237" t="s">
        <v>285</v>
      </c>
      <c r="R14" s="237" t="s">
        <v>286</v>
      </c>
      <c r="S14" s="84" t="s">
        <v>287</v>
      </c>
      <c r="T14" s="114" t="s">
        <v>288</v>
      </c>
      <c r="U14" s="114" t="s">
        <v>289</v>
      </c>
      <c r="V14" s="125"/>
      <c r="AA14" s="103">
        <f>IF(OR(J14="Fail",ISBLANK(J14)),INDEX('Issue Code Table'!C:C,MATCH(N:N,'Issue Code Table'!A:A,0)),IF(M14="Critical",6,IF(M14="Significant",5,IF(M14="Moderate",3,2))))</f>
        <v>5</v>
      </c>
    </row>
    <row r="15" spans="1:33" s="73" customFormat="1" ht="141.65" customHeight="1" x14ac:dyDescent="0.25">
      <c r="A15" s="82" t="s">
        <v>290</v>
      </c>
      <c r="B15" s="83" t="s">
        <v>276</v>
      </c>
      <c r="C15" s="83" t="s">
        <v>277</v>
      </c>
      <c r="D15" s="108" t="s">
        <v>193</v>
      </c>
      <c r="E15" s="84" t="s">
        <v>291</v>
      </c>
      <c r="F15" s="84" t="s">
        <v>292</v>
      </c>
      <c r="G15" s="84" t="s">
        <v>196</v>
      </c>
      <c r="H15" s="84" t="s">
        <v>293</v>
      </c>
      <c r="I15" s="235"/>
      <c r="J15" s="80"/>
      <c r="K15" s="241" t="s">
        <v>294</v>
      </c>
      <c r="L15" s="248" t="s">
        <v>295</v>
      </c>
      <c r="M15" s="87" t="s">
        <v>159</v>
      </c>
      <c r="N15" s="93" t="s">
        <v>296</v>
      </c>
      <c r="O15" s="88" t="s">
        <v>297</v>
      </c>
      <c r="P15" s="89"/>
      <c r="Q15" s="237" t="s">
        <v>285</v>
      </c>
      <c r="R15" s="237" t="s">
        <v>298</v>
      </c>
      <c r="S15" s="84" t="s">
        <v>299</v>
      </c>
      <c r="T15" s="114" t="s">
        <v>300</v>
      </c>
      <c r="U15" s="114" t="s">
        <v>301</v>
      </c>
      <c r="V15" s="125" t="s">
        <v>219</v>
      </c>
      <c r="AA15" s="103">
        <f>IF(OR(J15="Fail",ISBLANK(J15)),INDEX('Issue Code Table'!C:C,MATCH(N:N,'Issue Code Table'!A:A,0)),IF(M15="Critical",6,IF(M15="Significant",5,IF(M15="Moderate",3,2))))</f>
        <v>5</v>
      </c>
    </row>
    <row r="16" spans="1:33" s="73" customFormat="1" ht="141.65" customHeight="1" x14ac:dyDescent="0.25">
      <c r="A16" s="82" t="s">
        <v>302</v>
      </c>
      <c r="B16" s="84" t="s">
        <v>276</v>
      </c>
      <c r="C16" s="249" t="s">
        <v>277</v>
      </c>
      <c r="D16" s="108" t="s">
        <v>138</v>
      </c>
      <c r="E16" s="84" t="s">
        <v>303</v>
      </c>
      <c r="F16" s="84" t="s">
        <v>304</v>
      </c>
      <c r="G16" s="84" t="s">
        <v>196</v>
      </c>
      <c r="H16" s="84" t="s">
        <v>305</v>
      </c>
      <c r="I16" s="235"/>
      <c r="J16" s="80"/>
      <c r="K16" s="241" t="s">
        <v>306</v>
      </c>
      <c r="L16" s="248"/>
      <c r="M16" s="87" t="s">
        <v>199</v>
      </c>
      <c r="N16" s="93" t="s">
        <v>307</v>
      </c>
      <c r="O16" s="250" t="s">
        <v>308</v>
      </c>
      <c r="P16" s="89"/>
      <c r="Q16" s="237" t="s">
        <v>285</v>
      </c>
      <c r="R16" s="237" t="s">
        <v>309</v>
      </c>
      <c r="S16" s="245" t="s">
        <v>310</v>
      </c>
      <c r="T16" s="246" t="s">
        <v>311</v>
      </c>
      <c r="U16" s="246" t="s">
        <v>312</v>
      </c>
      <c r="V16" s="247"/>
      <c r="AA16" s="103">
        <f>IF(OR(J16="Fail",ISBLANK(J16)),INDEX('Issue Code Table'!C:C,MATCH(N:N,'Issue Code Table'!A:A,0)),IF(M16="Critical",6,IF(M16="Significant",5,IF(M16="Moderate",3,2))))</f>
        <v>4</v>
      </c>
    </row>
    <row r="17" spans="1:27" s="73" customFormat="1" ht="141.65" customHeight="1" x14ac:dyDescent="0.25">
      <c r="A17" s="82" t="s">
        <v>313</v>
      </c>
      <c r="B17" s="83" t="s">
        <v>276</v>
      </c>
      <c r="C17" s="83" t="s">
        <v>277</v>
      </c>
      <c r="D17" s="108" t="s">
        <v>193</v>
      </c>
      <c r="E17" s="84" t="s">
        <v>314</v>
      </c>
      <c r="F17" s="84" t="s">
        <v>315</v>
      </c>
      <c r="G17" s="84" t="s">
        <v>196</v>
      </c>
      <c r="H17" s="84" t="s">
        <v>316</v>
      </c>
      <c r="I17" s="235"/>
      <c r="J17" s="80"/>
      <c r="K17" s="241" t="s">
        <v>317</v>
      </c>
      <c r="L17" s="248"/>
      <c r="M17" s="87" t="s">
        <v>199</v>
      </c>
      <c r="N17" s="93" t="s">
        <v>307</v>
      </c>
      <c r="O17" s="250" t="s">
        <v>308</v>
      </c>
      <c r="P17" s="89"/>
      <c r="Q17" s="237" t="s">
        <v>285</v>
      </c>
      <c r="R17" s="237" t="s">
        <v>318</v>
      </c>
      <c r="S17" s="83" t="s">
        <v>319</v>
      </c>
      <c r="T17" s="83" t="s">
        <v>320</v>
      </c>
      <c r="U17" s="83" t="s">
        <v>321</v>
      </c>
      <c r="V17" s="125"/>
      <c r="AA17" s="103">
        <f>IF(OR(J17="Fail",ISBLANK(J17)),INDEX('Issue Code Table'!C:C,MATCH(N:N,'Issue Code Table'!A:A,0)),IF(M17="Critical",6,IF(M17="Significant",5,IF(M17="Moderate",3,2))))</f>
        <v>4</v>
      </c>
    </row>
    <row r="18" spans="1:27" s="73" customFormat="1" ht="141.65" customHeight="1" x14ac:dyDescent="0.25">
      <c r="A18" s="82" t="s">
        <v>322</v>
      </c>
      <c r="B18" s="84" t="s">
        <v>323</v>
      </c>
      <c r="C18" s="249" t="s">
        <v>324</v>
      </c>
      <c r="D18" s="108" t="s">
        <v>193</v>
      </c>
      <c r="E18" s="84" t="s">
        <v>325</v>
      </c>
      <c r="F18" s="84" t="s">
        <v>326</v>
      </c>
      <c r="G18" s="84" t="s">
        <v>196</v>
      </c>
      <c r="H18" s="84" t="s">
        <v>327</v>
      </c>
      <c r="I18" s="108"/>
      <c r="J18" s="80"/>
      <c r="K18" s="85" t="s">
        <v>328</v>
      </c>
      <c r="L18" s="236"/>
      <c r="M18" s="87" t="s">
        <v>159</v>
      </c>
      <c r="N18" s="93" t="s">
        <v>329</v>
      </c>
      <c r="O18" s="88" t="s">
        <v>330</v>
      </c>
      <c r="P18" s="89"/>
      <c r="Q18" s="237" t="s">
        <v>331</v>
      </c>
      <c r="R18" s="237" t="s">
        <v>332</v>
      </c>
      <c r="S18" s="84" t="s">
        <v>333</v>
      </c>
      <c r="T18" s="114" t="s">
        <v>334</v>
      </c>
      <c r="U18" s="114" t="s">
        <v>335</v>
      </c>
      <c r="V18" s="125" t="s">
        <v>219</v>
      </c>
      <c r="AA18" s="103">
        <f>IF(OR(J18="Fail",ISBLANK(J18)),INDEX('Issue Code Table'!C:C,MATCH(N:N,'Issue Code Table'!A:A,0)),IF(M18="Critical",6,IF(M18="Significant",5,IF(M18="Moderate",3,2))))</f>
        <v>5</v>
      </c>
    </row>
    <row r="19" spans="1:27" s="73" customFormat="1" ht="141.65" customHeight="1" x14ac:dyDescent="0.25">
      <c r="A19" s="82" t="s">
        <v>336</v>
      </c>
      <c r="B19" s="84" t="s">
        <v>323</v>
      </c>
      <c r="C19" s="249" t="s">
        <v>324</v>
      </c>
      <c r="D19" s="108" t="s">
        <v>193</v>
      </c>
      <c r="E19" s="84" t="s">
        <v>337</v>
      </c>
      <c r="F19" s="84" t="s">
        <v>338</v>
      </c>
      <c r="G19" s="84" t="s">
        <v>196</v>
      </c>
      <c r="H19" s="84" t="s">
        <v>339</v>
      </c>
      <c r="I19" s="108"/>
      <c r="J19" s="80"/>
      <c r="K19" s="85" t="s">
        <v>340</v>
      </c>
      <c r="L19" s="251"/>
      <c r="M19" s="87" t="s">
        <v>159</v>
      </c>
      <c r="N19" s="93" t="s">
        <v>329</v>
      </c>
      <c r="O19" s="88" t="s">
        <v>330</v>
      </c>
      <c r="P19" s="89"/>
      <c r="Q19" s="237" t="s">
        <v>331</v>
      </c>
      <c r="R19" s="237" t="s">
        <v>341</v>
      </c>
      <c r="S19" s="84" t="s">
        <v>342</v>
      </c>
      <c r="T19" s="114" t="s">
        <v>343</v>
      </c>
      <c r="U19" s="114" t="s">
        <v>344</v>
      </c>
      <c r="V19" s="125" t="s">
        <v>219</v>
      </c>
      <c r="AA19" s="103">
        <f>IF(OR(J19="Fail",ISBLANK(J19)),INDEX('Issue Code Table'!C:C,MATCH(N:N,'Issue Code Table'!A:A,0)),IF(M19="Critical",6,IF(M19="Significant",5,IF(M19="Moderate",3,2))))</f>
        <v>5</v>
      </c>
    </row>
    <row r="20" spans="1:27" s="73" customFormat="1" ht="141.65" customHeight="1" x14ac:dyDescent="0.25">
      <c r="A20" s="82" t="s">
        <v>345</v>
      </c>
      <c r="B20" s="83" t="s">
        <v>346</v>
      </c>
      <c r="C20" s="83" t="s">
        <v>347</v>
      </c>
      <c r="D20" s="108" t="s">
        <v>193</v>
      </c>
      <c r="E20" s="84" t="s">
        <v>348</v>
      </c>
      <c r="F20" s="84" t="s">
        <v>349</v>
      </c>
      <c r="G20" s="84" t="s">
        <v>196</v>
      </c>
      <c r="H20" s="84" t="s">
        <v>350</v>
      </c>
      <c r="I20" s="108"/>
      <c r="J20" s="80"/>
      <c r="K20" s="85" t="s">
        <v>351</v>
      </c>
      <c r="L20" s="236"/>
      <c r="M20" s="87" t="s">
        <v>159</v>
      </c>
      <c r="N20" s="93" t="s">
        <v>329</v>
      </c>
      <c r="O20" s="88" t="s">
        <v>330</v>
      </c>
      <c r="P20" s="89"/>
      <c r="Q20" s="237" t="s">
        <v>331</v>
      </c>
      <c r="R20" s="237" t="s">
        <v>352</v>
      </c>
      <c r="S20" s="84" t="s">
        <v>353</v>
      </c>
      <c r="T20" s="114" t="s">
        <v>354</v>
      </c>
      <c r="U20" s="114" t="s">
        <v>355</v>
      </c>
      <c r="V20" s="125" t="s">
        <v>219</v>
      </c>
      <c r="AA20" s="103">
        <f>IF(OR(J20="Fail",ISBLANK(J20)),INDEX('Issue Code Table'!C:C,MATCH(N:N,'Issue Code Table'!A:A,0)),IF(M20="Critical",6,IF(M20="Significant",5,IF(M20="Moderate",3,2))))</f>
        <v>5</v>
      </c>
    </row>
    <row r="21" spans="1:27" s="73" customFormat="1" ht="141.65" customHeight="1" x14ac:dyDescent="0.25">
      <c r="A21" s="82" t="s">
        <v>356</v>
      </c>
      <c r="B21" s="84" t="s">
        <v>323</v>
      </c>
      <c r="C21" s="249" t="s">
        <v>324</v>
      </c>
      <c r="D21" s="108" t="s">
        <v>193</v>
      </c>
      <c r="E21" s="84" t="s">
        <v>357</v>
      </c>
      <c r="F21" s="84" t="s">
        <v>358</v>
      </c>
      <c r="G21" s="84" t="s">
        <v>196</v>
      </c>
      <c r="H21" s="84" t="s">
        <v>359</v>
      </c>
      <c r="I21" s="108"/>
      <c r="J21" s="80"/>
      <c r="K21" s="85" t="s">
        <v>360</v>
      </c>
      <c r="L21" s="236"/>
      <c r="M21" s="87" t="s">
        <v>199</v>
      </c>
      <c r="N21" s="93" t="s">
        <v>361</v>
      </c>
      <c r="O21" s="88" t="s">
        <v>362</v>
      </c>
      <c r="P21" s="89"/>
      <c r="Q21" s="237" t="s">
        <v>331</v>
      </c>
      <c r="R21" s="252" t="s">
        <v>363</v>
      </c>
      <c r="S21" s="84" t="s">
        <v>364</v>
      </c>
      <c r="T21" s="114" t="s">
        <v>365</v>
      </c>
      <c r="U21" s="114" t="s">
        <v>366</v>
      </c>
      <c r="V21" s="125"/>
      <c r="AA21" s="103">
        <f>IF(OR(J21="Fail",ISBLANK(J21)),INDEX('Issue Code Table'!C:C,MATCH(N:N,'Issue Code Table'!A:A,0)),IF(M21="Critical",6,IF(M21="Significant",5,IF(M21="Moderate",3,2))))</f>
        <v>4</v>
      </c>
    </row>
    <row r="22" spans="1:27" s="73" customFormat="1" ht="141.65" customHeight="1" x14ac:dyDescent="0.25">
      <c r="A22" s="82" t="s">
        <v>367</v>
      </c>
      <c r="B22" s="84" t="s">
        <v>323</v>
      </c>
      <c r="C22" s="249" t="s">
        <v>324</v>
      </c>
      <c r="D22" s="108" t="s">
        <v>193</v>
      </c>
      <c r="E22" s="84" t="s">
        <v>368</v>
      </c>
      <c r="F22" s="84" t="s">
        <v>369</v>
      </c>
      <c r="G22" s="84" t="s">
        <v>196</v>
      </c>
      <c r="H22" s="84" t="s">
        <v>370</v>
      </c>
      <c r="I22" s="108"/>
      <c r="J22" s="80"/>
      <c r="K22" s="85" t="s">
        <v>371</v>
      </c>
      <c r="L22" s="236"/>
      <c r="M22" s="87" t="s">
        <v>159</v>
      </c>
      <c r="N22" s="93" t="s">
        <v>329</v>
      </c>
      <c r="O22" s="88" t="s">
        <v>330</v>
      </c>
      <c r="P22" s="89"/>
      <c r="Q22" s="237" t="s">
        <v>331</v>
      </c>
      <c r="R22" s="237" t="s">
        <v>372</v>
      </c>
      <c r="S22" s="84" t="s">
        <v>373</v>
      </c>
      <c r="T22" s="114" t="s">
        <v>374</v>
      </c>
      <c r="U22" s="114" t="s">
        <v>375</v>
      </c>
      <c r="V22" s="125" t="s">
        <v>219</v>
      </c>
      <c r="AA22" s="103">
        <f>IF(OR(J22="Fail",ISBLANK(J22)),INDEX('Issue Code Table'!C:C,MATCH(N:N,'Issue Code Table'!A:A,0)),IF(M22="Critical",6,IF(M22="Significant",5,IF(M22="Moderate",3,2))))</f>
        <v>5</v>
      </c>
    </row>
    <row r="23" spans="1:27" s="73" customFormat="1" ht="141.65" customHeight="1" x14ac:dyDescent="0.25">
      <c r="A23" s="82" t="s">
        <v>376</v>
      </c>
      <c r="B23" s="84" t="s">
        <v>323</v>
      </c>
      <c r="C23" s="249" t="s">
        <v>324</v>
      </c>
      <c r="D23" s="108" t="s">
        <v>193</v>
      </c>
      <c r="E23" s="84" t="s">
        <v>377</v>
      </c>
      <c r="F23" s="84" t="s">
        <v>378</v>
      </c>
      <c r="G23" s="84" t="s">
        <v>196</v>
      </c>
      <c r="H23" s="84" t="s">
        <v>379</v>
      </c>
      <c r="I23" s="108"/>
      <c r="J23" s="80"/>
      <c r="K23" s="85" t="s">
        <v>380</v>
      </c>
      <c r="L23" s="236"/>
      <c r="M23" s="87" t="s">
        <v>159</v>
      </c>
      <c r="N23" s="93" t="s">
        <v>329</v>
      </c>
      <c r="O23" s="88" t="s">
        <v>330</v>
      </c>
      <c r="P23" s="89"/>
      <c r="Q23" s="237" t="s">
        <v>331</v>
      </c>
      <c r="R23" s="237" t="s">
        <v>381</v>
      </c>
      <c r="S23" s="84" t="s">
        <v>382</v>
      </c>
      <c r="T23" s="114" t="s">
        <v>383</v>
      </c>
      <c r="U23" s="114" t="s">
        <v>384</v>
      </c>
      <c r="V23" s="125" t="s">
        <v>219</v>
      </c>
      <c r="AA23" s="103">
        <f>IF(OR(J23="Fail",ISBLANK(J23)),INDEX('Issue Code Table'!C:C,MATCH(N:N,'Issue Code Table'!A:A,0)),IF(M23="Critical",6,IF(M23="Significant",5,IF(M23="Moderate",3,2))))</f>
        <v>5</v>
      </c>
    </row>
    <row r="24" spans="1:27" s="73" customFormat="1" ht="141.65" customHeight="1" x14ac:dyDescent="0.25">
      <c r="A24" s="82" t="s">
        <v>385</v>
      </c>
      <c r="B24" s="83" t="s">
        <v>386</v>
      </c>
      <c r="C24" s="83" t="s">
        <v>387</v>
      </c>
      <c r="D24" s="108" t="s">
        <v>193</v>
      </c>
      <c r="E24" s="84" t="s">
        <v>388</v>
      </c>
      <c r="F24" s="84" t="s">
        <v>389</v>
      </c>
      <c r="G24" s="84" t="s">
        <v>196</v>
      </c>
      <c r="H24" s="84" t="s">
        <v>390</v>
      </c>
      <c r="I24" s="108"/>
      <c r="J24" s="80"/>
      <c r="K24" s="85" t="s">
        <v>391</v>
      </c>
      <c r="L24" s="236"/>
      <c r="M24" s="87" t="s">
        <v>199</v>
      </c>
      <c r="N24" s="93" t="s">
        <v>361</v>
      </c>
      <c r="O24" s="88" t="s">
        <v>362</v>
      </c>
      <c r="P24" s="89"/>
      <c r="Q24" s="237" t="s">
        <v>331</v>
      </c>
      <c r="R24" s="237" t="s">
        <v>392</v>
      </c>
      <c r="S24" s="84" t="s">
        <v>393</v>
      </c>
      <c r="T24" s="114" t="s">
        <v>394</v>
      </c>
      <c r="U24" s="114" t="s">
        <v>395</v>
      </c>
      <c r="V24" s="125"/>
      <c r="AA24" s="103">
        <f>IF(OR(J24="Fail",ISBLANK(J24)),INDEX('Issue Code Table'!C:C,MATCH(N:N,'Issue Code Table'!A:A,0)),IF(M24="Critical",6,IF(M24="Significant",5,IF(M24="Moderate",3,2))))</f>
        <v>4</v>
      </c>
    </row>
    <row r="25" spans="1:27" s="73" customFormat="1" ht="141.65" customHeight="1" x14ac:dyDescent="0.25">
      <c r="A25" s="82" t="s">
        <v>396</v>
      </c>
      <c r="B25" s="83" t="s">
        <v>397</v>
      </c>
      <c r="C25" s="83" t="s">
        <v>398</v>
      </c>
      <c r="D25" s="108" t="s">
        <v>193</v>
      </c>
      <c r="E25" s="84" t="s">
        <v>399</v>
      </c>
      <c r="F25" s="84" t="s">
        <v>400</v>
      </c>
      <c r="G25" s="84" t="s">
        <v>196</v>
      </c>
      <c r="H25" s="84" t="s">
        <v>401</v>
      </c>
      <c r="I25" s="108"/>
      <c r="J25" s="80"/>
      <c r="K25" s="85" t="s">
        <v>402</v>
      </c>
      <c r="L25" s="236"/>
      <c r="M25" s="87" t="s">
        <v>199</v>
      </c>
      <c r="N25" s="93" t="s">
        <v>361</v>
      </c>
      <c r="O25" s="88" t="s">
        <v>362</v>
      </c>
      <c r="P25" s="89"/>
      <c r="Q25" s="237" t="s">
        <v>331</v>
      </c>
      <c r="R25" s="237" t="s">
        <v>403</v>
      </c>
      <c r="S25" s="84" t="s">
        <v>404</v>
      </c>
      <c r="T25" s="114" t="s">
        <v>405</v>
      </c>
      <c r="U25" s="114" t="s">
        <v>406</v>
      </c>
      <c r="V25" s="125"/>
      <c r="AA25" s="103">
        <f>IF(OR(J25="Fail",ISBLANK(J25)),INDEX('Issue Code Table'!C:C,MATCH(N:N,'Issue Code Table'!A:A,0)),IF(M25="Critical",6,IF(M25="Significant",5,IF(M25="Moderate",3,2))))</f>
        <v>4</v>
      </c>
    </row>
    <row r="26" spans="1:27" s="73" customFormat="1" ht="141.65" customHeight="1" x14ac:dyDescent="0.25">
      <c r="A26" s="82" t="s">
        <v>407</v>
      </c>
      <c r="B26" s="84" t="s">
        <v>323</v>
      </c>
      <c r="C26" s="249" t="s">
        <v>324</v>
      </c>
      <c r="D26" s="108" t="s">
        <v>193</v>
      </c>
      <c r="E26" s="84" t="s">
        <v>408</v>
      </c>
      <c r="F26" s="84" t="s">
        <v>409</v>
      </c>
      <c r="G26" s="84" t="s">
        <v>196</v>
      </c>
      <c r="H26" s="84" t="s">
        <v>410</v>
      </c>
      <c r="I26" s="108"/>
      <c r="J26" s="80"/>
      <c r="K26" s="85" t="s">
        <v>411</v>
      </c>
      <c r="L26" s="236"/>
      <c r="M26" s="87" t="s">
        <v>199</v>
      </c>
      <c r="N26" s="93" t="s">
        <v>361</v>
      </c>
      <c r="O26" s="88" t="s">
        <v>362</v>
      </c>
      <c r="P26" s="89"/>
      <c r="Q26" s="237" t="s">
        <v>331</v>
      </c>
      <c r="R26" s="237" t="s">
        <v>412</v>
      </c>
      <c r="S26" s="84" t="s">
        <v>413</v>
      </c>
      <c r="T26" s="114" t="s">
        <v>414</v>
      </c>
      <c r="U26" s="114" t="s">
        <v>415</v>
      </c>
      <c r="V26" s="125"/>
      <c r="AA26" s="103">
        <f>IF(OR(J26="Fail",ISBLANK(J26)),INDEX('Issue Code Table'!C:C,MATCH(N:N,'Issue Code Table'!A:A,0)),IF(M26="Critical",6,IF(M26="Significant",5,IF(M26="Moderate",3,2))))</f>
        <v>4</v>
      </c>
    </row>
    <row r="27" spans="1:27" s="73" customFormat="1" ht="141.65" customHeight="1" x14ac:dyDescent="0.25">
      <c r="A27" s="82" t="s">
        <v>416</v>
      </c>
      <c r="B27" s="84" t="s">
        <v>323</v>
      </c>
      <c r="C27" s="249" t="s">
        <v>324</v>
      </c>
      <c r="D27" s="108" t="s">
        <v>193</v>
      </c>
      <c r="E27" s="84" t="s">
        <v>417</v>
      </c>
      <c r="F27" s="84" t="s">
        <v>418</v>
      </c>
      <c r="G27" s="84" t="s">
        <v>196</v>
      </c>
      <c r="H27" s="84" t="s">
        <v>419</v>
      </c>
      <c r="I27" s="108"/>
      <c r="J27" s="80"/>
      <c r="K27" s="85" t="s">
        <v>420</v>
      </c>
      <c r="L27" s="236"/>
      <c r="M27" s="87" t="s">
        <v>421</v>
      </c>
      <c r="N27" s="93" t="s">
        <v>361</v>
      </c>
      <c r="O27" s="88" t="s">
        <v>362</v>
      </c>
      <c r="P27" s="89"/>
      <c r="Q27" s="237" t="s">
        <v>331</v>
      </c>
      <c r="R27" s="237" t="s">
        <v>422</v>
      </c>
      <c r="S27" s="84" t="s">
        <v>423</v>
      </c>
      <c r="T27" s="114" t="s">
        <v>424</v>
      </c>
      <c r="U27" s="114" t="s">
        <v>425</v>
      </c>
      <c r="V27" s="125"/>
      <c r="AA27" s="103">
        <f>IF(OR(J27="Fail",ISBLANK(J27)),INDEX('Issue Code Table'!C:C,MATCH(N:N,'Issue Code Table'!A:A,0)),IF(M27="Critical",6,IF(M27="Significant",5,IF(M27="Moderate",3,2))))</f>
        <v>4</v>
      </c>
    </row>
    <row r="28" spans="1:27" s="73" customFormat="1" ht="141.65" customHeight="1" x14ac:dyDescent="0.25">
      <c r="A28" s="82" t="s">
        <v>426</v>
      </c>
      <c r="B28" s="84" t="s">
        <v>323</v>
      </c>
      <c r="C28" s="249" t="s">
        <v>324</v>
      </c>
      <c r="D28" s="108" t="s">
        <v>193</v>
      </c>
      <c r="E28" s="84" t="s">
        <v>427</v>
      </c>
      <c r="F28" s="84" t="s">
        <v>428</v>
      </c>
      <c r="G28" s="84" t="s">
        <v>196</v>
      </c>
      <c r="H28" s="84" t="s">
        <v>429</v>
      </c>
      <c r="I28" s="108"/>
      <c r="J28" s="80"/>
      <c r="K28" s="85" t="s">
        <v>430</v>
      </c>
      <c r="L28" s="236"/>
      <c r="M28" s="87" t="s">
        <v>159</v>
      </c>
      <c r="N28" s="93" t="s">
        <v>329</v>
      </c>
      <c r="O28" s="88" t="s">
        <v>330</v>
      </c>
      <c r="P28" s="89"/>
      <c r="Q28" s="237" t="s">
        <v>331</v>
      </c>
      <c r="R28" s="237" t="s">
        <v>431</v>
      </c>
      <c r="S28" s="84" t="s">
        <v>432</v>
      </c>
      <c r="T28" s="114" t="s">
        <v>433</v>
      </c>
      <c r="U28" s="114" t="s">
        <v>434</v>
      </c>
      <c r="V28" s="125" t="s">
        <v>219</v>
      </c>
      <c r="AA28" s="103">
        <f>IF(OR(J28="Fail",ISBLANK(J28)),INDEX('Issue Code Table'!C:C,MATCH(N:N,'Issue Code Table'!A:A,0)),IF(M28="Critical",6,IF(M28="Significant",5,IF(M28="Moderate",3,2))))</f>
        <v>5</v>
      </c>
    </row>
    <row r="29" spans="1:27" s="73" customFormat="1" ht="141.65" customHeight="1" x14ac:dyDescent="0.25">
      <c r="A29" s="82" t="s">
        <v>435</v>
      </c>
      <c r="B29" s="84" t="s">
        <v>323</v>
      </c>
      <c r="C29" s="249" t="s">
        <v>324</v>
      </c>
      <c r="D29" s="108" t="s">
        <v>193</v>
      </c>
      <c r="E29" s="84" t="s">
        <v>436</v>
      </c>
      <c r="F29" s="84" t="s">
        <v>437</v>
      </c>
      <c r="G29" s="84" t="s">
        <v>196</v>
      </c>
      <c r="H29" s="84" t="s">
        <v>438</v>
      </c>
      <c r="I29" s="108"/>
      <c r="J29" s="80"/>
      <c r="K29" s="85" t="s">
        <v>439</v>
      </c>
      <c r="L29" s="236"/>
      <c r="M29" s="87" t="s">
        <v>199</v>
      </c>
      <c r="N29" s="93" t="s">
        <v>361</v>
      </c>
      <c r="O29" s="88" t="s">
        <v>362</v>
      </c>
      <c r="P29" s="89"/>
      <c r="Q29" s="237" t="s">
        <v>331</v>
      </c>
      <c r="R29" s="237" t="s">
        <v>440</v>
      </c>
      <c r="S29" s="84" t="s">
        <v>441</v>
      </c>
      <c r="T29" s="114" t="s">
        <v>442</v>
      </c>
      <c r="U29" s="114" t="s">
        <v>443</v>
      </c>
      <c r="V29" s="125"/>
      <c r="AA29" s="103">
        <f>IF(OR(J29="Fail",ISBLANK(J29)),INDEX('Issue Code Table'!C:C,MATCH(N:N,'Issue Code Table'!A:A,0)),IF(M29="Critical",6,IF(M29="Significant",5,IF(M29="Moderate",3,2))))</f>
        <v>4</v>
      </c>
    </row>
    <row r="30" spans="1:27" s="73" customFormat="1" ht="141.65" customHeight="1" x14ac:dyDescent="0.25">
      <c r="A30" s="82" t="s">
        <v>444</v>
      </c>
      <c r="B30" s="84" t="s">
        <v>323</v>
      </c>
      <c r="C30" s="249" t="s">
        <v>324</v>
      </c>
      <c r="D30" s="108" t="s">
        <v>193</v>
      </c>
      <c r="E30" s="84" t="s">
        <v>445</v>
      </c>
      <c r="F30" s="84" t="s">
        <v>446</v>
      </c>
      <c r="G30" s="84" t="s">
        <v>196</v>
      </c>
      <c r="H30" s="84" t="s">
        <v>447</v>
      </c>
      <c r="I30" s="108"/>
      <c r="J30" s="80"/>
      <c r="K30" s="85" t="s">
        <v>448</v>
      </c>
      <c r="L30" s="236"/>
      <c r="M30" s="87" t="s">
        <v>199</v>
      </c>
      <c r="N30" s="93" t="s">
        <v>361</v>
      </c>
      <c r="O30" s="88" t="s">
        <v>362</v>
      </c>
      <c r="P30" s="89"/>
      <c r="Q30" s="237" t="s">
        <v>331</v>
      </c>
      <c r="R30" s="237" t="s">
        <v>449</v>
      </c>
      <c r="S30" s="84" t="s">
        <v>450</v>
      </c>
      <c r="T30" s="114" t="s">
        <v>451</v>
      </c>
      <c r="U30" s="114" t="s">
        <v>452</v>
      </c>
      <c r="V30" s="125"/>
      <c r="AA30" s="103">
        <f>IF(OR(J30="Fail",ISBLANK(J30)),INDEX('Issue Code Table'!C:C,MATCH(N:N,'Issue Code Table'!A:A,0)),IF(M30="Critical",6,IF(M30="Significant",5,IF(M30="Moderate",3,2))))</f>
        <v>4</v>
      </c>
    </row>
    <row r="31" spans="1:27" s="73" customFormat="1" ht="141.65" customHeight="1" x14ac:dyDescent="0.25">
      <c r="A31" s="82" t="s">
        <v>453</v>
      </c>
      <c r="B31" s="84" t="s">
        <v>323</v>
      </c>
      <c r="C31" s="249" t="s">
        <v>324</v>
      </c>
      <c r="D31" s="108" t="s">
        <v>193</v>
      </c>
      <c r="E31" s="84" t="s">
        <v>454</v>
      </c>
      <c r="F31" s="84" t="s">
        <v>455</v>
      </c>
      <c r="G31" s="84" t="s">
        <v>196</v>
      </c>
      <c r="H31" s="84" t="s">
        <v>456</v>
      </c>
      <c r="I31" s="108"/>
      <c r="J31" s="80"/>
      <c r="K31" s="85" t="s">
        <v>457</v>
      </c>
      <c r="L31" s="236"/>
      <c r="M31" s="87" t="s">
        <v>199</v>
      </c>
      <c r="N31" s="93" t="s">
        <v>361</v>
      </c>
      <c r="O31" s="88" t="s">
        <v>362</v>
      </c>
      <c r="P31" s="89"/>
      <c r="Q31" s="237" t="s">
        <v>331</v>
      </c>
      <c r="R31" s="237" t="s">
        <v>458</v>
      </c>
      <c r="S31" s="84" t="s">
        <v>459</v>
      </c>
      <c r="T31" s="114" t="s">
        <v>460</v>
      </c>
      <c r="U31" s="114" t="s">
        <v>461</v>
      </c>
      <c r="V31" s="125"/>
      <c r="AA31" s="103">
        <f>IF(OR(J31="Fail",ISBLANK(J31)),INDEX('Issue Code Table'!C:C,MATCH(N:N,'Issue Code Table'!A:A,0)),IF(M31="Critical",6,IF(M31="Significant",5,IF(M31="Moderate",3,2))))</f>
        <v>4</v>
      </c>
    </row>
    <row r="32" spans="1:27" s="73" customFormat="1" ht="141.65" customHeight="1" x14ac:dyDescent="0.25">
      <c r="A32" s="82" t="s">
        <v>462</v>
      </c>
      <c r="B32" s="84" t="s">
        <v>323</v>
      </c>
      <c r="C32" s="249" t="s">
        <v>324</v>
      </c>
      <c r="D32" s="108" t="s">
        <v>193</v>
      </c>
      <c r="E32" s="84" t="s">
        <v>463</v>
      </c>
      <c r="F32" s="84" t="s">
        <v>464</v>
      </c>
      <c r="G32" s="84" t="s">
        <v>196</v>
      </c>
      <c r="H32" s="84" t="s">
        <v>465</v>
      </c>
      <c r="I32" s="108"/>
      <c r="J32" s="80"/>
      <c r="K32" s="85" t="s">
        <v>466</v>
      </c>
      <c r="L32" s="236"/>
      <c r="M32" s="87" t="s">
        <v>199</v>
      </c>
      <c r="N32" s="93" t="s">
        <v>361</v>
      </c>
      <c r="O32" s="88" t="s">
        <v>362</v>
      </c>
      <c r="P32" s="89"/>
      <c r="Q32" s="237" t="s">
        <v>331</v>
      </c>
      <c r="R32" s="237" t="s">
        <v>467</v>
      </c>
      <c r="S32" s="84" t="s">
        <v>468</v>
      </c>
      <c r="T32" s="114" t="s">
        <v>469</v>
      </c>
      <c r="U32" s="114" t="s">
        <v>470</v>
      </c>
      <c r="V32" s="125"/>
      <c r="AA32" s="103">
        <f>IF(OR(J32="Fail",ISBLANK(J32)),INDEX('Issue Code Table'!C:C,MATCH(N:N,'Issue Code Table'!A:A,0)),IF(M32="Critical",6,IF(M32="Significant",5,IF(M32="Moderate",3,2))))</f>
        <v>4</v>
      </c>
    </row>
    <row r="33" spans="1:27" s="73" customFormat="1" ht="141.65" customHeight="1" x14ac:dyDescent="0.25">
      <c r="A33" s="82" t="s">
        <v>471</v>
      </c>
      <c r="B33" s="84" t="s">
        <v>323</v>
      </c>
      <c r="C33" s="249" t="s">
        <v>324</v>
      </c>
      <c r="D33" s="108" t="s">
        <v>193</v>
      </c>
      <c r="E33" s="84" t="s">
        <v>472</v>
      </c>
      <c r="F33" s="84" t="s">
        <v>473</v>
      </c>
      <c r="G33" s="84" t="s">
        <v>196</v>
      </c>
      <c r="H33" s="84" t="s">
        <v>474</v>
      </c>
      <c r="I33" s="108"/>
      <c r="J33" s="80"/>
      <c r="K33" s="85" t="s">
        <v>475</v>
      </c>
      <c r="L33" s="236"/>
      <c r="M33" s="87" t="s">
        <v>159</v>
      </c>
      <c r="N33" s="93" t="s">
        <v>476</v>
      </c>
      <c r="O33" s="88" t="s">
        <v>477</v>
      </c>
      <c r="P33" s="89"/>
      <c r="Q33" s="237" t="s">
        <v>331</v>
      </c>
      <c r="R33" s="237" t="s">
        <v>478</v>
      </c>
      <c r="S33" s="84" t="s">
        <v>479</v>
      </c>
      <c r="T33" s="114" t="s">
        <v>480</v>
      </c>
      <c r="U33" s="114" t="s">
        <v>481</v>
      </c>
      <c r="V33" s="125" t="s">
        <v>219</v>
      </c>
      <c r="AA33" s="103">
        <f>IF(OR(J33="Fail",ISBLANK(J33)),INDEX('Issue Code Table'!C:C,MATCH(N:N,'Issue Code Table'!A:A,0)),IF(M33="Critical",6,IF(M33="Significant",5,IF(M33="Moderate",3,2))))</f>
        <v>6</v>
      </c>
    </row>
    <row r="34" spans="1:27" s="73" customFormat="1" ht="141.65" customHeight="1" x14ac:dyDescent="0.25">
      <c r="A34" s="82" t="s">
        <v>482</v>
      </c>
      <c r="B34" s="84" t="s">
        <v>323</v>
      </c>
      <c r="C34" s="249" t="s">
        <v>324</v>
      </c>
      <c r="D34" s="108" t="s">
        <v>193</v>
      </c>
      <c r="E34" s="84" t="s">
        <v>483</v>
      </c>
      <c r="F34" s="84" t="s">
        <v>484</v>
      </c>
      <c r="G34" s="84" t="s">
        <v>196</v>
      </c>
      <c r="H34" s="84" t="s">
        <v>485</v>
      </c>
      <c r="I34" s="108"/>
      <c r="J34" s="80"/>
      <c r="K34" s="85" t="s">
        <v>486</v>
      </c>
      <c r="L34" s="236"/>
      <c r="M34" s="87" t="s">
        <v>159</v>
      </c>
      <c r="N34" s="93" t="s">
        <v>476</v>
      </c>
      <c r="O34" s="88" t="s">
        <v>477</v>
      </c>
      <c r="P34" s="89"/>
      <c r="Q34" s="237" t="s">
        <v>331</v>
      </c>
      <c r="R34" s="237" t="s">
        <v>487</v>
      </c>
      <c r="S34" s="84" t="s">
        <v>488</v>
      </c>
      <c r="T34" s="114" t="s">
        <v>489</v>
      </c>
      <c r="U34" s="114" t="s">
        <v>490</v>
      </c>
      <c r="V34" s="125" t="s">
        <v>219</v>
      </c>
      <c r="AA34" s="103">
        <f>IF(OR(J34="Fail",ISBLANK(J34)),INDEX('Issue Code Table'!C:C,MATCH(N:N,'Issue Code Table'!A:A,0)),IF(M34="Critical",6,IF(M34="Significant",5,IF(M34="Moderate",3,2))))</f>
        <v>6</v>
      </c>
    </row>
    <row r="35" spans="1:27" s="73" customFormat="1" ht="141.65" customHeight="1" x14ac:dyDescent="0.25">
      <c r="A35" s="82" t="s">
        <v>491</v>
      </c>
      <c r="B35" s="84" t="s">
        <v>323</v>
      </c>
      <c r="C35" s="249" t="s">
        <v>324</v>
      </c>
      <c r="D35" s="108" t="s">
        <v>193</v>
      </c>
      <c r="E35" s="84" t="s">
        <v>492</v>
      </c>
      <c r="F35" s="84" t="s">
        <v>493</v>
      </c>
      <c r="G35" s="84" t="s">
        <v>196</v>
      </c>
      <c r="H35" s="84" t="s">
        <v>494</v>
      </c>
      <c r="I35" s="108"/>
      <c r="J35" s="80"/>
      <c r="K35" s="85" t="s">
        <v>495</v>
      </c>
      <c r="L35" s="253"/>
      <c r="M35" s="87" t="s">
        <v>159</v>
      </c>
      <c r="N35" s="93" t="s">
        <v>476</v>
      </c>
      <c r="O35" s="88" t="s">
        <v>477</v>
      </c>
      <c r="P35" s="89"/>
      <c r="Q35" s="237" t="s">
        <v>331</v>
      </c>
      <c r="R35" s="237" t="s">
        <v>496</v>
      </c>
      <c r="S35" s="84" t="s">
        <v>497</v>
      </c>
      <c r="T35" s="114" t="s">
        <v>498</v>
      </c>
      <c r="U35" s="114" t="s">
        <v>499</v>
      </c>
      <c r="V35" s="125" t="s">
        <v>219</v>
      </c>
      <c r="AA35" s="103">
        <f>IF(OR(J35="Fail",ISBLANK(J35)),INDEX('Issue Code Table'!C:C,MATCH(N:N,'Issue Code Table'!A:A,0)),IF(M35="Critical",6,IF(M35="Significant",5,IF(M35="Moderate",3,2))))</f>
        <v>6</v>
      </c>
    </row>
    <row r="36" spans="1:27" s="73" customFormat="1" ht="141.65" customHeight="1" x14ac:dyDescent="0.25">
      <c r="A36" s="82" t="s">
        <v>500</v>
      </c>
      <c r="B36" s="84" t="s">
        <v>323</v>
      </c>
      <c r="C36" s="249" t="s">
        <v>324</v>
      </c>
      <c r="D36" s="108" t="s">
        <v>193</v>
      </c>
      <c r="E36" s="84" t="s">
        <v>501</v>
      </c>
      <c r="F36" s="84" t="s">
        <v>502</v>
      </c>
      <c r="G36" s="84" t="s">
        <v>196</v>
      </c>
      <c r="H36" s="84" t="s">
        <v>503</v>
      </c>
      <c r="I36" s="108"/>
      <c r="J36" s="80"/>
      <c r="K36" s="85" t="s">
        <v>504</v>
      </c>
      <c r="L36" s="236"/>
      <c r="M36" s="87" t="s">
        <v>159</v>
      </c>
      <c r="N36" s="93" t="s">
        <v>476</v>
      </c>
      <c r="O36" s="88" t="s">
        <v>477</v>
      </c>
      <c r="P36" s="89"/>
      <c r="Q36" s="237" t="s">
        <v>331</v>
      </c>
      <c r="R36" s="237" t="s">
        <v>505</v>
      </c>
      <c r="S36" s="84" t="s">
        <v>506</v>
      </c>
      <c r="T36" s="114" t="s">
        <v>507</v>
      </c>
      <c r="U36" s="114" t="s">
        <v>508</v>
      </c>
      <c r="V36" s="125" t="s">
        <v>219</v>
      </c>
      <c r="AA36" s="103">
        <f>IF(OR(J36="Fail",ISBLANK(J36)),INDEX('Issue Code Table'!C:C,MATCH(N:N,'Issue Code Table'!A:A,0)),IF(M36="Critical",6,IF(M36="Significant",5,IF(M36="Moderate",3,2))))</f>
        <v>6</v>
      </c>
    </row>
    <row r="37" spans="1:27" s="73" customFormat="1" ht="141.65" customHeight="1" x14ac:dyDescent="0.25">
      <c r="A37" s="82" t="s">
        <v>509</v>
      </c>
      <c r="B37" s="84" t="s">
        <v>323</v>
      </c>
      <c r="C37" s="249" t="s">
        <v>324</v>
      </c>
      <c r="D37" s="108" t="s">
        <v>193</v>
      </c>
      <c r="E37" s="84" t="s">
        <v>510</v>
      </c>
      <c r="F37" s="84" t="s">
        <v>511</v>
      </c>
      <c r="G37" s="84" t="s">
        <v>196</v>
      </c>
      <c r="H37" s="84" t="s">
        <v>512</v>
      </c>
      <c r="I37" s="108"/>
      <c r="J37" s="80"/>
      <c r="K37" s="85" t="s">
        <v>513</v>
      </c>
      <c r="L37" s="236"/>
      <c r="M37" s="87" t="s">
        <v>159</v>
      </c>
      <c r="N37" s="93" t="s">
        <v>329</v>
      </c>
      <c r="O37" s="88" t="s">
        <v>330</v>
      </c>
      <c r="P37" s="89"/>
      <c r="Q37" s="237" t="s">
        <v>331</v>
      </c>
      <c r="R37" s="237" t="s">
        <v>514</v>
      </c>
      <c r="S37" s="84" t="s">
        <v>515</v>
      </c>
      <c r="T37" s="114" t="s">
        <v>516</v>
      </c>
      <c r="U37" s="114" t="s">
        <v>517</v>
      </c>
      <c r="V37" s="125" t="s">
        <v>219</v>
      </c>
      <c r="AA37" s="103">
        <f>IF(OR(J37="Fail",ISBLANK(J37)),INDEX('Issue Code Table'!C:C,MATCH(N:N,'Issue Code Table'!A:A,0)),IF(M37="Critical",6,IF(M37="Significant",5,IF(M37="Moderate",3,2))))</f>
        <v>5</v>
      </c>
    </row>
    <row r="38" spans="1:27" s="73" customFormat="1" ht="141.65" customHeight="1" x14ac:dyDescent="0.25">
      <c r="A38" s="82" t="s">
        <v>518</v>
      </c>
      <c r="B38" s="84" t="s">
        <v>323</v>
      </c>
      <c r="C38" s="249" t="s">
        <v>324</v>
      </c>
      <c r="D38" s="108" t="s">
        <v>193</v>
      </c>
      <c r="E38" s="84" t="s">
        <v>519</v>
      </c>
      <c r="F38" s="84" t="s">
        <v>520</v>
      </c>
      <c r="G38" s="84" t="s">
        <v>196</v>
      </c>
      <c r="H38" s="84" t="s">
        <v>521</v>
      </c>
      <c r="I38" s="108"/>
      <c r="J38" s="80"/>
      <c r="K38" s="85" t="s">
        <v>522</v>
      </c>
      <c r="L38" s="236"/>
      <c r="M38" s="87" t="s">
        <v>159</v>
      </c>
      <c r="N38" s="93" t="s">
        <v>329</v>
      </c>
      <c r="O38" s="88" t="s">
        <v>330</v>
      </c>
      <c r="P38" s="89"/>
      <c r="Q38" s="237" t="s">
        <v>331</v>
      </c>
      <c r="R38" s="237" t="s">
        <v>523</v>
      </c>
      <c r="S38" s="84" t="s">
        <v>524</v>
      </c>
      <c r="T38" s="114" t="s">
        <v>525</v>
      </c>
      <c r="U38" s="114" t="s">
        <v>526</v>
      </c>
      <c r="V38" s="125" t="s">
        <v>219</v>
      </c>
      <c r="AA38" s="103">
        <f>IF(OR(J38="Fail",ISBLANK(J38)),INDEX('Issue Code Table'!C:C,MATCH(N:N,'Issue Code Table'!A:A,0)),IF(M38="Critical",6,IF(M38="Significant",5,IF(M38="Moderate",3,2))))</f>
        <v>5</v>
      </c>
    </row>
    <row r="39" spans="1:27" s="73" customFormat="1" ht="141.65" customHeight="1" x14ac:dyDescent="0.25">
      <c r="A39" s="82" t="s">
        <v>527</v>
      </c>
      <c r="B39" s="84" t="s">
        <v>323</v>
      </c>
      <c r="C39" s="249" t="s">
        <v>324</v>
      </c>
      <c r="D39" s="108" t="s">
        <v>193</v>
      </c>
      <c r="E39" s="84" t="s">
        <v>528</v>
      </c>
      <c r="F39" s="84" t="s">
        <v>529</v>
      </c>
      <c r="G39" s="84" t="s">
        <v>196</v>
      </c>
      <c r="H39" s="84" t="s">
        <v>530</v>
      </c>
      <c r="I39" s="108"/>
      <c r="J39" s="80"/>
      <c r="K39" s="85" t="s">
        <v>531</v>
      </c>
      <c r="L39" s="236"/>
      <c r="M39" s="87" t="s">
        <v>199</v>
      </c>
      <c r="N39" s="93" t="s">
        <v>361</v>
      </c>
      <c r="O39" s="88" t="s">
        <v>362</v>
      </c>
      <c r="P39" s="89"/>
      <c r="Q39" s="237" t="s">
        <v>331</v>
      </c>
      <c r="R39" s="252" t="s">
        <v>532</v>
      </c>
      <c r="S39" s="84" t="s">
        <v>533</v>
      </c>
      <c r="T39" s="114" t="s">
        <v>534</v>
      </c>
      <c r="U39" s="114" t="s">
        <v>535</v>
      </c>
      <c r="V39" s="125"/>
      <c r="AA39" s="103">
        <f>IF(OR(J39="Fail",ISBLANK(J39)),INDEX('Issue Code Table'!C:C,MATCH(N:N,'Issue Code Table'!A:A,0)),IF(M39="Critical",6,IF(M39="Significant",5,IF(M39="Moderate",3,2))))</f>
        <v>4</v>
      </c>
    </row>
    <row r="40" spans="1:27" s="73" customFormat="1" ht="141.65" customHeight="1" x14ac:dyDescent="0.25">
      <c r="A40" s="82" t="s">
        <v>536</v>
      </c>
      <c r="B40" s="84" t="s">
        <v>323</v>
      </c>
      <c r="C40" s="249" t="s">
        <v>324</v>
      </c>
      <c r="D40" s="108" t="s">
        <v>193</v>
      </c>
      <c r="E40" s="84" t="s">
        <v>537</v>
      </c>
      <c r="F40" s="84" t="s">
        <v>538</v>
      </c>
      <c r="G40" s="84" t="s">
        <v>196</v>
      </c>
      <c r="H40" s="84" t="s">
        <v>539</v>
      </c>
      <c r="I40" s="108"/>
      <c r="J40" s="80"/>
      <c r="K40" s="85" t="s">
        <v>540</v>
      </c>
      <c r="L40" s="236"/>
      <c r="M40" s="87" t="s">
        <v>199</v>
      </c>
      <c r="N40" s="93" t="s">
        <v>361</v>
      </c>
      <c r="O40" s="88" t="s">
        <v>362</v>
      </c>
      <c r="P40" s="89"/>
      <c r="Q40" s="237" t="s">
        <v>331</v>
      </c>
      <c r="R40" s="237" t="s">
        <v>541</v>
      </c>
      <c r="S40" s="84" t="s">
        <v>542</v>
      </c>
      <c r="T40" s="114" t="s">
        <v>543</v>
      </c>
      <c r="U40" s="114" t="s">
        <v>544</v>
      </c>
      <c r="V40" s="125"/>
      <c r="AA40" s="103">
        <f>IF(OR(J40="Fail",ISBLANK(J40)),INDEX('Issue Code Table'!C:C,MATCH(N:N,'Issue Code Table'!A:A,0)),IF(M40="Critical",6,IF(M40="Significant",5,IF(M40="Moderate",3,2))))</f>
        <v>4</v>
      </c>
    </row>
    <row r="41" spans="1:27" s="73" customFormat="1" ht="141.65" customHeight="1" x14ac:dyDescent="0.25">
      <c r="A41" s="82" t="s">
        <v>545</v>
      </c>
      <c r="B41" s="84" t="s">
        <v>323</v>
      </c>
      <c r="C41" s="249" t="s">
        <v>324</v>
      </c>
      <c r="D41" s="108" t="s">
        <v>193</v>
      </c>
      <c r="E41" s="84" t="s">
        <v>546</v>
      </c>
      <c r="F41" s="84" t="s">
        <v>547</v>
      </c>
      <c r="G41" s="84" t="s">
        <v>196</v>
      </c>
      <c r="H41" s="84" t="s">
        <v>548</v>
      </c>
      <c r="I41" s="108"/>
      <c r="J41" s="80"/>
      <c r="K41" s="85" t="s">
        <v>549</v>
      </c>
      <c r="L41" s="236"/>
      <c r="M41" s="87" t="s">
        <v>159</v>
      </c>
      <c r="N41" s="93" t="s">
        <v>329</v>
      </c>
      <c r="O41" s="88" t="s">
        <v>330</v>
      </c>
      <c r="P41" s="89"/>
      <c r="Q41" s="237" t="s">
        <v>331</v>
      </c>
      <c r="R41" s="237" t="s">
        <v>550</v>
      </c>
      <c r="S41" s="84" t="s">
        <v>551</v>
      </c>
      <c r="T41" s="114" t="s">
        <v>552</v>
      </c>
      <c r="U41" s="114" t="s">
        <v>553</v>
      </c>
      <c r="V41" s="125" t="s">
        <v>219</v>
      </c>
      <c r="AA41" s="103">
        <f>IF(OR(J41="Fail",ISBLANK(J41)),INDEX('Issue Code Table'!C:C,MATCH(N:N,'Issue Code Table'!A:A,0)),IF(M41="Critical",6,IF(M41="Significant",5,IF(M41="Moderate",3,2))))</f>
        <v>5</v>
      </c>
    </row>
    <row r="42" spans="1:27" s="73" customFormat="1" ht="141.65" customHeight="1" x14ac:dyDescent="0.25">
      <c r="A42" s="82" t="s">
        <v>554</v>
      </c>
      <c r="B42" s="84" t="s">
        <v>323</v>
      </c>
      <c r="C42" s="249" t="s">
        <v>324</v>
      </c>
      <c r="D42" s="108" t="s">
        <v>193</v>
      </c>
      <c r="E42" s="84" t="s">
        <v>555</v>
      </c>
      <c r="F42" s="84" t="s">
        <v>556</v>
      </c>
      <c r="G42" s="84" t="s">
        <v>196</v>
      </c>
      <c r="H42" s="84" t="s">
        <v>557</v>
      </c>
      <c r="I42" s="235"/>
      <c r="J42" s="80"/>
      <c r="K42" s="241" t="s">
        <v>558</v>
      </c>
      <c r="L42" s="236"/>
      <c r="M42" s="87" t="s">
        <v>159</v>
      </c>
      <c r="N42" s="93" t="s">
        <v>559</v>
      </c>
      <c r="O42" s="88" t="s">
        <v>560</v>
      </c>
      <c r="P42" s="89"/>
      <c r="Q42" s="237" t="s">
        <v>331</v>
      </c>
      <c r="R42" s="237" t="s">
        <v>561</v>
      </c>
      <c r="S42" s="245" t="s">
        <v>562</v>
      </c>
      <c r="T42" s="246" t="s">
        <v>563</v>
      </c>
      <c r="U42" s="246" t="s">
        <v>564</v>
      </c>
      <c r="V42" s="125" t="s">
        <v>219</v>
      </c>
      <c r="AA42" s="103">
        <f>IF(OR(J42="Fail",ISBLANK(J42)),INDEX('Issue Code Table'!C:C,MATCH(N:N,'Issue Code Table'!A:A,0)),IF(M42="Critical",6,IF(M42="Significant",5,IF(M42="Moderate",3,2))))</f>
        <v>5</v>
      </c>
    </row>
    <row r="43" spans="1:27" s="73" customFormat="1" ht="141.65" customHeight="1" x14ac:dyDescent="0.25">
      <c r="A43" s="82" t="s">
        <v>565</v>
      </c>
      <c r="B43" s="84" t="s">
        <v>323</v>
      </c>
      <c r="C43" s="249" t="s">
        <v>324</v>
      </c>
      <c r="D43" s="108" t="s">
        <v>193</v>
      </c>
      <c r="E43" s="84" t="s">
        <v>566</v>
      </c>
      <c r="F43" s="84" t="s">
        <v>567</v>
      </c>
      <c r="G43" s="84" t="s">
        <v>196</v>
      </c>
      <c r="H43" s="84" t="s">
        <v>568</v>
      </c>
      <c r="I43" s="108"/>
      <c r="J43" s="80"/>
      <c r="K43" s="85" t="s">
        <v>569</v>
      </c>
      <c r="L43" s="236"/>
      <c r="M43" s="87" t="s">
        <v>199</v>
      </c>
      <c r="N43" s="93" t="s">
        <v>361</v>
      </c>
      <c r="O43" s="88" t="s">
        <v>362</v>
      </c>
      <c r="P43" s="89"/>
      <c r="Q43" s="237" t="s">
        <v>331</v>
      </c>
      <c r="R43" s="252" t="s">
        <v>570</v>
      </c>
      <c r="S43" s="84" t="s">
        <v>571</v>
      </c>
      <c r="T43" s="114" t="s">
        <v>572</v>
      </c>
      <c r="U43" s="114" t="s">
        <v>573</v>
      </c>
      <c r="V43" s="125"/>
      <c r="AA43" s="103">
        <f>IF(OR(J43="Fail",ISBLANK(J43)),INDEX('Issue Code Table'!C:C,MATCH(N:N,'Issue Code Table'!A:A,0)),IF(M43="Critical",6,IF(M43="Significant",5,IF(M43="Moderate",3,2))))</f>
        <v>4</v>
      </c>
    </row>
    <row r="44" spans="1:27" s="73" customFormat="1" ht="141.65" customHeight="1" x14ac:dyDescent="0.25">
      <c r="A44" s="82" t="s">
        <v>574</v>
      </c>
      <c r="B44" s="84" t="s">
        <v>323</v>
      </c>
      <c r="C44" s="249" t="s">
        <v>324</v>
      </c>
      <c r="D44" s="108" t="s">
        <v>193</v>
      </c>
      <c r="E44" s="84" t="s">
        <v>575</v>
      </c>
      <c r="F44" s="84" t="s">
        <v>576</v>
      </c>
      <c r="G44" s="84" t="s">
        <v>196</v>
      </c>
      <c r="H44" s="84" t="s">
        <v>577</v>
      </c>
      <c r="I44" s="108"/>
      <c r="J44" s="80"/>
      <c r="K44" s="85" t="s">
        <v>578</v>
      </c>
      <c r="L44" s="236"/>
      <c r="M44" s="87" t="s">
        <v>199</v>
      </c>
      <c r="N44" s="93" t="s">
        <v>361</v>
      </c>
      <c r="O44" s="88" t="s">
        <v>362</v>
      </c>
      <c r="P44" s="89"/>
      <c r="Q44" s="237" t="s">
        <v>331</v>
      </c>
      <c r="R44" s="237" t="s">
        <v>579</v>
      </c>
      <c r="S44" s="84" t="s">
        <v>580</v>
      </c>
      <c r="T44" s="114" t="s">
        <v>581</v>
      </c>
      <c r="U44" s="114" t="s">
        <v>582</v>
      </c>
      <c r="V44" s="125"/>
      <c r="AA44" s="103">
        <f>IF(OR(J44="Fail",ISBLANK(J44)),INDEX('Issue Code Table'!C:C,MATCH(N:N,'Issue Code Table'!A:A,0)),IF(M44="Critical",6,IF(M44="Significant",5,IF(M44="Moderate",3,2))))</f>
        <v>4</v>
      </c>
    </row>
    <row r="45" spans="1:27" s="73" customFormat="1" ht="141.65" customHeight="1" x14ac:dyDescent="0.25">
      <c r="A45" s="82" t="s">
        <v>583</v>
      </c>
      <c r="B45" s="84" t="s">
        <v>323</v>
      </c>
      <c r="C45" s="249" t="s">
        <v>324</v>
      </c>
      <c r="D45" s="108" t="s">
        <v>193</v>
      </c>
      <c r="E45" s="84" t="s">
        <v>584</v>
      </c>
      <c r="F45" s="84" t="s">
        <v>585</v>
      </c>
      <c r="G45" s="84" t="s">
        <v>196</v>
      </c>
      <c r="H45" s="84" t="s">
        <v>586</v>
      </c>
      <c r="I45" s="108"/>
      <c r="J45" s="80"/>
      <c r="K45" s="85" t="s">
        <v>587</v>
      </c>
      <c r="L45" s="236"/>
      <c r="M45" s="87" t="s">
        <v>199</v>
      </c>
      <c r="N45" s="93" t="s">
        <v>361</v>
      </c>
      <c r="O45" s="88" t="s">
        <v>362</v>
      </c>
      <c r="P45" s="89"/>
      <c r="Q45" s="237" t="s">
        <v>331</v>
      </c>
      <c r="R45" s="237" t="s">
        <v>588</v>
      </c>
      <c r="S45" s="84" t="s">
        <v>589</v>
      </c>
      <c r="T45" s="114" t="s">
        <v>590</v>
      </c>
      <c r="U45" s="114" t="s">
        <v>591</v>
      </c>
      <c r="V45" s="125"/>
      <c r="AA45" s="103">
        <f>IF(OR(J45="Fail",ISBLANK(J45)),INDEX('Issue Code Table'!C:C,MATCH(N:N,'Issue Code Table'!A:A,0)),IF(M45="Critical",6,IF(M45="Significant",5,IF(M45="Moderate",3,2))))</f>
        <v>4</v>
      </c>
    </row>
    <row r="46" spans="1:27" s="73" customFormat="1" ht="141.65" customHeight="1" x14ac:dyDescent="0.25">
      <c r="A46" s="82" t="s">
        <v>592</v>
      </c>
      <c r="B46" s="83" t="s">
        <v>593</v>
      </c>
      <c r="C46" s="83" t="s">
        <v>594</v>
      </c>
      <c r="D46" s="108" t="s">
        <v>193</v>
      </c>
      <c r="E46" s="84" t="s">
        <v>595</v>
      </c>
      <c r="F46" s="84" t="s">
        <v>596</v>
      </c>
      <c r="G46" s="84" t="s">
        <v>196</v>
      </c>
      <c r="H46" s="84" t="s">
        <v>597</v>
      </c>
      <c r="I46" s="108"/>
      <c r="J46" s="80"/>
      <c r="K46" s="85" t="s">
        <v>598</v>
      </c>
      <c r="L46" s="236"/>
      <c r="M46" s="87" t="s">
        <v>199</v>
      </c>
      <c r="N46" s="93" t="s">
        <v>361</v>
      </c>
      <c r="O46" s="88" t="s">
        <v>362</v>
      </c>
      <c r="P46" s="89"/>
      <c r="Q46" s="237" t="s">
        <v>331</v>
      </c>
      <c r="R46" s="237" t="s">
        <v>599</v>
      </c>
      <c r="S46" s="84" t="s">
        <v>600</v>
      </c>
      <c r="T46" s="114" t="s">
        <v>601</v>
      </c>
      <c r="U46" s="114" t="s">
        <v>602</v>
      </c>
      <c r="V46" s="125"/>
      <c r="AA46" s="103">
        <f>IF(OR(J46="Fail",ISBLANK(J46)),INDEX('Issue Code Table'!C:C,MATCH(N:N,'Issue Code Table'!A:A,0)),IF(M46="Critical",6,IF(M46="Significant",5,IF(M46="Moderate",3,2))))</f>
        <v>4</v>
      </c>
    </row>
    <row r="47" spans="1:27" s="73" customFormat="1" ht="141.65" customHeight="1" x14ac:dyDescent="0.25">
      <c r="A47" s="82" t="s">
        <v>603</v>
      </c>
      <c r="B47" s="84" t="s">
        <v>323</v>
      </c>
      <c r="C47" s="249" t="s">
        <v>324</v>
      </c>
      <c r="D47" s="108" t="s">
        <v>193</v>
      </c>
      <c r="E47" s="84" t="s">
        <v>604</v>
      </c>
      <c r="F47" s="84" t="s">
        <v>605</v>
      </c>
      <c r="G47" s="84" t="s">
        <v>196</v>
      </c>
      <c r="H47" s="84" t="s">
        <v>606</v>
      </c>
      <c r="I47" s="108"/>
      <c r="J47" s="80"/>
      <c r="K47" s="85" t="s">
        <v>607</v>
      </c>
      <c r="L47" s="236"/>
      <c r="M47" s="87" t="s">
        <v>199</v>
      </c>
      <c r="N47" s="93" t="s">
        <v>361</v>
      </c>
      <c r="O47" s="88" t="s">
        <v>362</v>
      </c>
      <c r="P47" s="89"/>
      <c r="Q47" s="237" t="s">
        <v>331</v>
      </c>
      <c r="R47" s="237" t="s">
        <v>608</v>
      </c>
      <c r="S47" s="84" t="s">
        <v>609</v>
      </c>
      <c r="T47" s="114" t="s">
        <v>610</v>
      </c>
      <c r="U47" s="114" t="s">
        <v>611</v>
      </c>
      <c r="V47" s="125"/>
      <c r="AA47" s="103">
        <f>IF(OR(J47="Fail",ISBLANK(J47)),INDEX('Issue Code Table'!C:C,MATCH(N:N,'Issue Code Table'!A:A,0)),IF(M47="Critical",6,IF(M47="Significant",5,IF(M47="Moderate",3,2))))</f>
        <v>4</v>
      </c>
    </row>
    <row r="48" spans="1:27" s="73" customFormat="1" ht="141.65" customHeight="1" x14ac:dyDescent="0.25">
      <c r="A48" s="82" t="s">
        <v>612</v>
      </c>
      <c r="B48" s="84" t="s">
        <v>323</v>
      </c>
      <c r="C48" s="249" t="s">
        <v>324</v>
      </c>
      <c r="D48" s="108" t="s">
        <v>193</v>
      </c>
      <c r="E48" s="84" t="s">
        <v>613</v>
      </c>
      <c r="F48" s="84" t="s">
        <v>614</v>
      </c>
      <c r="G48" s="84" t="s">
        <v>196</v>
      </c>
      <c r="H48" s="84" t="s">
        <v>615</v>
      </c>
      <c r="I48" s="108"/>
      <c r="J48" s="80"/>
      <c r="K48" s="85" t="s">
        <v>616</v>
      </c>
      <c r="L48" s="236"/>
      <c r="M48" s="87" t="s">
        <v>199</v>
      </c>
      <c r="N48" s="93" t="s">
        <v>361</v>
      </c>
      <c r="O48" s="88" t="s">
        <v>362</v>
      </c>
      <c r="P48" s="89"/>
      <c r="Q48" s="237" t="s">
        <v>331</v>
      </c>
      <c r="R48" s="237" t="s">
        <v>617</v>
      </c>
      <c r="S48" s="84" t="s">
        <v>618</v>
      </c>
      <c r="T48" s="114" t="s">
        <v>619</v>
      </c>
      <c r="U48" s="114" t="s">
        <v>620</v>
      </c>
      <c r="V48" s="125"/>
      <c r="AA48" s="103">
        <f>IF(OR(J48="Fail",ISBLANK(J48)),INDEX('Issue Code Table'!C:C,MATCH(N:N,'Issue Code Table'!A:A,0)),IF(M48="Critical",6,IF(M48="Significant",5,IF(M48="Moderate",3,2))))</f>
        <v>4</v>
      </c>
    </row>
    <row r="49" spans="1:27" s="73" customFormat="1" ht="141.65" customHeight="1" x14ac:dyDescent="0.25">
      <c r="A49" s="82" t="s">
        <v>621</v>
      </c>
      <c r="B49" s="84" t="s">
        <v>323</v>
      </c>
      <c r="C49" s="249" t="s">
        <v>324</v>
      </c>
      <c r="D49" s="108" t="s">
        <v>193</v>
      </c>
      <c r="E49" s="84" t="s">
        <v>622</v>
      </c>
      <c r="F49" s="84" t="s">
        <v>623</v>
      </c>
      <c r="G49" s="84" t="s">
        <v>196</v>
      </c>
      <c r="H49" s="84" t="s">
        <v>624</v>
      </c>
      <c r="I49" s="108"/>
      <c r="J49" s="80"/>
      <c r="K49" s="85" t="s">
        <v>625</v>
      </c>
      <c r="L49" s="236"/>
      <c r="M49" s="87" t="s">
        <v>199</v>
      </c>
      <c r="N49" s="93" t="s">
        <v>361</v>
      </c>
      <c r="O49" s="88" t="s">
        <v>362</v>
      </c>
      <c r="P49" s="89"/>
      <c r="Q49" s="237" t="s">
        <v>331</v>
      </c>
      <c r="R49" s="237" t="s">
        <v>626</v>
      </c>
      <c r="S49" s="84" t="s">
        <v>627</v>
      </c>
      <c r="T49" s="114" t="s">
        <v>628</v>
      </c>
      <c r="U49" s="114" t="s">
        <v>629</v>
      </c>
      <c r="V49" s="125"/>
      <c r="AA49" s="103">
        <f>IF(OR(J49="Fail",ISBLANK(J49)),INDEX('Issue Code Table'!C:C,MATCH(N:N,'Issue Code Table'!A:A,0)),IF(M49="Critical",6,IF(M49="Significant",5,IF(M49="Moderate",3,2))))</f>
        <v>4</v>
      </c>
    </row>
    <row r="50" spans="1:27" s="73" customFormat="1" ht="141.65" customHeight="1" x14ac:dyDescent="0.25">
      <c r="A50" s="82" t="s">
        <v>630</v>
      </c>
      <c r="B50" s="83" t="s">
        <v>346</v>
      </c>
      <c r="C50" s="83" t="s">
        <v>347</v>
      </c>
      <c r="D50" s="108" t="s">
        <v>193</v>
      </c>
      <c r="E50" s="84" t="s">
        <v>631</v>
      </c>
      <c r="F50" s="84" t="s">
        <v>632</v>
      </c>
      <c r="G50" s="84" t="s">
        <v>196</v>
      </c>
      <c r="H50" s="84" t="s">
        <v>633</v>
      </c>
      <c r="I50" s="108"/>
      <c r="J50" s="80"/>
      <c r="K50" s="85" t="s">
        <v>634</v>
      </c>
      <c r="L50" s="236"/>
      <c r="M50" s="87" t="s">
        <v>199</v>
      </c>
      <c r="N50" s="93" t="s">
        <v>361</v>
      </c>
      <c r="O50" s="88" t="s">
        <v>362</v>
      </c>
      <c r="P50" s="89"/>
      <c r="Q50" s="237" t="s">
        <v>331</v>
      </c>
      <c r="R50" s="237" t="s">
        <v>635</v>
      </c>
      <c r="S50" s="84" t="s">
        <v>636</v>
      </c>
      <c r="T50" s="114" t="s">
        <v>637</v>
      </c>
      <c r="U50" s="114" t="s">
        <v>638</v>
      </c>
      <c r="V50" s="125"/>
      <c r="AA50" s="103">
        <f>IF(OR(J50="Fail",ISBLANK(J50)),INDEX('Issue Code Table'!C:C,MATCH(N:N,'Issue Code Table'!A:A,0)),IF(M50="Critical",6,IF(M50="Significant",5,IF(M50="Moderate",3,2))))</f>
        <v>4</v>
      </c>
    </row>
    <row r="51" spans="1:27" s="73" customFormat="1" ht="141.65" customHeight="1" x14ac:dyDescent="0.25">
      <c r="A51" s="82" t="s">
        <v>639</v>
      </c>
      <c r="B51" s="83" t="s">
        <v>346</v>
      </c>
      <c r="C51" s="83" t="s">
        <v>347</v>
      </c>
      <c r="D51" s="108" t="s">
        <v>193</v>
      </c>
      <c r="E51" s="84" t="s">
        <v>640</v>
      </c>
      <c r="F51" s="84" t="s">
        <v>641</v>
      </c>
      <c r="G51" s="84" t="s">
        <v>196</v>
      </c>
      <c r="H51" s="84" t="s">
        <v>642</v>
      </c>
      <c r="I51" s="108"/>
      <c r="J51" s="80"/>
      <c r="K51" s="85" t="s">
        <v>643</v>
      </c>
      <c r="L51" s="236"/>
      <c r="M51" s="87" t="s">
        <v>199</v>
      </c>
      <c r="N51" s="93" t="s">
        <v>361</v>
      </c>
      <c r="O51" s="88" t="s">
        <v>362</v>
      </c>
      <c r="P51" s="89"/>
      <c r="Q51" s="237" t="s">
        <v>331</v>
      </c>
      <c r="R51" s="237" t="s">
        <v>644</v>
      </c>
      <c r="S51" s="84" t="s">
        <v>645</v>
      </c>
      <c r="T51" s="114" t="s">
        <v>646</v>
      </c>
      <c r="U51" s="114" t="s">
        <v>647</v>
      </c>
      <c r="V51" s="125"/>
      <c r="AA51" s="103">
        <f>IF(OR(J51="Fail",ISBLANK(J51)),INDEX('Issue Code Table'!C:C,MATCH(N:N,'Issue Code Table'!A:A,0)),IF(M51="Critical",6,IF(M51="Significant",5,IF(M51="Moderate",3,2))))</f>
        <v>4</v>
      </c>
    </row>
    <row r="52" spans="1:27" s="73" customFormat="1" ht="141.65" customHeight="1" x14ac:dyDescent="0.25">
      <c r="A52" s="82" t="s">
        <v>648</v>
      </c>
      <c r="B52" s="84" t="s">
        <v>323</v>
      </c>
      <c r="C52" s="249" t="s">
        <v>324</v>
      </c>
      <c r="D52" s="108" t="s">
        <v>193</v>
      </c>
      <c r="E52" s="84" t="s">
        <v>649</v>
      </c>
      <c r="F52" s="84" t="s">
        <v>650</v>
      </c>
      <c r="G52" s="84" t="s">
        <v>196</v>
      </c>
      <c r="H52" s="84" t="s">
        <v>651</v>
      </c>
      <c r="I52" s="108"/>
      <c r="J52" s="80"/>
      <c r="K52" s="85" t="s">
        <v>652</v>
      </c>
      <c r="L52" s="236"/>
      <c r="M52" s="87" t="s">
        <v>199</v>
      </c>
      <c r="N52" s="93" t="s">
        <v>361</v>
      </c>
      <c r="O52" s="88" t="s">
        <v>362</v>
      </c>
      <c r="P52" s="89"/>
      <c r="Q52" s="237" t="s">
        <v>331</v>
      </c>
      <c r="R52" s="237" t="s">
        <v>653</v>
      </c>
      <c r="S52" s="84" t="s">
        <v>654</v>
      </c>
      <c r="T52" s="114" t="s">
        <v>655</v>
      </c>
      <c r="U52" s="114" t="s">
        <v>656</v>
      </c>
      <c r="V52" s="125"/>
      <c r="AA52" s="103">
        <f>IF(OR(J52="Fail",ISBLANK(J52)),INDEX('Issue Code Table'!C:C,MATCH(N:N,'Issue Code Table'!A:A,0)),IF(M52="Critical",6,IF(M52="Significant",5,IF(M52="Moderate",3,2))))</f>
        <v>4</v>
      </c>
    </row>
    <row r="53" spans="1:27" s="73" customFormat="1" ht="141.65" customHeight="1" x14ac:dyDescent="0.25">
      <c r="A53" s="82" t="s">
        <v>657</v>
      </c>
      <c r="B53" s="84" t="s">
        <v>323</v>
      </c>
      <c r="C53" s="249" t="s">
        <v>324</v>
      </c>
      <c r="D53" s="108" t="s">
        <v>193</v>
      </c>
      <c r="E53" s="84" t="s">
        <v>658</v>
      </c>
      <c r="F53" s="84" t="s">
        <v>659</v>
      </c>
      <c r="G53" s="84" t="s">
        <v>196</v>
      </c>
      <c r="H53" s="84" t="s">
        <v>660</v>
      </c>
      <c r="I53" s="108"/>
      <c r="J53" s="80"/>
      <c r="K53" s="85" t="s">
        <v>661</v>
      </c>
      <c r="L53" s="236"/>
      <c r="M53" s="87" t="s">
        <v>199</v>
      </c>
      <c r="N53" s="93" t="s">
        <v>361</v>
      </c>
      <c r="O53" s="88" t="s">
        <v>362</v>
      </c>
      <c r="P53" s="89"/>
      <c r="Q53" s="237" t="s">
        <v>331</v>
      </c>
      <c r="R53" s="252" t="s">
        <v>662</v>
      </c>
      <c r="S53" s="84" t="s">
        <v>663</v>
      </c>
      <c r="T53" s="114" t="s">
        <v>664</v>
      </c>
      <c r="U53" s="114" t="s">
        <v>665</v>
      </c>
      <c r="V53" s="125"/>
      <c r="AA53" s="103">
        <f>IF(OR(J53="Fail",ISBLANK(J53)),INDEX('Issue Code Table'!C:C,MATCH(N:N,'Issue Code Table'!A:A,0)),IF(M53="Critical",6,IF(M53="Significant",5,IF(M53="Moderate",3,2))))</f>
        <v>4</v>
      </c>
    </row>
    <row r="54" spans="1:27" s="73" customFormat="1" ht="141.65" customHeight="1" x14ac:dyDescent="0.25">
      <c r="A54" s="82" t="s">
        <v>666</v>
      </c>
      <c r="B54" s="84" t="s">
        <v>323</v>
      </c>
      <c r="C54" s="249" t="s">
        <v>324</v>
      </c>
      <c r="D54" s="108" t="s">
        <v>193</v>
      </c>
      <c r="E54" s="84" t="s">
        <v>667</v>
      </c>
      <c r="F54" s="84" t="s">
        <v>668</v>
      </c>
      <c r="G54" s="84" t="s">
        <v>196</v>
      </c>
      <c r="H54" s="84" t="s">
        <v>669</v>
      </c>
      <c r="I54" s="108"/>
      <c r="J54" s="80"/>
      <c r="K54" s="85" t="s">
        <v>670</v>
      </c>
      <c r="L54" s="236"/>
      <c r="M54" s="87" t="s">
        <v>159</v>
      </c>
      <c r="N54" s="93" t="s">
        <v>329</v>
      </c>
      <c r="O54" s="88" t="s">
        <v>330</v>
      </c>
      <c r="P54" s="89"/>
      <c r="Q54" s="237" t="s">
        <v>331</v>
      </c>
      <c r="R54" s="237" t="s">
        <v>671</v>
      </c>
      <c r="S54" s="84" t="s">
        <v>672</v>
      </c>
      <c r="T54" s="114" t="s">
        <v>673</v>
      </c>
      <c r="U54" s="114" t="s">
        <v>674</v>
      </c>
      <c r="V54" s="125" t="s">
        <v>219</v>
      </c>
      <c r="AA54" s="103">
        <f>IF(OR(J54="Fail",ISBLANK(J54)),INDEX('Issue Code Table'!C:C,MATCH(N:N,'Issue Code Table'!A:A,0)),IF(M54="Critical",6,IF(M54="Significant",5,IF(M54="Moderate",3,2))))</f>
        <v>5</v>
      </c>
    </row>
    <row r="55" spans="1:27" s="73" customFormat="1" ht="141.65" customHeight="1" x14ac:dyDescent="0.25">
      <c r="A55" s="82" t="s">
        <v>675</v>
      </c>
      <c r="B55" s="239" t="s">
        <v>676</v>
      </c>
      <c r="C55" s="240" t="s">
        <v>677</v>
      </c>
      <c r="D55" s="108" t="s">
        <v>193</v>
      </c>
      <c r="E55" s="84" t="s">
        <v>678</v>
      </c>
      <c r="F55" s="84" t="s">
        <v>679</v>
      </c>
      <c r="G55" s="84" t="s">
        <v>680</v>
      </c>
      <c r="H55" s="84" t="s">
        <v>681</v>
      </c>
      <c r="I55" s="108"/>
      <c r="J55" s="80"/>
      <c r="K55" s="85" t="s">
        <v>682</v>
      </c>
      <c r="L55" s="236"/>
      <c r="M55" s="87" t="s">
        <v>199</v>
      </c>
      <c r="N55" s="93" t="s">
        <v>683</v>
      </c>
      <c r="O55" s="88" t="s">
        <v>684</v>
      </c>
      <c r="P55" s="89"/>
      <c r="Q55" s="237" t="s">
        <v>685</v>
      </c>
      <c r="R55" s="237" t="s">
        <v>686</v>
      </c>
      <c r="S55" s="84" t="s">
        <v>687</v>
      </c>
      <c r="T55" s="114" t="s">
        <v>688</v>
      </c>
      <c r="U55" s="114" t="s">
        <v>689</v>
      </c>
      <c r="V55" s="125"/>
      <c r="AA55" s="103">
        <f>IF(OR(J55="Fail",ISBLANK(J55)),INDEX('Issue Code Table'!C:C,MATCH(N:N,'Issue Code Table'!A:A,0)),IF(M55="Critical",6,IF(M55="Significant",5,IF(M55="Moderate",3,2))))</f>
        <v>4</v>
      </c>
    </row>
    <row r="56" spans="1:27" s="73" customFormat="1" ht="141.65" customHeight="1" x14ac:dyDescent="0.25">
      <c r="A56" s="82" t="s">
        <v>690</v>
      </c>
      <c r="B56" s="83" t="s">
        <v>346</v>
      </c>
      <c r="C56" s="83" t="s">
        <v>347</v>
      </c>
      <c r="D56" s="108" t="s">
        <v>193</v>
      </c>
      <c r="E56" s="84" t="s">
        <v>691</v>
      </c>
      <c r="F56" s="84" t="s">
        <v>692</v>
      </c>
      <c r="G56" s="84" t="s">
        <v>196</v>
      </c>
      <c r="H56" s="84" t="s">
        <v>693</v>
      </c>
      <c r="I56" s="108"/>
      <c r="J56" s="80"/>
      <c r="K56" s="85" t="s">
        <v>694</v>
      </c>
      <c r="L56" s="236"/>
      <c r="M56" s="87" t="s">
        <v>159</v>
      </c>
      <c r="N56" s="93" t="s">
        <v>476</v>
      </c>
      <c r="O56" s="88" t="s">
        <v>477</v>
      </c>
      <c r="P56" s="89"/>
      <c r="Q56" s="237" t="s">
        <v>685</v>
      </c>
      <c r="R56" s="237" t="s">
        <v>695</v>
      </c>
      <c r="S56" s="84" t="s">
        <v>696</v>
      </c>
      <c r="T56" s="114" t="s">
        <v>697</v>
      </c>
      <c r="U56" s="114" t="s">
        <v>698</v>
      </c>
      <c r="V56" s="125" t="s">
        <v>219</v>
      </c>
      <c r="AA56" s="103">
        <f>IF(OR(J56="Fail",ISBLANK(J56)),INDEX('Issue Code Table'!C:C,MATCH(N:N,'Issue Code Table'!A:A,0)),IF(M56="Critical",6,IF(M56="Significant",5,IF(M56="Moderate",3,2))))</f>
        <v>6</v>
      </c>
    </row>
    <row r="57" spans="1:27" s="73" customFormat="1" ht="141.65" customHeight="1" x14ac:dyDescent="0.25">
      <c r="A57" s="82" t="s">
        <v>699</v>
      </c>
      <c r="B57" s="83" t="s">
        <v>191</v>
      </c>
      <c r="C57" s="83" t="s">
        <v>192</v>
      </c>
      <c r="D57" s="108" t="s">
        <v>193</v>
      </c>
      <c r="E57" s="84" t="s">
        <v>700</v>
      </c>
      <c r="F57" s="84" t="s">
        <v>701</v>
      </c>
      <c r="G57" s="84" t="s">
        <v>702</v>
      </c>
      <c r="H57" s="84" t="s">
        <v>703</v>
      </c>
      <c r="I57" s="108"/>
      <c r="J57" s="80"/>
      <c r="K57" s="85" t="s">
        <v>704</v>
      </c>
      <c r="L57" s="236"/>
      <c r="M57" s="87" t="s">
        <v>159</v>
      </c>
      <c r="N57" s="93" t="s">
        <v>705</v>
      </c>
      <c r="O57" s="88" t="s">
        <v>706</v>
      </c>
      <c r="P57" s="89"/>
      <c r="Q57" s="237" t="s">
        <v>685</v>
      </c>
      <c r="R57" s="237" t="s">
        <v>707</v>
      </c>
      <c r="S57" s="84" t="s">
        <v>708</v>
      </c>
      <c r="T57" s="114" t="s">
        <v>709</v>
      </c>
      <c r="U57" s="114" t="s">
        <v>710</v>
      </c>
      <c r="V57" s="125" t="s">
        <v>219</v>
      </c>
      <c r="AA57" s="103">
        <f>IF(OR(J57="Fail",ISBLANK(J57)),INDEX('Issue Code Table'!C:C,MATCH(N:N,'Issue Code Table'!A:A,0)),IF(M57="Critical",6,IF(M57="Significant",5,IF(M57="Moderate",3,2))))</f>
        <v>5</v>
      </c>
    </row>
    <row r="58" spans="1:27" s="73" customFormat="1" ht="141.65" customHeight="1" x14ac:dyDescent="0.25">
      <c r="A58" s="82" t="s">
        <v>711</v>
      </c>
      <c r="B58" s="83" t="s">
        <v>346</v>
      </c>
      <c r="C58" s="83" t="s">
        <v>347</v>
      </c>
      <c r="D58" s="108" t="s">
        <v>193</v>
      </c>
      <c r="E58" s="84" t="s">
        <v>712</v>
      </c>
      <c r="F58" s="84" t="s">
        <v>713</v>
      </c>
      <c r="G58" s="84" t="s">
        <v>196</v>
      </c>
      <c r="H58" s="84" t="s">
        <v>714</v>
      </c>
      <c r="I58" s="108"/>
      <c r="J58" s="80"/>
      <c r="K58" s="108" t="s">
        <v>715</v>
      </c>
      <c r="L58" s="236"/>
      <c r="M58" s="87" t="s">
        <v>421</v>
      </c>
      <c r="N58" s="93" t="s">
        <v>716</v>
      </c>
      <c r="O58" s="88" t="s">
        <v>717</v>
      </c>
      <c r="P58" s="89"/>
      <c r="Q58" s="237" t="s">
        <v>685</v>
      </c>
      <c r="R58" s="237" t="s">
        <v>718</v>
      </c>
      <c r="S58" s="84" t="s">
        <v>719</v>
      </c>
      <c r="T58" s="114" t="s">
        <v>720</v>
      </c>
      <c r="U58" s="114" t="s">
        <v>721</v>
      </c>
      <c r="V58" s="125"/>
      <c r="AA58" s="103">
        <f>IF(OR(J58="Fail",ISBLANK(J58)),INDEX('Issue Code Table'!C:C,MATCH(N:N,'Issue Code Table'!A:A,0)),IF(M58="Critical",6,IF(M58="Significant",5,IF(M58="Moderate",3,2))))</f>
        <v>6</v>
      </c>
    </row>
    <row r="59" spans="1:27" s="73" customFormat="1" ht="141.65" customHeight="1" x14ac:dyDescent="0.25">
      <c r="A59" s="82" t="s">
        <v>722</v>
      </c>
      <c r="B59" s="83" t="s">
        <v>346</v>
      </c>
      <c r="C59" s="83" t="s">
        <v>347</v>
      </c>
      <c r="D59" s="108" t="s">
        <v>193</v>
      </c>
      <c r="E59" s="84" t="s">
        <v>723</v>
      </c>
      <c r="F59" s="84" t="s">
        <v>724</v>
      </c>
      <c r="G59" s="84" t="s">
        <v>196</v>
      </c>
      <c r="H59" s="84" t="s">
        <v>725</v>
      </c>
      <c r="I59" s="108"/>
      <c r="J59" s="80"/>
      <c r="K59" s="108" t="s">
        <v>726</v>
      </c>
      <c r="L59" s="236"/>
      <c r="M59" s="87" t="s">
        <v>421</v>
      </c>
      <c r="N59" s="93" t="s">
        <v>716</v>
      </c>
      <c r="O59" s="88" t="s">
        <v>717</v>
      </c>
      <c r="P59" s="89"/>
      <c r="Q59" s="237" t="s">
        <v>685</v>
      </c>
      <c r="R59" s="237" t="s">
        <v>727</v>
      </c>
      <c r="S59" s="84" t="s">
        <v>728</v>
      </c>
      <c r="T59" s="114" t="s">
        <v>729</v>
      </c>
      <c r="U59" s="114" t="s">
        <v>730</v>
      </c>
      <c r="V59" s="125"/>
      <c r="AA59" s="103">
        <f>IF(OR(J59="Fail",ISBLANK(J59)),INDEX('Issue Code Table'!C:C,MATCH(N:N,'Issue Code Table'!A:A,0)),IF(M59="Critical",6,IF(M59="Significant",5,IF(M59="Moderate",3,2))))</f>
        <v>6</v>
      </c>
    </row>
    <row r="60" spans="1:27" s="73" customFormat="1" ht="141.65" customHeight="1" x14ac:dyDescent="0.25">
      <c r="A60" s="82" t="s">
        <v>731</v>
      </c>
      <c r="B60" s="83" t="s">
        <v>732</v>
      </c>
      <c r="C60" s="83" t="s">
        <v>733</v>
      </c>
      <c r="D60" s="108" t="s">
        <v>193</v>
      </c>
      <c r="E60" s="84" t="s">
        <v>734</v>
      </c>
      <c r="F60" s="84" t="s">
        <v>735</v>
      </c>
      <c r="G60" s="84" t="s">
        <v>736</v>
      </c>
      <c r="H60" s="84" t="s">
        <v>737</v>
      </c>
      <c r="I60" s="108"/>
      <c r="J60" s="80"/>
      <c r="K60" s="85" t="s">
        <v>738</v>
      </c>
      <c r="L60" s="236"/>
      <c r="M60" s="87" t="s">
        <v>159</v>
      </c>
      <c r="N60" s="93" t="s">
        <v>739</v>
      </c>
      <c r="O60" s="88" t="s">
        <v>740</v>
      </c>
      <c r="P60" s="89"/>
      <c r="Q60" s="237" t="s">
        <v>741</v>
      </c>
      <c r="R60" s="237" t="s">
        <v>742</v>
      </c>
      <c r="S60" s="84" t="s">
        <v>743</v>
      </c>
      <c r="T60" s="114" t="s">
        <v>744</v>
      </c>
      <c r="U60" s="114" t="s">
        <v>745</v>
      </c>
      <c r="V60" s="125" t="s">
        <v>219</v>
      </c>
      <c r="AA60" s="103">
        <f>IF(OR(J60="Fail",ISBLANK(J60)),INDEX('Issue Code Table'!C:C,MATCH(N:N,'Issue Code Table'!A:A,0)),IF(M60="Critical",6,IF(M60="Significant",5,IF(M60="Moderate",3,2))))</f>
        <v>5</v>
      </c>
    </row>
    <row r="61" spans="1:27" s="73" customFormat="1" ht="141.65" customHeight="1" x14ac:dyDescent="0.25">
      <c r="A61" s="82" t="s">
        <v>746</v>
      </c>
      <c r="B61" s="83" t="s">
        <v>747</v>
      </c>
      <c r="C61" s="83" t="s">
        <v>748</v>
      </c>
      <c r="D61" s="108" t="s">
        <v>193</v>
      </c>
      <c r="E61" s="84" t="s">
        <v>749</v>
      </c>
      <c r="F61" s="84" t="s">
        <v>750</v>
      </c>
      <c r="G61" s="84" t="s">
        <v>751</v>
      </c>
      <c r="H61" s="84" t="s">
        <v>752</v>
      </c>
      <c r="I61" s="108"/>
      <c r="J61" s="80"/>
      <c r="K61" s="85" t="s">
        <v>753</v>
      </c>
      <c r="L61" s="236"/>
      <c r="M61" s="87" t="s">
        <v>421</v>
      </c>
      <c r="N61" s="93" t="s">
        <v>754</v>
      </c>
      <c r="O61" s="88" t="s">
        <v>755</v>
      </c>
      <c r="P61" s="89"/>
      <c r="Q61" s="237" t="s">
        <v>741</v>
      </c>
      <c r="R61" s="237" t="s">
        <v>756</v>
      </c>
      <c r="S61" s="84" t="s">
        <v>757</v>
      </c>
      <c r="T61" s="114" t="s">
        <v>758</v>
      </c>
      <c r="U61" s="114" t="s">
        <v>759</v>
      </c>
      <c r="V61" s="125"/>
      <c r="AA61" s="103">
        <f>IF(OR(J61="Fail",ISBLANK(J61)),INDEX('Issue Code Table'!C:C,MATCH(N:N,'Issue Code Table'!A:A,0)),IF(M61="Critical",6,IF(M61="Significant",5,IF(M61="Moderate",3,2))))</f>
        <v>4</v>
      </c>
    </row>
    <row r="62" spans="1:27" s="73" customFormat="1" ht="141.65" customHeight="1" x14ac:dyDescent="0.25">
      <c r="A62" s="82" t="s">
        <v>760</v>
      </c>
      <c r="B62" s="239" t="s">
        <v>761</v>
      </c>
      <c r="C62" s="249" t="s">
        <v>762</v>
      </c>
      <c r="D62" s="108" t="s">
        <v>193</v>
      </c>
      <c r="E62" s="84" t="s">
        <v>763</v>
      </c>
      <c r="F62" s="84" t="s">
        <v>764</v>
      </c>
      <c r="G62" s="84" t="s">
        <v>765</v>
      </c>
      <c r="H62" s="84" t="s">
        <v>766</v>
      </c>
      <c r="I62" s="108"/>
      <c r="J62" s="80"/>
      <c r="K62" s="85" t="s">
        <v>767</v>
      </c>
      <c r="L62" s="236"/>
      <c r="M62" s="87" t="s">
        <v>199</v>
      </c>
      <c r="N62" s="93" t="s">
        <v>361</v>
      </c>
      <c r="O62" s="88" t="s">
        <v>362</v>
      </c>
      <c r="P62" s="89"/>
      <c r="Q62" s="237" t="s">
        <v>768</v>
      </c>
      <c r="R62" s="252" t="s">
        <v>769</v>
      </c>
      <c r="S62" s="84" t="s">
        <v>770</v>
      </c>
      <c r="T62" s="114" t="s">
        <v>771</v>
      </c>
      <c r="U62" s="114" t="s">
        <v>772</v>
      </c>
      <c r="V62" s="125"/>
      <c r="AA62" s="103">
        <f>IF(OR(J62="Fail",ISBLANK(J62)),INDEX('Issue Code Table'!C:C,MATCH(N:N,'Issue Code Table'!A:A,0)),IF(M62="Critical",6,IF(M62="Significant",5,IF(M62="Moderate",3,2))))</f>
        <v>4</v>
      </c>
    </row>
    <row r="63" spans="1:27" s="73" customFormat="1" ht="141.65" customHeight="1" x14ac:dyDescent="0.25">
      <c r="A63" s="82" t="s">
        <v>773</v>
      </c>
      <c r="B63" s="83" t="s">
        <v>774</v>
      </c>
      <c r="C63" s="83" t="s">
        <v>775</v>
      </c>
      <c r="D63" s="108" t="s">
        <v>193</v>
      </c>
      <c r="E63" s="84" t="s">
        <v>776</v>
      </c>
      <c r="F63" s="84" t="s">
        <v>777</v>
      </c>
      <c r="G63" s="84" t="s">
        <v>778</v>
      </c>
      <c r="H63" s="84" t="s">
        <v>779</v>
      </c>
      <c r="I63" s="108"/>
      <c r="J63" s="80"/>
      <c r="K63" s="85" t="s">
        <v>780</v>
      </c>
      <c r="L63" s="236"/>
      <c r="M63" s="87" t="s">
        <v>159</v>
      </c>
      <c r="N63" s="93" t="s">
        <v>781</v>
      </c>
      <c r="O63" s="88" t="s">
        <v>782</v>
      </c>
      <c r="P63" s="89"/>
      <c r="Q63" s="237" t="s">
        <v>783</v>
      </c>
      <c r="R63" s="237" t="s">
        <v>784</v>
      </c>
      <c r="S63" s="84" t="s">
        <v>785</v>
      </c>
      <c r="T63" s="114" t="s">
        <v>786</v>
      </c>
      <c r="U63" s="114" t="s">
        <v>787</v>
      </c>
      <c r="V63" s="125" t="s">
        <v>219</v>
      </c>
      <c r="AA63" s="103">
        <f>IF(OR(J63="Fail",ISBLANK(J63)),INDEX('Issue Code Table'!C:C,MATCH(N:N,'Issue Code Table'!A:A,0)),IF(M63="Critical",6,IF(M63="Significant",5,IF(M63="Moderate",3,2))))</f>
        <v>6</v>
      </c>
    </row>
    <row r="64" spans="1:27" s="73" customFormat="1" ht="141.65" customHeight="1" x14ac:dyDescent="0.25">
      <c r="A64" s="82" t="s">
        <v>788</v>
      </c>
      <c r="B64" s="83" t="s">
        <v>774</v>
      </c>
      <c r="C64" s="83" t="s">
        <v>775</v>
      </c>
      <c r="D64" s="108" t="s">
        <v>193</v>
      </c>
      <c r="E64" s="84" t="s">
        <v>789</v>
      </c>
      <c r="F64" s="84" t="s">
        <v>790</v>
      </c>
      <c r="G64" s="84" t="s">
        <v>791</v>
      </c>
      <c r="H64" s="84" t="s">
        <v>792</v>
      </c>
      <c r="I64" s="108"/>
      <c r="J64" s="80"/>
      <c r="K64" s="85" t="s">
        <v>793</v>
      </c>
      <c r="L64" s="236"/>
      <c r="M64" s="87" t="s">
        <v>159</v>
      </c>
      <c r="N64" s="93" t="s">
        <v>781</v>
      </c>
      <c r="O64" s="88" t="s">
        <v>782</v>
      </c>
      <c r="P64" s="89"/>
      <c r="Q64" s="237" t="s">
        <v>783</v>
      </c>
      <c r="R64" s="237" t="s">
        <v>794</v>
      </c>
      <c r="S64" s="84" t="s">
        <v>785</v>
      </c>
      <c r="T64" s="114" t="s">
        <v>795</v>
      </c>
      <c r="U64" s="114" t="s">
        <v>796</v>
      </c>
      <c r="V64" s="125" t="s">
        <v>219</v>
      </c>
      <c r="AA64" s="103">
        <f>IF(OR(J64="Fail",ISBLANK(J64)),INDEX('Issue Code Table'!C:C,MATCH(N:N,'Issue Code Table'!A:A,0)),IF(M64="Critical",6,IF(M64="Significant",5,IF(M64="Moderate",3,2))))</f>
        <v>6</v>
      </c>
    </row>
    <row r="65" spans="1:27" s="73" customFormat="1" ht="141.65" customHeight="1" x14ac:dyDescent="0.25">
      <c r="A65" s="82" t="s">
        <v>797</v>
      </c>
      <c r="B65" s="83" t="s">
        <v>774</v>
      </c>
      <c r="C65" s="83" t="s">
        <v>775</v>
      </c>
      <c r="D65" s="108" t="s">
        <v>193</v>
      </c>
      <c r="E65" s="84" t="s">
        <v>798</v>
      </c>
      <c r="F65" s="84" t="s">
        <v>799</v>
      </c>
      <c r="G65" s="84" t="s">
        <v>800</v>
      </c>
      <c r="H65" s="84" t="s">
        <v>801</v>
      </c>
      <c r="I65" s="108"/>
      <c r="J65" s="80"/>
      <c r="K65" s="85" t="s">
        <v>802</v>
      </c>
      <c r="L65" s="236"/>
      <c r="M65" s="87" t="s">
        <v>159</v>
      </c>
      <c r="N65" s="93" t="s">
        <v>781</v>
      </c>
      <c r="O65" s="88" t="s">
        <v>782</v>
      </c>
      <c r="P65" s="89"/>
      <c r="Q65" s="237" t="s">
        <v>783</v>
      </c>
      <c r="R65" s="237" t="s">
        <v>803</v>
      </c>
      <c r="S65" s="84" t="s">
        <v>785</v>
      </c>
      <c r="T65" s="114" t="s">
        <v>804</v>
      </c>
      <c r="U65" s="114" t="s">
        <v>805</v>
      </c>
      <c r="V65" s="125" t="s">
        <v>219</v>
      </c>
      <c r="AA65" s="103">
        <f>IF(OR(J65="Fail",ISBLANK(J65)),INDEX('Issue Code Table'!C:C,MATCH(N:N,'Issue Code Table'!A:A,0)),IF(M65="Critical",6,IF(M65="Significant",5,IF(M65="Moderate",3,2))))</f>
        <v>6</v>
      </c>
    </row>
    <row r="66" spans="1:27" s="73" customFormat="1" ht="141.65" customHeight="1" x14ac:dyDescent="0.25">
      <c r="A66" s="82" t="s">
        <v>806</v>
      </c>
      <c r="B66" s="83" t="s">
        <v>191</v>
      </c>
      <c r="C66" s="83" t="s">
        <v>192</v>
      </c>
      <c r="D66" s="108" t="s">
        <v>193</v>
      </c>
      <c r="E66" s="84" t="s">
        <v>807</v>
      </c>
      <c r="F66" s="84" t="s">
        <v>808</v>
      </c>
      <c r="G66" s="84" t="s">
        <v>809</v>
      </c>
      <c r="H66" s="84" t="s">
        <v>810</v>
      </c>
      <c r="I66" s="108"/>
      <c r="J66" s="80"/>
      <c r="K66" s="85" t="s">
        <v>811</v>
      </c>
      <c r="L66" s="236"/>
      <c r="M66" s="87" t="s">
        <v>159</v>
      </c>
      <c r="N66" s="93" t="s">
        <v>705</v>
      </c>
      <c r="O66" s="88" t="s">
        <v>706</v>
      </c>
      <c r="P66" s="89"/>
      <c r="Q66" s="237" t="s">
        <v>783</v>
      </c>
      <c r="R66" s="237" t="s">
        <v>812</v>
      </c>
      <c r="S66" s="84" t="s">
        <v>813</v>
      </c>
      <c r="T66" s="114" t="s">
        <v>814</v>
      </c>
      <c r="U66" s="114" t="s">
        <v>815</v>
      </c>
      <c r="V66" s="125" t="s">
        <v>219</v>
      </c>
      <c r="AA66" s="103">
        <f>IF(OR(J66="Fail",ISBLANK(J66)),INDEX('Issue Code Table'!C:C,MATCH(N:N,'Issue Code Table'!A:A,0)),IF(M66="Critical",6,IF(M66="Significant",5,IF(M66="Moderate",3,2))))</f>
        <v>5</v>
      </c>
    </row>
    <row r="67" spans="1:27" s="73" customFormat="1" ht="141.65" customHeight="1" x14ac:dyDescent="0.25">
      <c r="A67" s="82" t="s">
        <v>816</v>
      </c>
      <c r="B67" s="83" t="s">
        <v>191</v>
      </c>
      <c r="C67" s="83" t="s">
        <v>192</v>
      </c>
      <c r="D67" s="108" t="s">
        <v>193</v>
      </c>
      <c r="E67" s="84" t="s">
        <v>817</v>
      </c>
      <c r="F67" s="84" t="s">
        <v>818</v>
      </c>
      <c r="G67" s="84" t="s">
        <v>819</v>
      </c>
      <c r="H67" s="84" t="s">
        <v>820</v>
      </c>
      <c r="I67" s="108"/>
      <c r="J67" s="80"/>
      <c r="K67" s="85" t="s">
        <v>821</v>
      </c>
      <c r="L67" s="236"/>
      <c r="M67" s="87" t="s">
        <v>159</v>
      </c>
      <c r="N67" s="93" t="s">
        <v>213</v>
      </c>
      <c r="O67" s="88" t="s">
        <v>214</v>
      </c>
      <c r="P67" s="89"/>
      <c r="Q67" s="237" t="s">
        <v>783</v>
      </c>
      <c r="R67" s="237" t="s">
        <v>822</v>
      </c>
      <c r="S67" s="84" t="s">
        <v>823</v>
      </c>
      <c r="T67" s="114" t="s">
        <v>824</v>
      </c>
      <c r="U67" s="114" t="s">
        <v>825</v>
      </c>
      <c r="V67" s="125" t="s">
        <v>219</v>
      </c>
      <c r="AA67" s="103">
        <f>IF(OR(J67="Fail",ISBLANK(J67)),INDEX('Issue Code Table'!C:C,MATCH(N:N,'Issue Code Table'!A:A,0)),IF(M67="Critical",6,IF(M67="Significant",5,IF(M67="Moderate",3,2))))</f>
        <v>5</v>
      </c>
    </row>
    <row r="68" spans="1:27" s="73" customFormat="1" ht="141.65" customHeight="1" x14ac:dyDescent="0.25">
      <c r="A68" s="82" t="s">
        <v>826</v>
      </c>
      <c r="B68" s="239" t="s">
        <v>827</v>
      </c>
      <c r="C68" s="240" t="s">
        <v>828</v>
      </c>
      <c r="D68" s="108" t="s">
        <v>193</v>
      </c>
      <c r="E68" s="84" t="s">
        <v>829</v>
      </c>
      <c r="F68" s="84" t="s">
        <v>830</v>
      </c>
      <c r="G68" s="84" t="s">
        <v>831</v>
      </c>
      <c r="H68" s="84" t="s">
        <v>832</v>
      </c>
      <c r="I68" s="108"/>
      <c r="J68" s="80"/>
      <c r="K68" s="85" t="s">
        <v>833</v>
      </c>
      <c r="L68" s="236"/>
      <c r="M68" s="87" t="s">
        <v>159</v>
      </c>
      <c r="N68" s="93" t="s">
        <v>186</v>
      </c>
      <c r="O68" s="88" t="s">
        <v>187</v>
      </c>
      <c r="P68" s="89"/>
      <c r="Q68" s="237" t="s">
        <v>783</v>
      </c>
      <c r="R68" s="237" t="s">
        <v>834</v>
      </c>
      <c r="S68" s="84" t="s">
        <v>835</v>
      </c>
      <c r="T68" s="114" t="s">
        <v>836</v>
      </c>
      <c r="U68" s="114" t="s">
        <v>837</v>
      </c>
      <c r="V68" s="125" t="s">
        <v>219</v>
      </c>
      <c r="AA68" s="103">
        <f>IF(OR(J68="Fail",ISBLANK(J68)),INDEX('Issue Code Table'!C:C,MATCH(N:N,'Issue Code Table'!A:A,0)),IF(M68="Critical",6,IF(M68="Significant",5,IF(M68="Moderate",3,2))))</f>
        <v>6</v>
      </c>
    </row>
    <row r="69" spans="1:27" s="73" customFormat="1" ht="141.65" customHeight="1" x14ac:dyDescent="0.25">
      <c r="A69" s="82" t="s">
        <v>838</v>
      </c>
      <c r="B69" s="83" t="s">
        <v>346</v>
      </c>
      <c r="C69" s="83" t="s">
        <v>347</v>
      </c>
      <c r="D69" s="108" t="s">
        <v>193</v>
      </c>
      <c r="E69" s="84" t="s">
        <v>839</v>
      </c>
      <c r="F69" s="84" t="s">
        <v>840</v>
      </c>
      <c r="G69" s="84" t="s">
        <v>841</v>
      </c>
      <c r="H69" s="84" t="s">
        <v>842</v>
      </c>
      <c r="I69" s="108"/>
      <c r="J69" s="80"/>
      <c r="K69" s="85" t="s">
        <v>843</v>
      </c>
      <c r="L69" s="236"/>
      <c r="M69" s="87" t="s">
        <v>199</v>
      </c>
      <c r="N69" s="93" t="s">
        <v>683</v>
      </c>
      <c r="O69" s="88" t="s">
        <v>684</v>
      </c>
      <c r="P69" s="89"/>
      <c r="Q69" s="237" t="s">
        <v>844</v>
      </c>
      <c r="R69" s="237" t="s">
        <v>845</v>
      </c>
      <c r="S69" s="84" t="s">
        <v>846</v>
      </c>
      <c r="T69" s="114" t="s">
        <v>847</v>
      </c>
      <c r="U69" s="114" t="s">
        <v>848</v>
      </c>
      <c r="V69" s="125"/>
      <c r="AA69" s="103">
        <f>IF(OR(J69="Fail",ISBLANK(J69)),INDEX('Issue Code Table'!C:C,MATCH(N:N,'Issue Code Table'!A:A,0)),IF(M69="Critical",6,IF(M69="Significant",5,IF(M69="Moderate",3,2))))</f>
        <v>4</v>
      </c>
    </row>
    <row r="70" spans="1:27" s="73" customFormat="1" ht="141.65" customHeight="1" x14ac:dyDescent="0.25">
      <c r="A70" s="82" t="s">
        <v>849</v>
      </c>
      <c r="B70" s="83" t="s">
        <v>346</v>
      </c>
      <c r="C70" s="83" t="s">
        <v>347</v>
      </c>
      <c r="D70" s="108" t="s">
        <v>193</v>
      </c>
      <c r="E70" s="84" t="s">
        <v>850</v>
      </c>
      <c r="F70" s="84" t="s">
        <v>851</v>
      </c>
      <c r="G70" s="84" t="s">
        <v>852</v>
      </c>
      <c r="H70" s="84" t="s">
        <v>853</v>
      </c>
      <c r="I70" s="108"/>
      <c r="J70" s="80"/>
      <c r="K70" s="85" t="s">
        <v>854</v>
      </c>
      <c r="L70" s="236"/>
      <c r="M70" s="87" t="s">
        <v>199</v>
      </c>
      <c r="N70" s="93" t="s">
        <v>683</v>
      </c>
      <c r="O70" s="88" t="s">
        <v>684</v>
      </c>
      <c r="P70" s="89"/>
      <c r="Q70" s="237" t="s">
        <v>844</v>
      </c>
      <c r="R70" s="237" t="s">
        <v>855</v>
      </c>
      <c r="S70" s="84" t="s">
        <v>856</v>
      </c>
      <c r="T70" s="114" t="s">
        <v>857</v>
      </c>
      <c r="U70" s="114" t="s">
        <v>858</v>
      </c>
      <c r="V70" s="125"/>
      <c r="AA70" s="103">
        <f>IF(OR(J70="Fail",ISBLANK(J70)),INDEX('Issue Code Table'!C:C,MATCH(N:N,'Issue Code Table'!A:A,0)),IF(M70="Critical",6,IF(M70="Significant",5,IF(M70="Moderate",3,2))))</f>
        <v>4</v>
      </c>
    </row>
    <row r="71" spans="1:27" s="73" customFormat="1" ht="141.65" customHeight="1" x14ac:dyDescent="0.25">
      <c r="A71" s="82" t="s">
        <v>859</v>
      </c>
      <c r="B71" s="83" t="s">
        <v>860</v>
      </c>
      <c r="C71" s="83" t="s">
        <v>861</v>
      </c>
      <c r="D71" s="108" t="s">
        <v>193</v>
      </c>
      <c r="E71" s="84" t="s">
        <v>862</v>
      </c>
      <c r="F71" s="84" t="s">
        <v>863</v>
      </c>
      <c r="G71" s="84" t="s">
        <v>864</v>
      </c>
      <c r="H71" s="84" t="s">
        <v>865</v>
      </c>
      <c r="I71" s="108"/>
      <c r="J71" s="80"/>
      <c r="K71" s="85" t="s">
        <v>866</v>
      </c>
      <c r="L71" s="236"/>
      <c r="M71" s="87" t="s">
        <v>199</v>
      </c>
      <c r="N71" s="93" t="s">
        <v>307</v>
      </c>
      <c r="O71" s="88" t="s">
        <v>308</v>
      </c>
      <c r="P71" s="89"/>
      <c r="Q71" s="237" t="s">
        <v>844</v>
      </c>
      <c r="R71" s="237" t="s">
        <v>867</v>
      </c>
      <c r="S71" s="84" t="s">
        <v>868</v>
      </c>
      <c r="T71" s="114" t="s">
        <v>869</v>
      </c>
      <c r="U71" s="114" t="s">
        <v>870</v>
      </c>
      <c r="V71" s="125"/>
      <c r="AA71" s="103">
        <f>IF(OR(J71="Fail",ISBLANK(J71)),INDEX('Issue Code Table'!C:C,MATCH(N:N,'Issue Code Table'!A:A,0)),IF(M71="Critical",6,IF(M71="Significant",5,IF(M71="Moderate",3,2))))</f>
        <v>4</v>
      </c>
    </row>
    <row r="72" spans="1:27" s="73" customFormat="1" ht="141.65" customHeight="1" x14ac:dyDescent="0.25">
      <c r="A72" s="82" t="s">
        <v>871</v>
      </c>
      <c r="B72" s="83" t="s">
        <v>872</v>
      </c>
      <c r="C72" s="83" t="s">
        <v>873</v>
      </c>
      <c r="D72" s="108" t="s">
        <v>193</v>
      </c>
      <c r="E72" s="84" t="s">
        <v>874</v>
      </c>
      <c r="F72" s="84" t="s">
        <v>875</v>
      </c>
      <c r="G72" s="84" t="s">
        <v>876</v>
      </c>
      <c r="H72" s="84" t="s">
        <v>877</v>
      </c>
      <c r="I72" s="108"/>
      <c r="J72" s="80"/>
      <c r="K72" s="85" t="s">
        <v>878</v>
      </c>
      <c r="L72" s="254" t="s">
        <v>879</v>
      </c>
      <c r="M72" s="87" t="s">
        <v>421</v>
      </c>
      <c r="N72" s="93" t="s">
        <v>880</v>
      </c>
      <c r="O72" s="88" t="s">
        <v>881</v>
      </c>
      <c r="P72" s="89"/>
      <c r="Q72" s="237" t="s">
        <v>844</v>
      </c>
      <c r="R72" s="237" t="s">
        <v>882</v>
      </c>
      <c r="S72" s="84" t="s">
        <v>883</v>
      </c>
      <c r="T72" s="114" t="s">
        <v>884</v>
      </c>
      <c r="U72" s="114" t="s">
        <v>885</v>
      </c>
      <c r="V72" s="125"/>
      <c r="AA72" s="103" t="e">
        <f>IF(OR(J72="Fail",ISBLANK(J72)),INDEX('Issue Code Table'!C:C,MATCH(N:N,'Issue Code Table'!A:A,0)),IF(M72="Critical",6,IF(M72="Significant",5,IF(M72="Moderate",3,2))))</f>
        <v>#N/A</v>
      </c>
    </row>
    <row r="73" spans="1:27" s="73" customFormat="1" ht="141.65" customHeight="1" x14ac:dyDescent="0.25">
      <c r="A73" s="82" t="s">
        <v>886</v>
      </c>
      <c r="B73" s="83" t="s">
        <v>872</v>
      </c>
      <c r="C73" s="83" t="s">
        <v>873</v>
      </c>
      <c r="D73" s="108" t="s">
        <v>193</v>
      </c>
      <c r="E73" s="84" t="s">
        <v>887</v>
      </c>
      <c r="F73" s="84" t="s">
        <v>888</v>
      </c>
      <c r="G73" s="84" t="s">
        <v>889</v>
      </c>
      <c r="H73" s="84" t="s">
        <v>890</v>
      </c>
      <c r="I73" s="108"/>
      <c r="J73" s="80"/>
      <c r="K73" s="85" t="s">
        <v>891</v>
      </c>
      <c r="L73" s="254"/>
      <c r="M73" s="87" t="s">
        <v>421</v>
      </c>
      <c r="N73" s="93" t="s">
        <v>880</v>
      </c>
      <c r="O73" s="88" t="s">
        <v>881</v>
      </c>
      <c r="P73" s="89"/>
      <c r="Q73" s="237" t="s">
        <v>844</v>
      </c>
      <c r="R73" s="237" t="s">
        <v>892</v>
      </c>
      <c r="S73" s="84" t="s">
        <v>893</v>
      </c>
      <c r="T73" s="114" t="s">
        <v>894</v>
      </c>
      <c r="U73" s="114" t="s">
        <v>895</v>
      </c>
      <c r="V73" s="125"/>
      <c r="AA73" s="103" t="e">
        <f>IF(OR(J73="Fail",ISBLANK(J73)),INDEX('Issue Code Table'!C:C,MATCH(N:N,'Issue Code Table'!A:A,0)),IF(M73="Critical",6,IF(M73="Significant",5,IF(M73="Moderate",3,2))))</f>
        <v>#N/A</v>
      </c>
    </row>
    <row r="74" spans="1:27" s="73" customFormat="1" ht="141.65" customHeight="1" x14ac:dyDescent="0.25">
      <c r="A74" s="82" t="s">
        <v>896</v>
      </c>
      <c r="B74" s="83" t="s">
        <v>191</v>
      </c>
      <c r="C74" s="83" t="s">
        <v>192</v>
      </c>
      <c r="D74" s="108" t="s">
        <v>193</v>
      </c>
      <c r="E74" s="84" t="s">
        <v>897</v>
      </c>
      <c r="F74" s="84" t="s">
        <v>898</v>
      </c>
      <c r="G74" s="84" t="s">
        <v>899</v>
      </c>
      <c r="H74" s="84" t="s">
        <v>900</v>
      </c>
      <c r="I74" s="108"/>
      <c r="J74" s="80"/>
      <c r="K74" s="85" t="s">
        <v>901</v>
      </c>
      <c r="L74" s="255" t="s">
        <v>902</v>
      </c>
      <c r="M74" s="87" t="s">
        <v>421</v>
      </c>
      <c r="N74" s="93" t="s">
        <v>903</v>
      </c>
      <c r="O74" s="88" t="s">
        <v>904</v>
      </c>
      <c r="P74" s="89"/>
      <c r="Q74" s="237" t="s">
        <v>844</v>
      </c>
      <c r="R74" s="237" t="s">
        <v>905</v>
      </c>
      <c r="S74" s="84" t="s">
        <v>906</v>
      </c>
      <c r="T74" s="114" t="s">
        <v>907</v>
      </c>
      <c r="U74" s="114" t="s">
        <v>908</v>
      </c>
      <c r="V74" s="125"/>
      <c r="AA74" s="103">
        <f>IF(OR(J74="Fail",ISBLANK(J74)),INDEX('Issue Code Table'!C:C,MATCH(N:N,'Issue Code Table'!A:A,0)),IF(M74="Critical",6,IF(M74="Significant",5,IF(M74="Moderate",3,2))))</f>
        <v>1</v>
      </c>
    </row>
    <row r="75" spans="1:27" s="73" customFormat="1" ht="141.65" customHeight="1" x14ac:dyDescent="0.25">
      <c r="A75" s="82" t="s">
        <v>909</v>
      </c>
      <c r="B75" s="83" t="s">
        <v>860</v>
      </c>
      <c r="C75" s="83" t="s">
        <v>861</v>
      </c>
      <c r="D75" s="108" t="s">
        <v>193</v>
      </c>
      <c r="E75" s="84" t="s">
        <v>910</v>
      </c>
      <c r="F75" s="84" t="s">
        <v>911</v>
      </c>
      <c r="G75" s="84" t="s">
        <v>912</v>
      </c>
      <c r="H75" s="84" t="s">
        <v>913</v>
      </c>
      <c r="I75" s="108"/>
      <c r="J75" s="80"/>
      <c r="K75" s="85" t="s">
        <v>914</v>
      </c>
      <c r="L75" s="236"/>
      <c r="M75" s="87" t="s">
        <v>199</v>
      </c>
      <c r="N75" s="93" t="s">
        <v>683</v>
      </c>
      <c r="O75" s="88" t="s">
        <v>684</v>
      </c>
      <c r="P75" s="89"/>
      <c r="Q75" s="237" t="s">
        <v>844</v>
      </c>
      <c r="R75" s="237" t="s">
        <v>915</v>
      </c>
      <c r="S75" s="84" t="s">
        <v>916</v>
      </c>
      <c r="T75" s="114" t="s">
        <v>917</v>
      </c>
      <c r="U75" s="114" t="s">
        <v>918</v>
      </c>
      <c r="V75" s="125"/>
      <c r="AA75" s="103">
        <f>IF(OR(J75="Fail",ISBLANK(J75)),INDEX('Issue Code Table'!C:C,MATCH(N:N,'Issue Code Table'!A:A,0)),IF(M75="Critical",6,IF(M75="Significant",5,IF(M75="Moderate",3,2))))</f>
        <v>4</v>
      </c>
    </row>
    <row r="76" spans="1:27" s="73" customFormat="1" ht="141.65" customHeight="1" x14ac:dyDescent="0.25">
      <c r="A76" s="82" t="s">
        <v>919</v>
      </c>
      <c r="B76" s="83" t="s">
        <v>774</v>
      </c>
      <c r="C76" s="83" t="s">
        <v>775</v>
      </c>
      <c r="D76" s="108" t="s">
        <v>193</v>
      </c>
      <c r="E76" s="84" t="s">
        <v>920</v>
      </c>
      <c r="F76" s="84" t="s">
        <v>921</v>
      </c>
      <c r="G76" s="84" t="s">
        <v>922</v>
      </c>
      <c r="H76" s="84" t="s">
        <v>923</v>
      </c>
      <c r="I76" s="108"/>
      <c r="J76" s="80"/>
      <c r="K76" s="85" t="s">
        <v>924</v>
      </c>
      <c r="L76" s="236"/>
      <c r="M76" s="87" t="s">
        <v>159</v>
      </c>
      <c r="N76" s="93" t="s">
        <v>186</v>
      </c>
      <c r="O76" s="88" t="s">
        <v>187</v>
      </c>
      <c r="P76" s="89"/>
      <c r="Q76" s="237" t="s">
        <v>925</v>
      </c>
      <c r="R76" s="237" t="s">
        <v>926</v>
      </c>
      <c r="S76" s="84" t="s">
        <v>927</v>
      </c>
      <c r="T76" s="114" t="s">
        <v>928</v>
      </c>
      <c r="U76" s="114" t="s">
        <v>929</v>
      </c>
      <c r="V76" s="125" t="s">
        <v>219</v>
      </c>
      <c r="AA76" s="103">
        <f>IF(OR(J76="Fail",ISBLANK(J76)),INDEX('Issue Code Table'!C:C,MATCH(N:N,'Issue Code Table'!A:A,0)),IF(M76="Critical",6,IF(M76="Significant",5,IF(M76="Moderate",3,2))))</f>
        <v>6</v>
      </c>
    </row>
    <row r="77" spans="1:27" s="73" customFormat="1" ht="141.65" customHeight="1" x14ac:dyDescent="0.25">
      <c r="A77" s="82" t="s">
        <v>930</v>
      </c>
      <c r="B77" s="83" t="s">
        <v>774</v>
      </c>
      <c r="C77" s="83" t="s">
        <v>775</v>
      </c>
      <c r="D77" s="108" t="s">
        <v>193</v>
      </c>
      <c r="E77" s="84" t="s">
        <v>931</v>
      </c>
      <c r="F77" s="84" t="s">
        <v>932</v>
      </c>
      <c r="G77" s="84" t="s">
        <v>933</v>
      </c>
      <c r="H77" s="84" t="s">
        <v>934</v>
      </c>
      <c r="I77" s="108"/>
      <c r="J77" s="80"/>
      <c r="K77" s="85" t="s">
        <v>935</v>
      </c>
      <c r="L77" s="236"/>
      <c r="M77" s="87" t="s">
        <v>159</v>
      </c>
      <c r="N77" s="93" t="s">
        <v>186</v>
      </c>
      <c r="O77" s="88" t="s">
        <v>187</v>
      </c>
      <c r="P77" s="89"/>
      <c r="Q77" s="237" t="s">
        <v>925</v>
      </c>
      <c r="R77" s="237" t="s">
        <v>936</v>
      </c>
      <c r="S77" s="84" t="s">
        <v>927</v>
      </c>
      <c r="T77" s="114" t="s">
        <v>937</v>
      </c>
      <c r="U77" s="114" t="s">
        <v>938</v>
      </c>
      <c r="V77" s="125" t="s">
        <v>219</v>
      </c>
      <c r="AA77" s="103">
        <f>IF(OR(J77="Fail",ISBLANK(J77)),INDEX('Issue Code Table'!C:C,MATCH(N:N,'Issue Code Table'!A:A,0)),IF(M77="Critical",6,IF(M77="Significant",5,IF(M77="Moderate",3,2))))</f>
        <v>6</v>
      </c>
    </row>
    <row r="78" spans="1:27" s="73" customFormat="1" ht="141.65" customHeight="1" x14ac:dyDescent="0.25">
      <c r="A78" s="82" t="s">
        <v>939</v>
      </c>
      <c r="B78" s="83" t="s">
        <v>774</v>
      </c>
      <c r="C78" s="83" t="s">
        <v>775</v>
      </c>
      <c r="D78" s="108" t="s">
        <v>193</v>
      </c>
      <c r="E78" s="84" t="s">
        <v>940</v>
      </c>
      <c r="F78" s="84" t="s">
        <v>941</v>
      </c>
      <c r="G78" s="84" t="s">
        <v>942</v>
      </c>
      <c r="H78" s="84" t="s">
        <v>943</v>
      </c>
      <c r="I78" s="108"/>
      <c r="J78" s="80"/>
      <c r="K78" s="85" t="s">
        <v>944</v>
      </c>
      <c r="L78" s="236"/>
      <c r="M78" s="87" t="s">
        <v>159</v>
      </c>
      <c r="N78" s="93" t="s">
        <v>781</v>
      </c>
      <c r="O78" s="88" t="s">
        <v>782</v>
      </c>
      <c r="P78" s="89"/>
      <c r="Q78" s="237" t="s">
        <v>925</v>
      </c>
      <c r="R78" s="237" t="s">
        <v>945</v>
      </c>
      <c r="S78" s="84" t="s">
        <v>946</v>
      </c>
      <c r="T78" s="114" t="s">
        <v>947</v>
      </c>
      <c r="U78" s="114" t="s">
        <v>948</v>
      </c>
      <c r="V78" s="125" t="s">
        <v>219</v>
      </c>
      <c r="AA78" s="103">
        <f>IF(OR(J78="Fail",ISBLANK(J78)),INDEX('Issue Code Table'!C:C,MATCH(N:N,'Issue Code Table'!A:A,0)),IF(M78="Critical",6,IF(M78="Significant",5,IF(M78="Moderate",3,2))))</f>
        <v>6</v>
      </c>
    </row>
    <row r="79" spans="1:27" s="73" customFormat="1" ht="141.65" customHeight="1" x14ac:dyDescent="0.25">
      <c r="A79" s="82" t="s">
        <v>949</v>
      </c>
      <c r="B79" s="84" t="s">
        <v>950</v>
      </c>
      <c r="C79" s="240" t="s">
        <v>951</v>
      </c>
      <c r="D79" s="108" t="s">
        <v>193</v>
      </c>
      <c r="E79" s="84" t="s">
        <v>952</v>
      </c>
      <c r="F79" s="84" t="s">
        <v>953</v>
      </c>
      <c r="G79" s="84" t="s">
        <v>954</v>
      </c>
      <c r="H79" s="84" t="s">
        <v>955</v>
      </c>
      <c r="I79" s="108"/>
      <c r="J79" s="80"/>
      <c r="K79" s="85" t="s">
        <v>956</v>
      </c>
      <c r="L79" s="236" t="s">
        <v>957</v>
      </c>
      <c r="M79" s="87" t="s">
        <v>199</v>
      </c>
      <c r="N79" s="93" t="s">
        <v>958</v>
      </c>
      <c r="O79" s="88" t="s">
        <v>959</v>
      </c>
      <c r="P79" s="89"/>
      <c r="Q79" s="237" t="s">
        <v>960</v>
      </c>
      <c r="R79" s="237" t="s">
        <v>961</v>
      </c>
      <c r="S79" s="84" t="s">
        <v>962</v>
      </c>
      <c r="T79" s="114" t="s">
        <v>963</v>
      </c>
      <c r="U79" s="114" t="s">
        <v>964</v>
      </c>
      <c r="V79" s="125"/>
      <c r="AA79" s="103">
        <f>IF(OR(J79="Fail",ISBLANK(J79)),INDEX('Issue Code Table'!C:C,MATCH(N:N,'Issue Code Table'!A:A,0)),IF(M79="Critical",6,IF(M79="Significant",5,IF(M79="Moderate",3,2))))</f>
        <v>4</v>
      </c>
    </row>
    <row r="80" spans="1:27" s="73" customFormat="1" ht="141.65" customHeight="1" x14ac:dyDescent="0.25">
      <c r="A80" s="82" t="s">
        <v>965</v>
      </c>
      <c r="B80" s="239" t="s">
        <v>827</v>
      </c>
      <c r="C80" s="240" t="s">
        <v>828</v>
      </c>
      <c r="D80" s="108" t="s">
        <v>193</v>
      </c>
      <c r="E80" s="84" t="s">
        <v>966</v>
      </c>
      <c r="F80" s="84" t="s">
        <v>967</v>
      </c>
      <c r="G80" s="84" t="s">
        <v>968</v>
      </c>
      <c r="H80" s="84" t="s">
        <v>969</v>
      </c>
      <c r="I80" s="108"/>
      <c r="J80" s="80"/>
      <c r="K80" s="85" t="s">
        <v>970</v>
      </c>
      <c r="L80" s="236"/>
      <c r="M80" s="87" t="s">
        <v>159</v>
      </c>
      <c r="N80" s="93" t="s">
        <v>186</v>
      </c>
      <c r="O80" s="88" t="s">
        <v>187</v>
      </c>
      <c r="P80" s="89"/>
      <c r="Q80" s="237" t="s">
        <v>960</v>
      </c>
      <c r="R80" s="237" t="s">
        <v>971</v>
      </c>
      <c r="S80" s="84" t="s">
        <v>927</v>
      </c>
      <c r="T80" s="114" t="s">
        <v>972</v>
      </c>
      <c r="U80" s="114" t="s">
        <v>973</v>
      </c>
      <c r="V80" s="125" t="s">
        <v>219</v>
      </c>
      <c r="AA80" s="103">
        <f>IF(OR(J80="Fail",ISBLANK(J80)),INDEX('Issue Code Table'!C:C,MATCH(N:N,'Issue Code Table'!A:A,0)),IF(M80="Critical",6,IF(M80="Significant",5,IF(M80="Moderate",3,2))))</f>
        <v>6</v>
      </c>
    </row>
    <row r="81" spans="1:27" s="73" customFormat="1" ht="141.65" customHeight="1" x14ac:dyDescent="0.25">
      <c r="A81" s="82" t="s">
        <v>974</v>
      </c>
      <c r="B81" s="239" t="s">
        <v>827</v>
      </c>
      <c r="C81" s="240" t="s">
        <v>828</v>
      </c>
      <c r="D81" s="108" t="s">
        <v>193</v>
      </c>
      <c r="E81" s="84" t="s">
        <v>975</v>
      </c>
      <c r="F81" s="84" t="s">
        <v>976</v>
      </c>
      <c r="G81" s="84" t="s">
        <v>977</v>
      </c>
      <c r="H81" s="84" t="s">
        <v>978</v>
      </c>
      <c r="I81" s="108"/>
      <c r="J81" s="80"/>
      <c r="K81" s="85" t="s">
        <v>979</v>
      </c>
      <c r="L81" s="236"/>
      <c r="M81" s="87" t="s">
        <v>159</v>
      </c>
      <c r="N81" s="93" t="s">
        <v>186</v>
      </c>
      <c r="O81" s="88" t="s">
        <v>187</v>
      </c>
      <c r="P81" s="89"/>
      <c r="Q81" s="237" t="s">
        <v>960</v>
      </c>
      <c r="R81" s="237" t="s">
        <v>980</v>
      </c>
      <c r="S81" s="84" t="s">
        <v>927</v>
      </c>
      <c r="T81" s="114" t="s">
        <v>981</v>
      </c>
      <c r="U81" s="114" t="s">
        <v>982</v>
      </c>
      <c r="V81" s="125" t="s">
        <v>219</v>
      </c>
      <c r="AA81" s="103">
        <f>IF(OR(J81="Fail",ISBLANK(J81)),INDEX('Issue Code Table'!C:C,MATCH(N:N,'Issue Code Table'!A:A,0)),IF(M81="Critical",6,IF(M81="Significant",5,IF(M81="Moderate",3,2))))</f>
        <v>6</v>
      </c>
    </row>
    <row r="82" spans="1:27" s="73" customFormat="1" ht="141.65" customHeight="1" x14ac:dyDescent="0.25">
      <c r="A82" s="82" t="s">
        <v>983</v>
      </c>
      <c r="B82" s="83" t="s">
        <v>950</v>
      </c>
      <c r="C82" s="83" t="s">
        <v>951</v>
      </c>
      <c r="D82" s="108" t="s">
        <v>193</v>
      </c>
      <c r="E82" s="84" t="s">
        <v>984</v>
      </c>
      <c r="F82" s="84" t="s">
        <v>985</v>
      </c>
      <c r="G82" s="84" t="s">
        <v>986</v>
      </c>
      <c r="H82" s="84" t="s">
        <v>987</v>
      </c>
      <c r="I82" s="108"/>
      <c r="J82" s="80"/>
      <c r="K82" s="85" t="s">
        <v>988</v>
      </c>
      <c r="L82" s="236"/>
      <c r="M82" s="87" t="s">
        <v>199</v>
      </c>
      <c r="N82" s="93" t="s">
        <v>683</v>
      </c>
      <c r="O82" s="88" t="s">
        <v>684</v>
      </c>
      <c r="P82" s="89"/>
      <c r="Q82" s="237" t="s">
        <v>960</v>
      </c>
      <c r="R82" s="237" t="s">
        <v>989</v>
      </c>
      <c r="S82" s="84" t="s">
        <v>990</v>
      </c>
      <c r="T82" s="114" t="s">
        <v>991</v>
      </c>
      <c r="U82" s="114" t="s">
        <v>992</v>
      </c>
      <c r="V82" s="125"/>
      <c r="AA82" s="103">
        <f>IF(OR(J82="Fail",ISBLANK(J82)),INDEX('Issue Code Table'!C:C,MATCH(N:N,'Issue Code Table'!A:A,0)),IF(M82="Critical",6,IF(M82="Significant",5,IF(M82="Moderate",3,2))))</f>
        <v>4</v>
      </c>
    </row>
    <row r="83" spans="1:27" s="73" customFormat="1" ht="141.65" customHeight="1" x14ac:dyDescent="0.25">
      <c r="A83" s="82" t="s">
        <v>993</v>
      </c>
      <c r="B83" s="83" t="s">
        <v>191</v>
      </c>
      <c r="C83" s="83" t="s">
        <v>192</v>
      </c>
      <c r="D83" s="108" t="s">
        <v>193</v>
      </c>
      <c r="E83" s="84" t="s">
        <v>994</v>
      </c>
      <c r="F83" s="84" t="s">
        <v>995</v>
      </c>
      <c r="G83" s="84" t="s">
        <v>996</v>
      </c>
      <c r="H83" s="84" t="s">
        <v>997</v>
      </c>
      <c r="I83" s="108"/>
      <c r="J83" s="80"/>
      <c r="K83" s="85" t="s">
        <v>998</v>
      </c>
      <c r="L83" s="236"/>
      <c r="M83" s="87" t="s">
        <v>159</v>
      </c>
      <c r="N83" s="93" t="s">
        <v>705</v>
      </c>
      <c r="O83" s="88" t="s">
        <v>706</v>
      </c>
      <c r="P83" s="89"/>
      <c r="Q83" s="237" t="s">
        <v>960</v>
      </c>
      <c r="R83" s="237" t="s">
        <v>999</v>
      </c>
      <c r="S83" s="84" t="s">
        <v>1000</v>
      </c>
      <c r="T83" s="114" t="s">
        <v>1001</v>
      </c>
      <c r="U83" s="114" t="s">
        <v>1002</v>
      </c>
      <c r="V83" s="125" t="s">
        <v>219</v>
      </c>
      <c r="AA83" s="103">
        <f>IF(OR(J83="Fail",ISBLANK(J83)),INDEX('Issue Code Table'!C:C,MATCH(N:N,'Issue Code Table'!A:A,0)),IF(M83="Critical",6,IF(M83="Significant",5,IF(M83="Moderate",3,2))))</f>
        <v>5</v>
      </c>
    </row>
    <row r="84" spans="1:27" s="73" customFormat="1" ht="141.65" customHeight="1" x14ac:dyDescent="0.25">
      <c r="A84" s="82" t="s">
        <v>1003</v>
      </c>
      <c r="B84" s="84" t="s">
        <v>323</v>
      </c>
      <c r="C84" s="249" t="s">
        <v>324</v>
      </c>
      <c r="D84" s="108" t="s">
        <v>193</v>
      </c>
      <c r="E84" s="84" t="s">
        <v>1004</v>
      </c>
      <c r="F84" s="84" t="s">
        <v>1005</v>
      </c>
      <c r="G84" s="84" t="s">
        <v>196</v>
      </c>
      <c r="H84" s="84" t="s">
        <v>1006</v>
      </c>
      <c r="I84" s="108"/>
      <c r="J84" s="80"/>
      <c r="K84" s="85" t="s">
        <v>1007</v>
      </c>
      <c r="L84" s="236"/>
      <c r="M84" s="87" t="s">
        <v>159</v>
      </c>
      <c r="N84" s="93" t="s">
        <v>705</v>
      </c>
      <c r="O84" s="88" t="s">
        <v>706</v>
      </c>
      <c r="P84" s="89"/>
      <c r="Q84" s="237" t="s">
        <v>1008</v>
      </c>
      <c r="R84" s="237" t="s">
        <v>1009</v>
      </c>
      <c r="S84" s="84" t="s">
        <v>1010</v>
      </c>
      <c r="T84" s="114" t="s">
        <v>1011</v>
      </c>
      <c r="U84" s="114" t="s">
        <v>1012</v>
      </c>
      <c r="V84" s="125" t="s">
        <v>219</v>
      </c>
      <c r="AA84" s="103">
        <f>IF(OR(J84="Fail",ISBLANK(J84)),INDEX('Issue Code Table'!C:C,MATCH(N:N,'Issue Code Table'!A:A,0)),IF(M84="Critical",6,IF(M84="Significant",5,IF(M84="Moderate",3,2))))</f>
        <v>5</v>
      </c>
    </row>
    <row r="85" spans="1:27" s="73" customFormat="1" ht="141.65" customHeight="1" x14ac:dyDescent="0.25">
      <c r="A85" s="82" t="s">
        <v>1013</v>
      </c>
      <c r="B85" s="84" t="s">
        <v>323</v>
      </c>
      <c r="C85" s="249" t="s">
        <v>324</v>
      </c>
      <c r="D85" s="108" t="s">
        <v>193</v>
      </c>
      <c r="E85" s="84" t="s">
        <v>1014</v>
      </c>
      <c r="F85" s="84" t="s">
        <v>1015</v>
      </c>
      <c r="G85" s="84" t="s">
        <v>1016</v>
      </c>
      <c r="H85" s="84" t="s">
        <v>1017</v>
      </c>
      <c r="I85" s="108"/>
      <c r="J85" s="80"/>
      <c r="K85" s="85" t="s">
        <v>1018</v>
      </c>
      <c r="L85" s="236"/>
      <c r="M85" s="87" t="s">
        <v>159</v>
      </c>
      <c r="N85" s="93" t="s">
        <v>705</v>
      </c>
      <c r="O85" s="88" t="s">
        <v>706</v>
      </c>
      <c r="P85" s="89"/>
      <c r="Q85" s="237" t="s">
        <v>1008</v>
      </c>
      <c r="R85" s="237" t="s">
        <v>1019</v>
      </c>
      <c r="S85" s="84" t="s">
        <v>1020</v>
      </c>
      <c r="T85" s="114" t="s">
        <v>1021</v>
      </c>
      <c r="U85" s="114" t="s">
        <v>1022</v>
      </c>
      <c r="V85" s="125" t="s">
        <v>219</v>
      </c>
      <c r="AA85" s="103">
        <f>IF(OR(J85="Fail",ISBLANK(J85)),INDEX('Issue Code Table'!C:C,MATCH(N:N,'Issue Code Table'!A:A,0)),IF(M85="Critical",6,IF(M85="Significant",5,IF(M85="Moderate",3,2))))</f>
        <v>5</v>
      </c>
    </row>
    <row r="86" spans="1:27" s="73" customFormat="1" ht="141.65" customHeight="1" x14ac:dyDescent="0.25">
      <c r="A86" s="82" t="s">
        <v>1023</v>
      </c>
      <c r="B86" s="84" t="s">
        <v>323</v>
      </c>
      <c r="C86" s="249" t="s">
        <v>324</v>
      </c>
      <c r="D86" s="108" t="s">
        <v>193</v>
      </c>
      <c r="E86" s="84" t="s">
        <v>1024</v>
      </c>
      <c r="F86" s="84" t="s">
        <v>1025</v>
      </c>
      <c r="G86" s="84" t="s">
        <v>1026</v>
      </c>
      <c r="H86" s="84" t="s">
        <v>1027</v>
      </c>
      <c r="I86" s="108"/>
      <c r="J86" s="80"/>
      <c r="K86" s="85" t="s">
        <v>1028</v>
      </c>
      <c r="L86" s="236"/>
      <c r="M86" s="87" t="s">
        <v>159</v>
      </c>
      <c r="N86" s="93" t="s">
        <v>705</v>
      </c>
      <c r="O86" s="88" t="s">
        <v>706</v>
      </c>
      <c r="P86" s="89"/>
      <c r="Q86" s="237" t="s">
        <v>1008</v>
      </c>
      <c r="R86" s="237" t="s">
        <v>1029</v>
      </c>
      <c r="S86" s="84" t="s">
        <v>1030</v>
      </c>
      <c r="T86" s="114" t="s">
        <v>1031</v>
      </c>
      <c r="U86" s="114" t="s">
        <v>1032</v>
      </c>
      <c r="V86" s="125" t="s">
        <v>219</v>
      </c>
      <c r="AA86" s="103">
        <f>IF(OR(J86="Fail",ISBLANK(J86)),INDEX('Issue Code Table'!C:C,MATCH(N:N,'Issue Code Table'!A:A,0)),IF(M86="Critical",6,IF(M86="Significant",5,IF(M86="Moderate",3,2))))</f>
        <v>5</v>
      </c>
    </row>
    <row r="87" spans="1:27" s="73" customFormat="1" ht="141.65" customHeight="1" x14ac:dyDescent="0.25">
      <c r="A87" s="82" t="s">
        <v>1033</v>
      </c>
      <c r="B87" s="83" t="s">
        <v>191</v>
      </c>
      <c r="C87" s="83" t="s">
        <v>192</v>
      </c>
      <c r="D87" s="108" t="s">
        <v>193</v>
      </c>
      <c r="E87" s="84" t="s">
        <v>1034</v>
      </c>
      <c r="F87" s="84" t="s">
        <v>1035</v>
      </c>
      <c r="G87" s="84" t="s">
        <v>1036</v>
      </c>
      <c r="H87" s="84" t="s">
        <v>1037</v>
      </c>
      <c r="I87" s="108"/>
      <c r="J87" s="80"/>
      <c r="K87" s="85" t="s">
        <v>1038</v>
      </c>
      <c r="L87" s="236"/>
      <c r="M87" s="87" t="s">
        <v>159</v>
      </c>
      <c r="N87" s="93" t="s">
        <v>1039</v>
      </c>
      <c r="O87" s="88" t="s">
        <v>1040</v>
      </c>
      <c r="P87" s="89"/>
      <c r="Q87" s="237" t="s">
        <v>1008</v>
      </c>
      <c r="R87" s="252" t="s">
        <v>1041</v>
      </c>
      <c r="S87" s="84" t="s">
        <v>1042</v>
      </c>
      <c r="T87" s="114" t="s">
        <v>1043</v>
      </c>
      <c r="U87" s="114" t="s">
        <v>1044</v>
      </c>
      <c r="V87" s="125" t="s">
        <v>219</v>
      </c>
      <c r="AA87" s="103">
        <f>IF(OR(J87="Fail",ISBLANK(J87)),INDEX('Issue Code Table'!C:C,MATCH(N:N,'Issue Code Table'!A:A,0)),IF(M87="Critical",6,IF(M87="Significant",5,IF(M87="Moderate",3,2))))</f>
        <v>5</v>
      </c>
    </row>
    <row r="88" spans="1:27" s="73" customFormat="1" ht="141.65" customHeight="1" x14ac:dyDescent="0.25">
      <c r="A88" s="82" t="s">
        <v>1045</v>
      </c>
      <c r="B88" s="84" t="s">
        <v>323</v>
      </c>
      <c r="C88" s="249" t="s">
        <v>324</v>
      </c>
      <c r="D88" s="108" t="s">
        <v>193</v>
      </c>
      <c r="E88" s="84" t="s">
        <v>1046</v>
      </c>
      <c r="F88" s="84" t="s">
        <v>1047</v>
      </c>
      <c r="G88" s="84" t="s">
        <v>1048</v>
      </c>
      <c r="H88" s="84" t="s">
        <v>1049</v>
      </c>
      <c r="I88" s="108"/>
      <c r="J88" s="80"/>
      <c r="K88" s="85" t="s">
        <v>1050</v>
      </c>
      <c r="L88" s="236"/>
      <c r="M88" s="87" t="s">
        <v>159</v>
      </c>
      <c r="N88" s="93" t="s">
        <v>329</v>
      </c>
      <c r="O88" s="88" t="s">
        <v>330</v>
      </c>
      <c r="P88" s="89"/>
      <c r="Q88" s="237" t="s">
        <v>1008</v>
      </c>
      <c r="R88" s="237" t="s">
        <v>1051</v>
      </c>
      <c r="S88" s="84" t="s">
        <v>1052</v>
      </c>
      <c r="T88" s="114" t="s">
        <v>1053</v>
      </c>
      <c r="U88" s="114" t="s">
        <v>1054</v>
      </c>
      <c r="V88" s="125" t="s">
        <v>219</v>
      </c>
      <c r="AA88" s="103">
        <f>IF(OR(J88="Fail",ISBLANK(J88)),INDEX('Issue Code Table'!C:C,MATCH(N:N,'Issue Code Table'!A:A,0)),IF(M88="Critical",6,IF(M88="Significant",5,IF(M88="Moderate",3,2))))</f>
        <v>5</v>
      </c>
    </row>
    <row r="89" spans="1:27" s="73" customFormat="1" ht="141.65" customHeight="1" x14ac:dyDescent="0.25">
      <c r="A89" s="82" t="s">
        <v>1055</v>
      </c>
      <c r="B89" s="239" t="s">
        <v>165</v>
      </c>
      <c r="C89" s="240" t="s">
        <v>166</v>
      </c>
      <c r="D89" s="108" t="s">
        <v>193</v>
      </c>
      <c r="E89" s="84" t="s">
        <v>1056</v>
      </c>
      <c r="F89" s="84" t="s">
        <v>1057</v>
      </c>
      <c r="G89" s="84" t="s">
        <v>1058</v>
      </c>
      <c r="H89" s="84" t="s">
        <v>1059</v>
      </c>
      <c r="I89" s="108"/>
      <c r="J89" s="80"/>
      <c r="K89" s="85" t="s">
        <v>1060</v>
      </c>
      <c r="L89" s="236"/>
      <c r="M89" s="87" t="s">
        <v>159</v>
      </c>
      <c r="N89" s="93" t="s">
        <v>705</v>
      </c>
      <c r="O89" s="88" t="s">
        <v>706</v>
      </c>
      <c r="P89" s="89"/>
      <c r="Q89" s="237" t="s">
        <v>1008</v>
      </c>
      <c r="R89" s="237" t="s">
        <v>1061</v>
      </c>
      <c r="S89" s="84" t="s">
        <v>1062</v>
      </c>
      <c r="T89" s="114" t="s">
        <v>1063</v>
      </c>
      <c r="U89" s="114" t="s">
        <v>1064</v>
      </c>
      <c r="V89" s="125" t="s">
        <v>219</v>
      </c>
      <c r="AA89" s="103">
        <f>IF(OR(J89="Fail",ISBLANK(J89)),INDEX('Issue Code Table'!C:C,MATCH(N:N,'Issue Code Table'!A:A,0)),IF(M89="Critical",6,IF(M89="Significant",5,IF(M89="Moderate",3,2))))</f>
        <v>5</v>
      </c>
    </row>
    <row r="90" spans="1:27" s="73" customFormat="1" ht="141.65" customHeight="1" x14ac:dyDescent="0.25">
      <c r="A90" s="82" t="s">
        <v>1065</v>
      </c>
      <c r="B90" s="84" t="s">
        <v>323</v>
      </c>
      <c r="C90" s="249" t="s">
        <v>324</v>
      </c>
      <c r="D90" s="108" t="s">
        <v>193</v>
      </c>
      <c r="E90" s="84" t="s">
        <v>1066</v>
      </c>
      <c r="F90" s="84" t="s">
        <v>1067</v>
      </c>
      <c r="G90" s="84" t="s">
        <v>1068</v>
      </c>
      <c r="H90" s="84" t="s">
        <v>1069</v>
      </c>
      <c r="I90" s="108"/>
      <c r="J90" s="80"/>
      <c r="K90" s="85" t="s">
        <v>1070</v>
      </c>
      <c r="L90" s="236"/>
      <c r="M90" s="87" t="s">
        <v>159</v>
      </c>
      <c r="N90" s="93" t="s">
        <v>705</v>
      </c>
      <c r="O90" s="88" t="s">
        <v>706</v>
      </c>
      <c r="P90" s="89"/>
      <c r="Q90" s="237" t="s">
        <v>1008</v>
      </c>
      <c r="R90" s="237" t="s">
        <v>1071</v>
      </c>
      <c r="S90" s="84" t="s">
        <v>1072</v>
      </c>
      <c r="T90" s="114" t="s">
        <v>1073</v>
      </c>
      <c r="U90" s="114" t="s">
        <v>1074</v>
      </c>
      <c r="V90" s="125" t="s">
        <v>219</v>
      </c>
      <c r="AA90" s="103">
        <f>IF(OR(J90="Fail",ISBLANK(J90)),INDEX('Issue Code Table'!C:C,MATCH(N:N,'Issue Code Table'!A:A,0)),IF(M90="Critical",6,IF(M90="Significant",5,IF(M90="Moderate",3,2))))</f>
        <v>5</v>
      </c>
    </row>
    <row r="91" spans="1:27" s="73" customFormat="1" ht="141.65" customHeight="1" x14ac:dyDescent="0.25">
      <c r="A91" s="82" t="s">
        <v>1075</v>
      </c>
      <c r="B91" s="84" t="s">
        <v>323</v>
      </c>
      <c r="C91" s="249" t="s">
        <v>324</v>
      </c>
      <c r="D91" s="108" t="s">
        <v>193</v>
      </c>
      <c r="E91" s="84" t="s">
        <v>1076</v>
      </c>
      <c r="F91" s="84" t="s">
        <v>1077</v>
      </c>
      <c r="G91" s="84" t="s">
        <v>1078</v>
      </c>
      <c r="H91" s="84" t="s">
        <v>1079</v>
      </c>
      <c r="I91" s="108"/>
      <c r="J91" s="80"/>
      <c r="K91" s="85" t="s">
        <v>1080</v>
      </c>
      <c r="L91" s="236"/>
      <c r="M91" s="87" t="s">
        <v>159</v>
      </c>
      <c r="N91" s="93" t="s">
        <v>705</v>
      </c>
      <c r="O91" s="88" t="s">
        <v>706</v>
      </c>
      <c r="P91" s="89"/>
      <c r="Q91" s="237" t="s">
        <v>1008</v>
      </c>
      <c r="R91" s="237" t="s">
        <v>1081</v>
      </c>
      <c r="S91" s="84" t="s">
        <v>1082</v>
      </c>
      <c r="T91" s="114" t="s">
        <v>1083</v>
      </c>
      <c r="U91" s="114" t="s">
        <v>1084</v>
      </c>
      <c r="V91" s="125" t="s">
        <v>219</v>
      </c>
      <c r="AA91" s="103">
        <f>IF(OR(J91="Fail",ISBLANK(J91)),INDEX('Issue Code Table'!C:C,MATCH(N:N,'Issue Code Table'!A:A,0)),IF(M91="Critical",6,IF(M91="Significant",5,IF(M91="Moderate",3,2))))</f>
        <v>5</v>
      </c>
    </row>
    <row r="92" spans="1:27" s="73" customFormat="1" ht="141.65" customHeight="1" x14ac:dyDescent="0.25">
      <c r="A92" s="82" t="s">
        <v>1085</v>
      </c>
      <c r="B92" s="84" t="s">
        <v>323</v>
      </c>
      <c r="C92" s="249" t="s">
        <v>324</v>
      </c>
      <c r="D92" s="108" t="s">
        <v>193</v>
      </c>
      <c r="E92" s="84" t="s">
        <v>1086</v>
      </c>
      <c r="F92" s="84" t="s">
        <v>1087</v>
      </c>
      <c r="G92" s="84" t="s">
        <v>1088</v>
      </c>
      <c r="H92" s="84" t="s">
        <v>1089</v>
      </c>
      <c r="I92" s="108"/>
      <c r="J92" s="80"/>
      <c r="K92" s="85" t="s">
        <v>1090</v>
      </c>
      <c r="L92" s="236"/>
      <c r="M92" s="87" t="s">
        <v>159</v>
      </c>
      <c r="N92" s="93" t="s">
        <v>705</v>
      </c>
      <c r="O92" s="88" t="s">
        <v>706</v>
      </c>
      <c r="P92" s="89"/>
      <c r="Q92" s="237" t="s">
        <v>1008</v>
      </c>
      <c r="R92" s="237" t="s">
        <v>1091</v>
      </c>
      <c r="S92" s="84" t="s">
        <v>1092</v>
      </c>
      <c r="T92" s="114" t="s">
        <v>1093</v>
      </c>
      <c r="U92" s="114" t="s">
        <v>1094</v>
      </c>
      <c r="V92" s="125" t="s">
        <v>219</v>
      </c>
      <c r="AA92" s="103">
        <f>IF(OR(J92="Fail",ISBLANK(J92)),INDEX('Issue Code Table'!C:C,MATCH(N:N,'Issue Code Table'!A:A,0)),IF(M92="Critical",6,IF(M92="Significant",5,IF(M92="Moderate",3,2))))</f>
        <v>5</v>
      </c>
    </row>
    <row r="93" spans="1:27" s="73" customFormat="1" ht="141.65" customHeight="1" x14ac:dyDescent="0.25">
      <c r="A93" s="82" t="s">
        <v>1095</v>
      </c>
      <c r="B93" s="84" t="s">
        <v>323</v>
      </c>
      <c r="C93" s="249" t="s">
        <v>324</v>
      </c>
      <c r="D93" s="108" t="s">
        <v>193</v>
      </c>
      <c r="E93" s="84" t="s">
        <v>1096</v>
      </c>
      <c r="F93" s="84" t="s">
        <v>1097</v>
      </c>
      <c r="G93" s="84" t="s">
        <v>1098</v>
      </c>
      <c r="H93" s="84" t="s">
        <v>1099</v>
      </c>
      <c r="I93" s="112"/>
      <c r="J93" s="80"/>
      <c r="K93" s="85" t="s">
        <v>1100</v>
      </c>
      <c r="L93" s="256"/>
      <c r="M93" s="87" t="s">
        <v>159</v>
      </c>
      <c r="N93" s="93" t="s">
        <v>705</v>
      </c>
      <c r="O93" s="88" t="s">
        <v>706</v>
      </c>
      <c r="P93" s="89"/>
      <c r="Q93" s="237" t="s">
        <v>1008</v>
      </c>
      <c r="R93" s="237" t="s">
        <v>1101</v>
      </c>
      <c r="S93" s="84" t="s">
        <v>1102</v>
      </c>
      <c r="T93" s="114" t="s">
        <v>1103</v>
      </c>
      <c r="U93" s="114" t="s">
        <v>1104</v>
      </c>
      <c r="V93" s="125" t="s">
        <v>219</v>
      </c>
      <c r="AA93" s="103">
        <f>IF(OR(J93="Fail",ISBLANK(J93)),INDEX('Issue Code Table'!C:C,MATCH(N:N,'Issue Code Table'!A:A,0)),IF(M93="Critical",6,IF(M93="Significant",5,IF(M93="Moderate",3,2))))</f>
        <v>5</v>
      </c>
    </row>
    <row r="94" spans="1:27" s="73" customFormat="1" ht="141.65" customHeight="1" x14ac:dyDescent="0.25">
      <c r="A94" s="82" t="s">
        <v>1105</v>
      </c>
      <c r="B94" s="239" t="s">
        <v>165</v>
      </c>
      <c r="C94" s="240" t="s">
        <v>166</v>
      </c>
      <c r="D94" s="108" t="s">
        <v>193</v>
      </c>
      <c r="E94" s="84" t="s">
        <v>1106</v>
      </c>
      <c r="F94" s="84" t="s">
        <v>1107</v>
      </c>
      <c r="G94" s="84" t="s">
        <v>1108</v>
      </c>
      <c r="H94" s="84" t="s">
        <v>1109</v>
      </c>
      <c r="I94" s="108"/>
      <c r="J94" s="80"/>
      <c r="K94" s="85" t="s">
        <v>1110</v>
      </c>
      <c r="L94" s="236"/>
      <c r="M94" s="87" t="s">
        <v>159</v>
      </c>
      <c r="N94" s="93" t="s">
        <v>705</v>
      </c>
      <c r="O94" s="88" t="s">
        <v>706</v>
      </c>
      <c r="P94" s="89"/>
      <c r="Q94" s="237" t="s">
        <v>1008</v>
      </c>
      <c r="R94" s="237" t="s">
        <v>1111</v>
      </c>
      <c r="S94" s="84" t="s">
        <v>1112</v>
      </c>
      <c r="T94" s="114" t="s">
        <v>1113</v>
      </c>
      <c r="U94" s="114" t="s">
        <v>1114</v>
      </c>
      <c r="V94" s="125" t="s">
        <v>219</v>
      </c>
      <c r="AA94" s="103">
        <f>IF(OR(J94="Fail",ISBLANK(J94)),INDEX('Issue Code Table'!C:C,MATCH(N:N,'Issue Code Table'!A:A,0)),IF(M94="Critical",6,IF(M94="Significant",5,IF(M94="Moderate",3,2))))</f>
        <v>5</v>
      </c>
    </row>
    <row r="95" spans="1:27" s="73" customFormat="1" ht="141.65" customHeight="1" x14ac:dyDescent="0.25">
      <c r="A95" s="82" t="s">
        <v>1115</v>
      </c>
      <c r="B95" s="83" t="s">
        <v>346</v>
      </c>
      <c r="C95" s="83" t="s">
        <v>347</v>
      </c>
      <c r="D95" s="108" t="s">
        <v>193</v>
      </c>
      <c r="E95" s="84" t="s">
        <v>1116</v>
      </c>
      <c r="F95" s="84" t="s">
        <v>1117</v>
      </c>
      <c r="G95" s="84" t="s">
        <v>1118</v>
      </c>
      <c r="H95" s="84" t="s">
        <v>1119</v>
      </c>
      <c r="I95" s="108"/>
      <c r="J95" s="80"/>
      <c r="K95" s="85" t="s">
        <v>1120</v>
      </c>
      <c r="L95" s="236"/>
      <c r="M95" s="87" t="s">
        <v>159</v>
      </c>
      <c r="N95" s="87" t="s">
        <v>329</v>
      </c>
      <c r="O95" s="250" t="s">
        <v>330</v>
      </c>
      <c r="P95" s="89"/>
      <c r="Q95" s="237" t="s">
        <v>1008</v>
      </c>
      <c r="R95" s="237" t="s">
        <v>1121</v>
      </c>
      <c r="S95" s="84" t="s">
        <v>1122</v>
      </c>
      <c r="T95" s="114" t="s">
        <v>1123</v>
      </c>
      <c r="U95" s="114" t="s">
        <v>1124</v>
      </c>
      <c r="V95" s="125" t="s">
        <v>219</v>
      </c>
      <c r="AA95" s="103">
        <f>IF(OR(J95="Fail",ISBLANK(J95)),INDEX('Issue Code Table'!C:C,MATCH(N:N,'Issue Code Table'!A:A,0)),IF(M95="Critical",6,IF(M95="Significant",5,IF(M95="Moderate",3,2))))</f>
        <v>5</v>
      </c>
    </row>
    <row r="96" spans="1:27" s="73" customFormat="1" ht="141.65" customHeight="1" x14ac:dyDescent="0.25">
      <c r="A96" s="82" t="s">
        <v>1125</v>
      </c>
      <c r="B96" s="83" t="s">
        <v>1126</v>
      </c>
      <c r="C96" s="83" t="s">
        <v>1127</v>
      </c>
      <c r="D96" s="108" t="s">
        <v>193</v>
      </c>
      <c r="E96" s="84" t="s">
        <v>1128</v>
      </c>
      <c r="F96" s="84" t="s">
        <v>1129</v>
      </c>
      <c r="G96" s="84" t="s">
        <v>1130</v>
      </c>
      <c r="H96" s="84" t="s">
        <v>1131</v>
      </c>
      <c r="I96" s="108"/>
      <c r="J96" s="80"/>
      <c r="K96" s="85" t="s">
        <v>1132</v>
      </c>
      <c r="L96" s="236"/>
      <c r="M96" s="87" t="s">
        <v>159</v>
      </c>
      <c r="N96" s="93" t="s">
        <v>705</v>
      </c>
      <c r="O96" s="88" t="s">
        <v>706</v>
      </c>
      <c r="P96" s="89"/>
      <c r="Q96" s="237" t="s">
        <v>1133</v>
      </c>
      <c r="R96" s="237" t="s">
        <v>1134</v>
      </c>
      <c r="S96" s="84" t="s">
        <v>1135</v>
      </c>
      <c r="T96" s="114" t="s">
        <v>1136</v>
      </c>
      <c r="U96" s="114" t="s">
        <v>1137</v>
      </c>
      <c r="V96" s="125" t="s">
        <v>219</v>
      </c>
      <c r="AA96" s="103">
        <f>IF(OR(J96="Fail",ISBLANK(J96)),INDEX('Issue Code Table'!C:C,MATCH(N:N,'Issue Code Table'!A:A,0)),IF(M96="Critical",6,IF(M96="Significant",5,IF(M96="Moderate",3,2))))</f>
        <v>5</v>
      </c>
    </row>
    <row r="97" spans="1:27" s="73" customFormat="1" ht="141.65" customHeight="1" x14ac:dyDescent="0.25">
      <c r="A97" s="82" t="s">
        <v>1138</v>
      </c>
      <c r="B97" s="83" t="s">
        <v>1126</v>
      </c>
      <c r="C97" s="83" t="s">
        <v>1127</v>
      </c>
      <c r="D97" s="108" t="s">
        <v>193</v>
      </c>
      <c r="E97" s="84" t="s">
        <v>1139</v>
      </c>
      <c r="F97" s="84" t="s">
        <v>1140</v>
      </c>
      <c r="G97" s="84" t="s">
        <v>1141</v>
      </c>
      <c r="H97" s="84" t="s">
        <v>1142</v>
      </c>
      <c r="I97" s="108"/>
      <c r="J97" s="80"/>
      <c r="K97" s="85" t="s">
        <v>1143</v>
      </c>
      <c r="L97" s="236"/>
      <c r="M97" s="87" t="s">
        <v>159</v>
      </c>
      <c r="N97" s="93" t="s">
        <v>705</v>
      </c>
      <c r="O97" s="88" t="s">
        <v>706</v>
      </c>
      <c r="P97" s="89"/>
      <c r="Q97" s="237" t="s">
        <v>1133</v>
      </c>
      <c r="R97" s="237" t="s">
        <v>1144</v>
      </c>
      <c r="S97" s="84" t="s">
        <v>1145</v>
      </c>
      <c r="T97" s="114" t="s">
        <v>1146</v>
      </c>
      <c r="U97" s="114" t="s">
        <v>1147</v>
      </c>
      <c r="V97" s="125" t="s">
        <v>219</v>
      </c>
      <c r="AA97" s="103">
        <f>IF(OR(J97="Fail",ISBLANK(J97)),INDEX('Issue Code Table'!C:C,MATCH(N:N,'Issue Code Table'!A:A,0)),IF(M97="Critical",6,IF(M97="Significant",5,IF(M97="Moderate",3,2))))</f>
        <v>5</v>
      </c>
    </row>
    <row r="98" spans="1:27" s="73" customFormat="1" ht="141.65" customHeight="1" x14ac:dyDescent="0.25">
      <c r="A98" s="82" t="s">
        <v>1148</v>
      </c>
      <c r="B98" s="83" t="s">
        <v>1126</v>
      </c>
      <c r="C98" s="83" t="s">
        <v>1127</v>
      </c>
      <c r="D98" s="108" t="s">
        <v>193</v>
      </c>
      <c r="E98" s="84" t="s">
        <v>1149</v>
      </c>
      <c r="F98" s="84" t="s">
        <v>1150</v>
      </c>
      <c r="G98" s="84" t="s">
        <v>1151</v>
      </c>
      <c r="H98" s="84" t="s">
        <v>1152</v>
      </c>
      <c r="I98" s="108"/>
      <c r="J98" s="80"/>
      <c r="K98" s="85" t="s">
        <v>1153</v>
      </c>
      <c r="L98" s="236"/>
      <c r="M98" s="87" t="s">
        <v>159</v>
      </c>
      <c r="N98" s="93" t="s">
        <v>705</v>
      </c>
      <c r="O98" s="88" t="s">
        <v>706</v>
      </c>
      <c r="P98" s="89"/>
      <c r="Q98" s="237" t="s">
        <v>1133</v>
      </c>
      <c r="R98" s="237" t="s">
        <v>1154</v>
      </c>
      <c r="S98" s="84" t="s">
        <v>1155</v>
      </c>
      <c r="T98" s="114" t="s">
        <v>1156</v>
      </c>
      <c r="U98" s="114" t="s">
        <v>1157</v>
      </c>
      <c r="V98" s="125" t="s">
        <v>219</v>
      </c>
      <c r="AA98" s="103">
        <f>IF(OR(J98="Fail",ISBLANK(J98)),INDEX('Issue Code Table'!C:C,MATCH(N:N,'Issue Code Table'!A:A,0)),IF(M98="Critical",6,IF(M98="Significant",5,IF(M98="Moderate",3,2))))</f>
        <v>5</v>
      </c>
    </row>
    <row r="99" spans="1:27" s="73" customFormat="1" ht="141.65" customHeight="1" x14ac:dyDescent="0.25">
      <c r="A99" s="82" t="s">
        <v>1158</v>
      </c>
      <c r="B99" s="83" t="s">
        <v>774</v>
      </c>
      <c r="C99" s="83" t="s">
        <v>775</v>
      </c>
      <c r="D99" s="108" t="s">
        <v>193</v>
      </c>
      <c r="E99" s="84" t="s">
        <v>1159</v>
      </c>
      <c r="F99" s="84" t="s">
        <v>1160</v>
      </c>
      <c r="G99" s="84" t="s">
        <v>1161</v>
      </c>
      <c r="H99" s="84" t="s">
        <v>1162</v>
      </c>
      <c r="I99" s="108"/>
      <c r="J99" s="80"/>
      <c r="K99" s="85" t="s">
        <v>1163</v>
      </c>
      <c r="L99" s="236"/>
      <c r="M99" s="87" t="s">
        <v>159</v>
      </c>
      <c r="N99" s="93" t="s">
        <v>186</v>
      </c>
      <c r="O99" s="88" t="s">
        <v>187</v>
      </c>
      <c r="P99" s="89"/>
      <c r="Q99" s="237" t="s">
        <v>1133</v>
      </c>
      <c r="R99" s="237" t="s">
        <v>1164</v>
      </c>
      <c r="S99" s="84" t="s">
        <v>1165</v>
      </c>
      <c r="T99" s="114" t="s">
        <v>1166</v>
      </c>
      <c r="U99" s="114" t="s">
        <v>1167</v>
      </c>
      <c r="V99" s="125" t="s">
        <v>219</v>
      </c>
      <c r="AA99" s="103">
        <f>IF(OR(J99="Fail",ISBLANK(J99)),INDEX('Issue Code Table'!C:C,MATCH(N:N,'Issue Code Table'!A:A,0)),IF(M99="Critical",6,IF(M99="Significant",5,IF(M99="Moderate",3,2))))</f>
        <v>6</v>
      </c>
    </row>
    <row r="100" spans="1:27" s="73" customFormat="1" ht="141.65" customHeight="1" x14ac:dyDescent="0.25">
      <c r="A100" s="82" t="s">
        <v>1168</v>
      </c>
      <c r="B100" s="83" t="s">
        <v>191</v>
      </c>
      <c r="C100" s="83" t="s">
        <v>192</v>
      </c>
      <c r="D100" s="108" t="s">
        <v>193</v>
      </c>
      <c r="E100" s="84" t="s">
        <v>1169</v>
      </c>
      <c r="F100" s="84" t="s">
        <v>1170</v>
      </c>
      <c r="G100" s="84" t="s">
        <v>1171</v>
      </c>
      <c r="H100" s="84" t="s">
        <v>1172</v>
      </c>
      <c r="I100" s="108"/>
      <c r="J100" s="80"/>
      <c r="K100" s="85" t="s">
        <v>1173</v>
      </c>
      <c r="L100" s="236"/>
      <c r="M100" s="87" t="s">
        <v>159</v>
      </c>
      <c r="N100" s="93" t="s">
        <v>269</v>
      </c>
      <c r="O100" s="250" t="s">
        <v>270</v>
      </c>
      <c r="P100" s="89"/>
      <c r="Q100" s="237" t="s">
        <v>1133</v>
      </c>
      <c r="R100" s="237" t="s">
        <v>1174</v>
      </c>
      <c r="S100" s="84" t="s">
        <v>1175</v>
      </c>
      <c r="T100" s="114" t="s">
        <v>1176</v>
      </c>
      <c r="U100" s="114" t="s">
        <v>1177</v>
      </c>
      <c r="V100" s="125" t="s">
        <v>219</v>
      </c>
      <c r="AA100" s="103">
        <f>IF(OR(J100="Fail",ISBLANK(J100)),INDEX('Issue Code Table'!C:C,MATCH(N:N,'Issue Code Table'!A:A,0)),IF(M100="Critical",6,IF(M100="Significant",5,IF(M100="Moderate",3,2))))</f>
        <v>7</v>
      </c>
    </row>
    <row r="101" spans="1:27" s="73" customFormat="1" ht="141.65" customHeight="1" x14ac:dyDescent="0.25">
      <c r="A101" s="82" t="s">
        <v>1178</v>
      </c>
      <c r="B101" s="239" t="s">
        <v>950</v>
      </c>
      <c r="C101" s="240" t="s">
        <v>951</v>
      </c>
      <c r="D101" s="108" t="s">
        <v>138</v>
      </c>
      <c r="E101" s="84" t="s">
        <v>1179</v>
      </c>
      <c r="F101" s="84" t="s">
        <v>1180</v>
      </c>
      <c r="G101" s="84" t="s">
        <v>196</v>
      </c>
      <c r="H101" s="84" t="s">
        <v>1181</v>
      </c>
      <c r="I101" s="108"/>
      <c r="J101" s="80"/>
      <c r="K101" s="85" t="s">
        <v>1182</v>
      </c>
      <c r="L101" s="236"/>
      <c r="M101" s="87" t="s">
        <v>199</v>
      </c>
      <c r="N101" s="87" t="s">
        <v>361</v>
      </c>
      <c r="O101" s="250" t="s">
        <v>362</v>
      </c>
      <c r="P101" s="89"/>
      <c r="Q101" s="237" t="s">
        <v>1133</v>
      </c>
      <c r="R101" s="237" t="s">
        <v>1183</v>
      </c>
      <c r="S101" s="84" t="s">
        <v>1184</v>
      </c>
      <c r="T101" s="114" t="s">
        <v>1185</v>
      </c>
      <c r="U101" s="114" t="s">
        <v>1186</v>
      </c>
      <c r="V101" s="125"/>
      <c r="AA101" s="103">
        <f>IF(OR(J101="Fail",ISBLANK(J101)),INDEX('Issue Code Table'!C:C,MATCH(N:N,'Issue Code Table'!A:A,0)),IF(M101="Critical",6,IF(M101="Significant",5,IF(M101="Moderate",3,2))))</f>
        <v>4</v>
      </c>
    </row>
    <row r="102" spans="1:27" s="73" customFormat="1" ht="141.65" customHeight="1" x14ac:dyDescent="0.25">
      <c r="A102" s="82" t="s">
        <v>1187</v>
      </c>
      <c r="B102" s="83" t="s">
        <v>165</v>
      </c>
      <c r="C102" s="83" t="s">
        <v>166</v>
      </c>
      <c r="D102" s="108" t="s">
        <v>193</v>
      </c>
      <c r="E102" s="84" t="s">
        <v>1188</v>
      </c>
      <c r="F102" s="84" t="s">
        <v>1189</v>
      </c>
      <c r="G102" s="84" t="s">
        <v>1190</v>
      </c>
      <c r="H102" s="84" t="s">
        <v>1191</v>
      </c>
      <c r="I102" s="108"/>
      <c r="J102" s="80"/>
      <c r="K102" s="85" t="s">
        <v>1192</v>
      </c>
      <c r="L102" s="236"/>
      <c r="M102" s="87" t="s">
        <v>159</v>
      </c>
      <c r="N102" s="93" t="s">
        <v>781</v>
      </c>
      <c r="O102" s="88" t="s">
        <v>782</v>
      </c>
      <c r="P102" s="89"/>
      <c r="Q102" s="237" t="s">
        <v>1133</v>
      </c>
      <c r="R102" s="237" t="s">
        <v>1193</v>
      </c>
      <c r="S102" s="84" t="s">
        <v>1194</v>
      </c>
      <c r="T102" s="114" t="s">
        <v>1195</v>
      </c>
      <c r="U102" s="114" t="s">
        <v>1196</v>
      </c>
      <c r="V102" s="125" t="s">
        <v>219</v>
      </c>
      <c r="AA102" s="103">
        <f>IF(OR(J102="Fail",ISBLANK(J102)),INDEX('Issue Code Table'!C:C,MATCH(N:N,'Issue Code Table'!A:A,0)),IF(M102="Critical",6,IF(M102="Significant",5,IF(M102="Moderate",3,2))))</f>
        <v>6</v>
      </c>
    </row>
    <row r="103" spans="1:27" s="73" customFormat="1" ht="141.65" customHeight="1" x14ac:dyDescent="0.25">
      <c r="A103" s="82" t="s">
        <v>1197</v>
      </c>
      <c r="B103" s="83" t="s">
        <v>191</v>
      </c>
      <c r="C103" s="83" t="s">
        <v>192</v>
      </c>
      <c r="D103" s="108" t="s">
        <v>193</v>
      </c>
      <c r="E103" s="84" t="s">
        <v>1198</v>
      </c>
      <c r="F103" s="84" t="s">
        <v>1199</v>
      </c>
      <c r="G103" s="84" t="s">
        <v>1200</v>
      </c>
      <c r="H103" s="84" t="s">
        <v>1201</v>
      </c>
      <c r="I103" s="108"/>
      <c r="J103" s="80"/>
      <c r="K103" s="85" t="s">
        <v>1202</v>
      </c>
      <c r="L103" s="236"/>
      <c r="M103" s="87" t="s">
        <v>159</v>
      </c>
      <c r="N103" s="93" t="s">
        <v>186</v>
      </c>
      <c r="O103" s="88" t="s">
        <v>187</v>
      </c>
      <c r="P103" s="89"/>
      <c r="Q103" s="237" t="s">
        <v>1133</v>
      </c>
      <c r="R103" s="237" t="s">
        <v>1203</v>
      </c>
      <c r="S103" s="84" t="s">
        <v>1204</v>
      </c>
      <c r="T103" s="114" t="s">
        <v>1205</v>
      </c>
      <c r="U103" s="114" t="s">
        <v>1206</v>
      </c>
      <c r="V103" s="125" t="s">
        <v>219</v>
      </c>
      <c r="AA103" s="103">
        <f>IF(OR(J103="Fail",ISBLANK(J103)),INDEX('Issue Code Table'!C:C,MATCH(N:N,'Issue Code Table'!A:A,0)),IF(M103="Critical",6,IF(M103="Significant",5,IF(M103="Moderate",3,2))))</f>
        <v>6</v>
      </c>
    </row>
    <row r="104" spans="1:27" s="73" customFormat="1" ht="141.65" customHeight="1" x14ac:dyDescent="0.25">
      <c r="A104" s="82" t="s">
        <v>1207</v>
      </c>
      <c r="B104" s="83" t="s">
        <v>774</v>
      </c>
      <c r="C104" s="83" t="s">
        <v>775</v>
      </c>
      <c r="D104" s="108" t="s">
        <v>193</v>
      </c>
      <c r="E104" s="84" t="s">
        <v>1208</v>
      </c>
      <c r="F104" s="84" t="s">
        <v>1209</v>
      </c>
      <c r="G104" s="84" t="s">
        <v>1210</v>
      </c>
      <c r="H104" s="84" t="s">
        <v>1211</v>
      </c>
      <c r="I104" s="108"/>
      <c r="J104" s="80"/>
      <c r="K104" s="85" t="s">
        <v>1212</v>
      </c>
      <c r="L104" s="236"/>
      <c r="M104" s="87" t="s">
        <v>159</v>
      </c>
      <c r="N104" s="93" t="s">
        <v>186</v>
      </c>
      <c r="O104" s="88" t="s">
        <v>187</v>
      </c>
      <c r="P104" s="89"/>
      <c r="Q104" s="237" t="s">
        <v>1133</v>
      </c>
      <c r="R104" s="237" t="s">
        <v>1213</v>
      </c>
      <c r="S104" s="84" t="s">
        <v>1214</v>
      </c>
      <c r="T104" s="114" t="s">
        <v>1215</v>
      </c>
      <c r="U104" s="114" t="s">
        <v>1216</v>
      </c>
      <c r="V104" s="125" t="s">
        <v>219</v>
      </c>
      <c r="AA104" s="103">
        <f>IF(OR(J104="Fail",ISBLANK(J104)),INDEX('Issue Code Table'!C:C,MATCH(N:N,'Issue Code Table'!A:A,0)),IF(M104="Critical",6,IF(M104="Significant",5,IF(M104="Moderate",3,2))))</f>
        <v>6</v>
      </c>
    </row>
    <row r="105" spans="1:27" s="73" customFormat="1" ht="141.65" customHeight="1" x14ac:dyDescent="0.25">
      <c r="A105" s="82" t="s">
        <v>1217</v>
      </c>
      <c r="B105" s="83" t="s">
        <v>774</v>
      </c>
      <c r="C105" s="83" t="s">
        <v>775</v>
      </c>
      <c r="D105" s="108" t="s">
        <v>193</v>
      </c>
      <c r="E105" s="84" t="s">
        <v>1218</v>
      </c>
      <c r="F105" s="84" t="s">
        <v>1219</v>
      </c>
      <c r="G105" s="84" t="s">
        <v>1220</v>
      </c>
      <c r="H105" s="84" t="s">
        <v>1221</v>
      </c>
      <c r="I105" s="108"/>
      <c r="J105" s="80"/>
      <c r="K105" s="85" t="s">
        <v>1222</v>
      </c>
      <c r="L105" s="236"/>
      <c r="M105" s="87" t="s">
        <v>159</v>
      </c>
      <c r="N105" s="93" t="s">
        <v>186</v>
      </c>
      <c r="O105" s="88" t="s">
        <v>187</v>
      </c>
      <c r="P105" s="89"/>
      <c r="Q105" s="237" t="s">
        <v>1133</v>
      </c>
      <c r="R105" s="237" t="s">
        <v>1223</v>
      </c>
      <c r="S105" s="84" t="s">
        <v>1224</v>
      </c>
      <c r="T105" s="114" t="s">
        <v>1225</v>
      </c>
      <c r="U105" s="114" t="s">
        <v>1226</v>
      </c>
      <c r="V105" s="125" t="s">
        <v>219</v>
      </c>
      <c r="AA105" s="103">
        <f>IF(OR(J105="Fail",ISBLANK(J105)),INDEX('Issue Code Table'!C:C,MATCH(N:N,'Issue Code Table'!A:A,0)),IF(M105="Critical",6,IF(M105="Significant",5,IF(M105="Moderate",3,2))))</f>
        <v>6</v>
      </c>
    </row>
    <row r="106" spans="1:27" s="73" customFormat="1" ht="141.65" customHeight="1" x14ac:dyDescent="0.25">
      <c r="A106" s="82" t="s">
        <v>1227</v>
      </c>
      <c r="B106" s="83" t="s">
        <v>346</v>
      </c>
      <c r="C106" s="83" t="s">
        <v>347</v>
      </c>
      <c r="D106" s="108" t="s">
        <v>193</v>
      </c>
      <c r="E106" s="84" t="s">
        <v>1228</v>
      </c>
      <c r="F106" s="84" t="s">
        <v>1229</v>
      </c>
      <c r="G106" s="84" t="s">
        <v>1230</v>
      </c>
      <c r="H106" s="84" t="s">
        <v>1231</v>
      </c>
      <c r="I106" s="108"/>
      <c r="J106" s="80"/>
      <c r="K106" s="85" t="s">
        <v>1232</v>
      </c>
      <c r="L106" s="236"/>
      <c r="M106" s="87" t="s">
        <v>199</v>
      </c>
      <c r="N106" s="93" t="s">
        <v>705</v>
      </c>
      <c r="O106" s="88" t="s">
        <v>706</v>
      </c>
      <c r="P106" s="89"/>
      <c r="Q106" s="237" t="s">
        <v>1233</v>
      </c>
      <c r="R106" s="237" t="s">
        <v>1234</v>
      </c>
      <c r="S106" s="84" t="s">
        <v>1235</v>
      </c>
      <c r="T106" s="114" t="s">
        <v>1236</v>
      </c>
      <c r="U106" s="114" t="s">
        <v>1237</v>
      </c>
      <c r="V106" s="125"/>
      <c r="AA106" s="103">
        <f>IF(OR(J106="Fail",ISBLANK(J106)),INDEX('Issue Code Table'!C:C,MATCH(N:N,'Issue Code Table'!A:A,0)),IF(M106="Critical",6,IF(M106="Significant",5,IF(M106="Moderate",3,2))))</f>
        <v>5</v>
      </c>
    </row>
    <row r="107" spans="1:27" s="73" customFormat="1" ht="141.65" customHeight="1" x14ac:dyDescent="0.25">
      <c r="A107" s="82" t="s">
        <v>1238</v>
      </c>
      <c r="B107" s="83" t="s">
        <v>346</v>
      </c>
      <c r="C107" s="83" t="s">
        <v>347</v>
      </c>
      <c r="D107" s="108" t="s">
        <v>193</v>
      </c>
      <c r="E107" s="84" t="s">
        <v>1239</v>
      </c>
      <c r="F107" s="84" t="s">
        <v>1240</v>
      </c>
      <c r="G107" s="84" t="s">
        <v>1241</v>
      </c>
      <c r="H107" s="84" t="s">
        <v>1242</v>
      </c>
      <c r="I107" s="108"/>
      <c r="J107" s="80"/>
      <c r="K107" s="85" t="s">
        <v>1243</v>
      </c>
      <c r="L107" s="236"/>
      <c r="M107" s="87" t="s">
        <v>159</v>
      </c>
      <c r="N107" s="93" t="s">
        <v>329</v>
      </c>
      <c r="O107" s="88" t="s">
        <v>330</v>
      </c>
      <c r="P107" s="89"/>
      <c r="Q107" s="237" t="s">
        <v>1233</v>
      </c>
      <c r="R107" s="237" t="s">
        <v>1244</v>
      </c>
      <c r="S107" s="84" t="s">
        <v>1245</v>
      </c>
      <c r="T107" s="114" t="s">
        <v>1246</v>
      </c>
      <c r="U107" s="114" t="s">
        <v>1247</v>
      </c>
      <c r="V107" s="125" t="s">
        <v>219</v>
      </c>
      <c r="AA107" s="103">
        <f>IF(OR(J107="Fail",ISBLANK(J107)),INDEX('Issue Code Table'!C:C,MATCH(N:N,'Issue Code Table'!A:A,0)),IF(M107="Critical",6,IF(M107="Significant",5,IF(M107="Moderate",3,2))))</f>
        <v>5</v>
      </c>
    </row>
    <row r="108" spans="1:27" s="73" customFormat="1" ht="141.65" customHeight="1" x14ac:dyDescent="0.25">
      <c r="A108" s="82" t="s">
        <v>1248</v>
      </c>
      <c r="B108" s="84" t="s">
        <v>323</v>
      </c>
      <c r="C108" s="249" t="s">
        <v>324</v>
      </c>
      <c r="D108" s="108" t="s">
        <v>193</v>
      </c>
      <c r="E108" s="84" t="s">
        <v>1249</v>
      </c>
      <c r="F108" s="84" t="s">
        <v>1250</v>
      </c>
      <c r="G108" s="84" t="s">
        <v>1251</v>
      </c>
      <c r="H108" s="84" t="s">
        <v>1252</v>
      </c>
      <c r="I108" s="108"/>
      <c r="J108" s="80"/>
      <c r="K108" s="85" t="s">
        <v>1253</v>
      </c>
      <c r="L108" s="236"/>
      <c r="M108" s="87" t="s">
        <v>159</v>
      </c>
      <c r="N108" s="93" t="s">
        <v>329</v>
      </c>
      <c r="O108" s="88" t="s">
        <v>330</v>
      </c>
      <c r="P108" s="89"/>
      <c r="Q108" s="237" t="s">
        <v>1254</v>
      </c>
      <c r="R108" s="237" t="s">
        <v>1255</v>
      </c>
      <c r="S108" s="84" t="s">
        <v>1256</v>
      </c>
      <c r="T108" s="114" t="s">
        <v>1257</v>
      </c>
      <c r="U108" s="114" t="s">
        <v>1258</v>
      </c>
      <c r="V108" s="125" t="s">
        <v>219</v>
      </c>
      <c r="AA108" s="103">
        <f>IF(OR(J108="Fail",ISBLANK(J108)),INDEX('Issue Code Table'!C:C,MATCH(N:N,'Issue Code Table'!A:A,0)),IF(M108="Critical",6,IF(M108="Significant",5,IF(M108="Moderate",3,2))))</f>
        <v>5</v>
      </c>
    </row>
    <row r="109" spans="1:27" s="73" customFormat="1" ht="141.65" customHeight="1" x14ac:dyDescent="0.25">
      <c r="A109" s="82" t="s">
        <v>1259</v>
      </c>
      <c r="B109" s="84" t="s">
        <v>323</v>
      </c>
      <c r="C109" s="249" t="s">
        <v>324</v>
      </c>
      <c r="D109" s="108" t="s">
        <v>193</v>
      </c>
      <c r="E109" s="84" t="s">
        <v>1260</v>
      </c>
      <c r="F109" s="84" t="s">
        <v>1261</v>
      </c>
      <c r="G109" s="84" t="s">
        <v>1262</v>
      </c>
      <c r="H109" s="84" t="s">
        <v>1263</v>
      </c>
      <c r="I109" s="108"/>
      <c r="J109" s="80"/>
      <c r="K109" s="85" t="s">
        <v>1264</v>
      </c>
      <c r="L109" s="236"/>
      <c r="M109" s="87" t="s">
        <v>159</v>
      </c>
      <c r="N109" s="93" t="s">
        <v>329</v>
      </c>
      <c r="O109" s="88" t="s">
        <v>330</v>
      </c>
      <c r="P109" s="89"/>
      <c r="Q109" s="237" t="s">
        <v>1254</v>
      </c>
      <c r="R109" s="237" t="s">
        <v>1265</v>
      </c>
      <c r="S109" s="84" t="s">
        <v>1266</v>
      </c>
      <c r="T109" s="114" t="s">
        <v>1267</v>
      </c>
      <c r="U109" s="114" t="s">
        <v>1268</v>
      </c>
      <c r="V109" s="125" t="s">
        <v>219</v>
      </c>
      <c r="AA109" s="103">
        <f>IF(OR(J109="Fail",ISBLANK(J109)),INDEX('Issue Code Table'!C:C,MATCH(N:N,'Issue Code Table'!A:A,0)),IF(M109="Critical",6,IF(M109="Significant",5,IF(M109="Moderate",3,2))))</f>
        <v>5</v>
      </c>
    </row>
    <row r="110" spans="1:27" s="73" customFormat="1" ht="141.65" customHeight="1" x14ac:dyDescent="0.25">
      <c r="A110" s="82" t="s">
        <v>1269</v>
      </c>
      <c r="B110" s="84" t="s">
        <v>323</v>
      </c>
      <c r="C110" s="249" t="s">
        <v>324</v>
      </c>
      <c r="D110" s="108" t="s">
        <v>193</v>
      </c>
      <c r="E110" s="84" t="s">
        <v>1270</v>
      </c>
      <c r="F110" s="84" t="s">
        <v>1271</v>
      </c>
      <c r="G110" s="84" t="s">
        <v>1272</v>
      </c>
      <c r="H110" s="84" t="s">
        <v>1273</v>
      </c>
      <c r="I110" s="108"/>
      <c r="J110" s="80"/>
      <c r="K110" s="85" t="s">
        <v>1274</v>
      </c>
      <c r="L110" s="236"/>
      <c r="M110" s="87" t="s">
        <v>159</v>
      </c>
      <c r="N110" s="93" t="s">
        <v>329</v>
      </c>
      <c r="O110" s="88" t="s">
        <v>330</v>
      </c>
      <c r="P110" s="89"/>
      <c r="Q110" s="237" t="s">
        <v>1254</v>
      </c>
      <c r="R110" s="237" t="s">
        <v>1275</v>
      </c>
      <c r="S110" s="84" t="s">
        <v>1276</v>
      </c>
      <c r="T110" s="114" t="s">
        <v>1277</v>
      </c>
      <c r="U110" s="114" t="s">
        <v>1278</v>
      </c>
      <c r="V110" s="125" t="s">
        <v>219</v>
      </c>
      <c r="AA110" s="103">
        <f>IF(OR(J110="Fail",ISBLANK(J110)),INDEX('Issue Code Table'!C:C,MATCH(N:N,'Issue Code Table'!A:A,0)),IF(M110="Critical",6,IF(M110="Significant",5,IF(M110="Moderate",3,2))))</f>
        <v>5</v>
      </c>
    </row>
    <row r="111" spans="1:27" s="73" customFormat="1" ht="141.65" customHeight="1" x14ac:dyDescent="0.25">
      <c r="A111" s="82" t="s">
        <v>1279</v>
      </c>
      <c r="B111" s="84" t="s">
        <v>323</v>
      </c>
      <c r="C111" s="249" t="s">
        <v>324</v>
      </c>
      <c r="D111" s="108" t="s">
        <v>193</v>
      </c>
      <c r="E111" s="84" t="s">
        <v>1280</v>
      </c>
      <c r="F111" s="84" t="s">
        <v>1281</v>
      </c>
      <c r="G111" s="84" t="s">
        <v>1282</v>
      </c>
      <c r="H111" s="84" t="s">
        <v>1283</v>
      </c>
      <c r="I111" s="108"/>
      <c r="J111" s="80"/>
      <c r="K111" s="85" t="s">
        <v>1284</v>
      </c>
      <c r="L111" s="236"/>
      <c r="M111" s="87" t="s">
        <v>159</v>
      </c>
      <c r="N111" s="93" t="s">
        <v>1285</v>
      </c>
      <c r="O111" s="88" t="s">
        <v>1286</v>
      </c>
      <c r="P111" s="89"/>
      <c r="Q111" s="237" t="s">
        <v>1254</v>
      </c>
      <c r="R111" s="237" t="s">
        <v>1287</v>
      </c>
      <c r="S111" s="84" t="s">
        <v>1288</v>
      </c>
      <c r="T111" s="114" t="s">
        <v>1289</v>
      </c>
      <c r="U111" s="114" t="s">
        <v>1290</v>
      </c>
      <c r="V111" s="125" t="s">
        <v>219</v>
      </c>
      <c r="AA111" s="103">
        <f>IF(OR(J111="Fail",ISBLANK(J111)),INDEX('Issue Code Table'!C:C,MATCH(N:N,'Issue Code Table'!A:A,0)),IF(M111="Critical",6,IF(M111="Significant",5,IF(M111="Moderate",3,2))))</f>
        <v>5</v>
      </c>
    </row>
    <row r="112" spans="1:27" s="73" customFormat="1" ht="141.65" customHeight="1" x14ac:dyDescent="0.25">
      <c r="A112" s="82" t="s">
        <v>1291</v>
      </c>
      <c r="B112" s="84" t="s">
        <v>323</v>
      </c>
      <c r="C112" s="249" t="s">
        <v>324</v>
      </c>
      <c r="D112" s="108" t="s">
        <v>193</v>
      </c>
      <c r="E112" s="84" t="s">
        <v>1292</v>
      </c>
      <c r="F112" s="84" t="s">
        <v>1293</v>
      </c>
      <c r="G112" s="84" t="s">
        <v>1294</v>
      </c>
      <c r="H112" s="84" t="s">
        <v>1295</v>
      </c>
      <c r="I112" s="108"/>
      <c r="J112" s="80"/>
      <c r="K112" s="85" t="s">
        <v>1296</v>
      </c>
      <c r="L112" s="236"/>
      <c r="M112" s="87" t="s">
        <v>159</v>
      </c>
      <c r="N112" s="93" t="s">
        <v>705</v>
      </c>
      <c r="O112" s="88" t="s">
        <v>706</v>
      </c>
      <c r="P112" s="89"/>
      <c r="Q112" s="237" t="s">
        <v>1254</v>
      </c>
      <c r="R112" s="237" t="s">
        <v>1297</v>
      </c>
      <c r="S112" s="84" t="s">
        <v>1298</v>
      </c>
      <c r="T112" s="114" t="s">
        <v>1299</v>
      </c>
      <c r="U112" s="114" t="s">
        <v>1300</v>
      </c>
      <c r="V112" s="125" t="s">
        <v>219</v>
      </c>
      <c r="AA112" s="103">
        <f>IF(OR(J112="Fail",ISBLANK(J112)),INDEX('Issue Code Table'!C:C,MATCH(N:N,'Issue Code Table'!A:A,0)),IF(M112="Critical",6,IF(M112="Significant",5,IF(M112="Moderate",3,2))))</f>
        <v>5</v>
      </c>
    </row>
    <row r="113" spans="1:27" s="73" customFormat="1" ht="141.65" customHeight="1" x14ac:dyDescent="0.25">
      <c r="A113" s="82" t="s">
        <v>1301</v>
      </c>
      <c r="B113" s="84" t="s">
        <v>323</v>
      </c>
      <c r="C113" s="249" t="s">
        <v>324</v>
      </c>
      <c r="D113" s="108" t="s">
        <v>193</v>
      </c>
      <c r="E113" s="84" t="s">
        <v>1302</v>
      </c>
      <c r="F113" s="84" t="s">
        <v>1303</v>
      </c>
      <c r="G113" s="84" t="s">
        <v>1304</v>
      </c>
      <c r="H113" s="84" t="s">
        <v>1305</v>
      </c>
      <c r="I113" s="108"/>
      <c r="J113" s="80"/>
      <c r="K113" s="85" t="s">
        <v>1306</v>
      </c>
      <c r="L113" s="236"/>
      <c r="M113" s="87" t="s">
        <v>159</v>
      </c>
      <c r="N113" s="93" t="s">
        <v>329</v>
      </c>
      <c r="O113" s="88" t="s">
        <v>330</v>
      </c>
      <c r="P113" s="89"/>
      <c r="Q113" s="237" t="s">
        <v>1254</v>
      </c>
      <c r="R113" s="237" t="s">
        <v>1307</v>
      </c>
      <c r="S113" s="84" t="s">
        <v>1308</v>
      </c>
      <c r="T113" s="114" t="s">
        <v>1309</v>
      </c>
      <c r="U113" s="114" t="s">
        <v>1310</v>
      </c>
      <c r="V113" s="125" t="s">
        <v>219</v>
      </c>
      <c r="AA113" s="103">
        <f>IF(OR(J113="Fail",ISBLANK(J113)),INDEX('Issue Code Table'!C:C,MATCH(N:N,'Issue Code Table'!A:A,0)),IF(M113="Critical",6,IF(M113="Significant",5,IF(M113="Moderate",3,2))))</f>
        <v>5</v>
      </c>
    </row>
    <row r="114" spans="1:27" s="73" customFormat="1" ht="141.65" customHeight="1" x14ac:dyDescent="0.25">
      <c r="A114" s="82" t="s">
        <v>1311</v>
      </c>
      <c r="B114" s="84" t="s">
        <v>323</v>
      </c>
      <c r="C114" s="249" t="s">
        <v>324</v>
      </c>
      <c r="D114" s="108" t="s">
        <v>193</v>
      </c>
      <c r="E114" s="84" t="s">
        <v>1312</v>
      </c>
      <c r="F114" s="84" t="s">
        <v>1313</v>
      </c>
      <c r="G114" s="84" t="s">
        <v>1314</v>
      </c>
      <c r="H114" s="84" t="s">
        <v>1315</v>
      </c>
      <c r="I114" s="108"/>
      <c r="J114" s="80"/>
      <c r="K114" s="85" t="s">
        <v>1316</v>
      </c>
      <c r="L114" s="236"/>
      <c r="M114" s="87" t="s">
        <v>159</v>
      </c>
      <c r="N114" s="93" t="s">
        <v>705</v>
      </c>
      <c r="O114" s="88" t="s">
        <v>706</v>
      </c>
      <c r="P114" s="89"/>
      <c r="Q114" s="237" t="s">
        <v>1254</v>
      </c>
      <c r="R114" s="237" t="s">
        <v>1317</v>
      </c>
      <c r="S114" s="84" t="s">
        <v>1318</v>
      </c>
      <c r="T114" s="114" t="s">
        <v>1319</v>
      </c>
      <c r="U114" s="114" t="s">
        <v>1320</v>
      </c>
      <c r="V114" s="125" t="s">
        <v>219</v>
      </c>
      <c r="AA114" s="103">
        <f>IF(OR(J114="Fail",ISBLANK(J114)),INDEX('Issue Code Table'!C:C,MATCH(N:N,'Issue Code Table'!A:A,0)),IF(M114="Critical",6,IF(M114="Significant",5,IF(M114="Moderate",3,2))))</f>
        <v>5</v>
      </c>
    </row>
    <row r="115" spans="1:27" s="73" customFormat="1" ht="141.65" customHeight="1" x14ac:dyDescent="0.25">
      <c r="A115" s="82" t="s">
        <v>1321</v>
      </c>
      <c r="B115" s="257" t="s">
        <v>179</v>
      </c>
      <c r="C115" s="233" t="s">
        <v>1322</v>
      </c>
      <c r="D115" s="108" t="s">
        <v>193</v>
      </c>
      <c r="E115" s="84" t="s">
        <v>1323</v>
      </c>
      <c r="F115" s="84" t="s">
        <v>1324</v>
      </c>
      <c r="G115" s="84" t="s">
        <v>1325</v>
      </c>
      <c r="H115" s="84" t="s">
        <v>1326</v>
      </c>
      <c r="I115" s="108"/>
      <c r="J115" s="80"/>
      <c r="K115" s="85" t="s">
        <v>1327</v>
      </c>
      <c r="L115" s="236"/>
      <c r="M115" s="87" t="s">
        <v>199</v>
      </c>
      <c r="N115" s="87" t="s">
        <v>1328</v>
      </c>
      <c r="O115" s="250" t="s">
        <v>1329</v>
      </c>
      <c r="P115" s="89"/>
      <c r="Q115" s="237" t="s">
        <v>1254</v>
      </c>
      <c r="R115" s="237" t="s">
        <v>1330</v>
      </c>
      <c r="S115" s="84" t="s">
        <v>1331</v>
      </c>
      <c r="T115" s="114" t="s">
        <v>1332</v>
      </c>
      <c r="U115" s="114" t="s">
        <v>1333</v>
      </c>
      <c r="V115" s="125"/>
      <c r="AA115" s="103">
        <f>IF(OR(J115="Fail",ISBLANK(J115)),INDEX('Issue Code Table'!C:C,MATCH(N:N,'Issue Code Table'!A:A,0)),IF(M115="Critical",6,IF(M115="Significant",5,IF(M115="Moderate",3,2))))</f>
        <v>3</v>
      </c>
    </row>
    <row r="116" spans="1:27" s="73" customFormat="1" ht="141.65" customHeight="1" x14ac:dyDescent="0.25">
      <c r="A116" s="82" t="s">
        <v>1334</v>
      </c>
      <c r="B116" s="83" t="s">
        <v>1126</v>
      </c>
      <c r="C116" s="83" t="s">
        <v>1127</v>
      </c>
      <c r="D116" s="108" t="s">
        <v>193</v>
      </c>
      <c r="E116" s="84" t="s">
        <v>1335</v>
      </c>
      <c r="F116" s="84" t="s">
        <v>1336</v>
      </c>
      <c r="G116" s="84" t="s">
        <v>1337</v>
      </c>
      <c r="H116" s="84" t="s">
        <v>1338</v>
      </c>
      <c r="I116" s="108"/>
      <c r="J116" s="80"/>
      <c r="K116" s="85" t="s">
        <v>1339</v>
      </c>
      <c r="L116" s="237"/>
      <c r="M116" s="87" t="s">
        <v>159</v>
      </c>
      <c r="N116" s="93" t="s">
        <v>1340</v>
      </c>
      <c r="O116" s="88" t="s">
        <v>1341</v>
      </c>
      <c r="P116" s="89"/>
      <c r="Q116" s="237" t="s">
        <v>1342</v>
      </c>
      <c r="R116" s="237" t="s">
        <v>1343</v>
      </c>
      <c r="S116" s="84" t="s">
        <v>1344</v>
      </c>
      <c r="T116" s="83" t="s">
        <v>1345</v>
      </c>
      <c r="U116" s="83" t="s">
        <v>1346</v>
      </c>
      <c r="V116" s="125" t="s">
        <v>219</v>
      </c>
      <c r="AA116" s="103">
        <f>IF(OR(J116="Fail",ISBLANK(J116)),INDEX('Issue Code Table'!C:C,MATCH(N:N,'Issue Code Table'!A:A,0)),IF(M116="Critical",6,IF(M116="Significant",5,IF(M116="Moderate",3,2))))</f>
        <v>5</v>
      </c>
    </row>
    <row r="117" spans="1:27" s="73" customFormat="1" ht="141.65" customHeight="1" x14ac:dyDescent="0.25">
      <c r="A117" s="82" t="s">
        <v>1347</v>
      </c>
      <c r="B117" s="83" t="s">
        <v>1126</v>
      </c>
      <c r="C117" s="83" t="s">
        <v>1127</v>
      </c>
      <c r="D117" s="108" t="s">
        <v>193</v>
      </c>
      <c r="E117" s="84" t="s">
        <v>1348</v>
      </c>
      <c r="F117" s="84" t="s">
        <v>1349</v>
      </c>
      <c r="G117" s="84" t="s">
        <v>1350</v>
      </c>
      <c r="H117" s="84" t="s">
        <v>1351</v>
      </c>
      <c r="I117" s="108"/>
      <c r="J117" s="80"/>
      <c r="K117" s="85" t="s">
        <v>1352</v>
      </c>
      <c r="L117" s="237"/>
      <c r="M117" s="87" t="s">
        <v>159</v>
      </c>
      <c r="N117" s="93" t="s">
        <v>1340</v>
      </c>
      <c r="O117" s="88" t="s">
        <v>1341</v>
      </c>
      <c r="P117" s="89"/>
      <c r="Q117" s="237" t="s">
        <v>1342</v>
      </c>
      <c r="R117" s="237" t="s">
        <v>1353</v>
      </c>
      <c r="S117" s="84" t="s">
        <v>1354</v>
      </c>
      <c r="T117" s="83" t="s">
        <v>1355</v>
      </c>
      <c r="U117" s="83" t="s">
        <v>1356</v>
      </c>
      <c r="V117" s="125" t="s">
        <v>219</v>
      </c>
      <c r="AA117" s="103">
        <f>IF(OR(J117="Fail",ISBLANK(J117)),INDEX('Issue Code Table'!C:C,MATCH(N:N,'Issue Code Table'!A:A,0)),IF(M117="Critical",6,IF(M117="Significant",5,IF(M117="Moderate",3,2))))</f>
        <v>5</v>
      </c>
    </row>
    <row r="118" spans="1:27" s="73" customFormat="1" ht="141.65" customHeight="1" x14ac:dyDescent="0.25">
      <c r="A118" s="82" t="s">
        <v>1357</v>
      </c>
      <c r="B118" s="83" t="s">
        <v>1126</v>
      </c>
      <c r="C118" s="83" t="s">
        <v>1127</v>
      </c>
      <c r="D118" s="108" t="s">
        <v>193</v>
      </c>
      <c r="E118" s="84" t="s">
        <v>1358</v>
      </c>
      <c r="F118" s="84" t="s">
        <v>1359</v>
      </c>
      <c r="G118" s="84" t="s">
        <v>1360</v>
      </c>
      <c r="H118" s="84" t="s">
        <v>1361</v>
      </c>
      <c r="I118" s="108"/>
      <c r="J118" s="80"/>
      <c r="K118" s="85" t="s">
        <v>1362</v>
      </c>
      <c r="L118" s="237"/>
      <c r="M118" s="87" t="s">
        <v>159</v>
      </c>
      <c r="N118" s="93" t="s">
        <v>1340</v>
      </c>
      <c r="O118" s="88" t="s">
        <v>1341</v>
      </c>
      <c r="P118" s="89"/>
      <c r="Q118" s="237" t="s">
        <v>1342</v>
      </c>
      <c r="R118" s="237" t="s">
        <v>1363</v>
      </c>
      <c r="S118" s="84" t="s">
        <v>1364</v>
      </c>
      <c r="T118" s="83" t="s">
        <v>1365</v>
      </c>
      <c r="U118" s="83" t="s">
        <v>1366</v>
      </c>
      <c r="V118" s="125" t="s">
        <v>219</v>
      </c>
      <c r="AA118" s="103">
        <f>IF(OR(J118="Fail",ISBLANK(J118)),INDEX('Issue Code Table'!C:C,MATCH(N:N,'Issue Code Table'!A:A,0)),IF(M118="Critical",6,IF(M118="Significant",5,IF(M118="Moderate",3,2))))</f>
        <v>5</v>
      </c>
    </row>
    <row r="119" spans="1:27" s="73" customFormat="1" ht="141.65" customHeight="1" x14ac:dyDescent="0.25">
      <c r="A119" s="82" t="s">
        <v>1367</v>
      </c>
      <c r="B119" s="83" t="s">
        <v>1126</v>
      </c>
      <c r="C119" s="83" t="s">
        <v>1127</v>
      </c>
      <c r="D119" s="108" t="s">
        <v>193</v>
      </c>
      <c r="E119" s="84" t="s">
        <v>1368</v>
      </c>
      <c r="F119" s="84" t="s">
        <v>1369</v>
      </c>
      <c r="G119" s="84" t="s">
        <v>1370</v>
      </c>
      <c r="H119" s="84" t="s">
        <v>1371</v>
      </c>
      <c r="I119" s="108"/>
      <c r="J119" s="80"/>
      <c r="K119" s="85" t="s">
        <v>1372</v>
      </c>
      <c r="L119" s="237"/>
      <c r="M119" s="87" t="s">
        <v>159</v>
      </c>
      <c r="N119" s="93" t="s">
        <v>1340</v>
      </c>
      <c r="O119" s="88" t="s">
        <v>1341</v>
      </c>
      <c r="P119" s="89"/>
      <c r="Q119" s="237" t="s">
        <v>1342</v>
      </c>
      <c r="R119" s="237" t="s">
        <v>1373</v>
      </c>
      <c r="S119" s="84" t="s">
        <v>1374</v>
      </c>
      <c r="T119" s="83" t="s">
        <v>1375</v>
      </c>
      <c r="U119" s="83" t="s">
        <v>1376</v>
      </c>
      <c r="V119" s="125" t="s">
        <v>219</v>
      </c>
      <c r="AA119" s="103">
        <f>IF(OR(J119="Fail",ISBLANK(J119)),INDEX('Issue Code Table'!C:C,MATCH(N:N,'Issue Code Table'!A:A,0)),IF(M119="Critical",6,IF(M119="Significant",5,IF(M119="Moderate",3,2))))</f>
        <v>5</v>
      </c>
    </row>
    <row r="120" spans="1:27" s="73" customFormat="1" ht="141.65" customHeight="1" x14ac:dyDescent="0.25">
      <c r="A120" s="82" t="s">
        <v>1377</v>
      </c>
      <c r="B120" s="83" t="s">
        <v>1126</v>
      </c>
      <c r="C120" s="83" t="s">
        <v>1127</v>
      </c>
      <c r="D120" s="108" t="s">
        <v>193</v>
      </c>
      <c r="E120" s="84" t="s">
        <v>1378</v>
      </c>
      <c r="F120" s="84" t="s">
        <v>1379</v>
      </c>
      <c r="G120" s="84" t="s">
        <v>1380</v>
      </c>
      <c r="H120" s="84" t="s">
        <v>1381</v>
      </c>
      <c r="I120" s="108"/>
      <c r="J120" s="80"/>
      <c r="K120" s="85" t="s">
        <v>1382</v>
      </c>
      <c r="L120" s="237"/>
      <c r="M120" s="87" t="s">
        <v>159</v>
      </c>
      <c r="N120" s="93" t="s">
        <v>1340</v>
      </c>
      <c r="O120" s="88" t="s">
        <v>1341</v>
      </c>
      <c r="P120" s="89"/>
      <c r="Q120" s="237" t="s">
        <v>1342</v>
      </c>
      <c r="R120" s="237" t="s">
        <v>1383</v>
      </c>
      <c r="S120" s="84" t="s">
        <v>1384</v>
      </c>
      <c r="T120" s="83" t="s">
        <v>1385</v>
      </c>
      <c r="U120" s="83" t="s">
        <v>1386</v>
      </c>
      <c r="V120" s="125" t="s">
        <v>219</v>
      </c>
      <c r="AA120" s="103">
        <f>IF(OR(J120="Fail",ISBLANK(J120)),INDEX('Issue Code Table'!C:C,MATCH(N:N,'Issue Code Table'!A:A,0)),IF(M120="Critical",6,IF(M120="Significant",5,IF(M120="Moderate",3,2))))</f>
        <v>5</v>
      </c>
    </row>
    <row r="121" spans="1:27" s="73" customFormat="1" ht="141.65" customHeight="1" x14ac:dyDescent="0.25">
      <c r="A121" s="82" t="s">
        <v>1387</v>
      </c>
      <c r="B121" s="83" t="s">
        <v>1126</v>
      </c>
      <c r="C121" s="83" t="s">
        <v>1127</v>
      </c>
      <c r="D121" s="108" t="s">
        <v>193</v>
      </c>
      <c r="E121" s="84" t="s">
        <v>1388</v>
      </c>
      <c r="F121" s="84" t="s">
        <v>1389</v>
      </c>
      <c r="G121" s="84" t="s">
        <v>1390</v>
      </c>
      <c r="H121" s="84" t="s">
        <v>1391</v>
      </c>
      <c r="I121" s="108"/>
      <c r="J121" s="80"/>
      <c r="K121" s="85" t="s">
        <v>1392</v>
      </c>
      <c r="L121" s="237"/>
      <c r="M121" s="87" t="s">
        <v>159</v>
      </c>
      <c r="N121" s="93" t="s">
        <v>1340</v>
      </c>
      <c r="O121" s="88" t="s">
        <v>1341</v>
      </c>
      <c r="P121" s="89"/>
      <c r="Q121" s="237" t="s">
        <v>1342</v>
      </c>
      <c r="R121" s="237" t="s">
        <v>1393</v>
      </c>
      <c r="S121" s="84" t="s">
        <v>1394</v>
      </c>
      <c r="T121" s="83" t="s">
        <v>1395</v>
      </c>
      <c r="U121" s="83" t="s">
        <v>1396</v>
      </c>
      <c r="V121" s="125" t="s">
        <v>219</v>
      </c>
      <c r="AA121" s="103">
        <f>IF(OR(J121="Fail",ISBLANK(J121)),INDEX('Issue Code Table'!C:C,MATCH(N:N,'Issue Code Table'!A:A,0)),IF(M121="Critical",6,IF(M121="Significant",5,IF(M121="Moderate",3,2))))</f>
        <v>5</v>
      </c>
    </row>
    <row r="122" spans="1:27" s="73" customFormat="1" ht="141.65" customHeight="1" x14ac:dyDescent="0.25">
      <c r="A122" s="82" t="s">
        <v>1397</v>
      </c>
      <c r="B122" s="83" t="s">
        <v>1126</v>
      </c>
      <c r="C122" s="83" t="s">
        <v>1127</v>
      </c>
      <c r="D122" s="108" t="s">
        <v>193</v>
      </c>
      <c r="E122" s="84" t="s">
        <v>1398</v>
      </c>
      <c r="F122" s="84" t="s">
        <v>1399</v>
      </c>
      <c r="G122" s="84" t="s">
        <v>1400</v>
      </c>
      <c r="H122" s="84" t="s">
        <v>1401</v>
      </c>
      <c r="I122" s="108"/>
      <c r="J122" s="80"/>
      <c r="K122" s="85" t="s">
        <v>1402</v>
      </c>
      <c r="L122" s="237"/>
      <c r="M122" s="87" t="s">
        <v>159</v>
      </c>
      <c r="N122" s="93" t="s">
        <v>1340</v>
      </c>
      <c r="O122" s="88" t="s">
        <v>1341</v>
      </c>
      <c r="P122" s="89"/>
      <c r="Q122" s="237" t="s">
        <v>1342</v>
      </c>
      <c r="R122" s="237" t="s">
        <v>1403</v>
      </c>
      <c r="S122" s="84" t="s">
        <v>1404</v>
      </c>
      <c r="T122" s="83" t="s">
        <v>1405</v>
      </c>
      <c r="U122" s="83" t="s">
        <v>1406</v>
      </c>
      <c r="V122" s="125" t="s">
        <v>219</v>
      </c>
      <c r="AA122" s="103">
        <f>IF(OR(J122="Fail",ISBLANK(J122)),INDEX('Issue Code Table'!C:C,MATCH(N:N,'Issue Code Table'!A:A,0)),IF(M122="Critical",6,IF(M122="Significant",5,IF(M122="Moderate",3,2))))</f>
        <v>5</v>
      </c>
    </row>
    <row r="123" spans="1:27" s="73" customFormat="1" ht="141.65" customHeight="1" x14ac:dyDescent="0.25">
      <c r="A123" s="82" t="s">
        <v>1407</v>
      </c>
      <c r="B123" s="83" t="s">
        <v>1126</v>
      </c>
      <c r="C123" s="83" t="s">
        <v>1127</v>
      </c>
      <c r="D123" s="108" t="s">
        <v>193</v>
      </c>
      <c r="E123" s="84" t="s">
        <v>1408</v>
      </c>
      <c r="F123" s="84" t="s">
        <v>1409</v>
      </c>
      <c r="G123" s="84" t="s">
        <v>1410</v>
      </c>
      <c r="H123" s="84" t="s">
        <v>1411</v>
      </c>
      <c r="I123" s="108"/>
      <c r="J123" s="80"/>
      <c r="K123" s="85" t="s">
        <v>1412</v>
      </c>
      <c r="L123" s="237"/>
      <c r="M123" s="87" t="s">
        <v>159</v>
      </c>
      <c r="N123" s="93" t="s">
        <v>1340</v>
      </c>
      <c r="O123" s="88" t="s">
        <v>1341</v>
      </c>
      <c r="P123" s="89"/>
      <c r="Q123" s="237" t="s">
        <v>1342</v>
      </c>
      <c r="R123" s="237" t="s">
        <v>1413</v>
      </c>
      <c r="S123" s="84" t="s">
        <v>1414</v>
      </c>
      <c r="T123" s="83" t="s">
        <v>1415</v>
      </c>
      <c r="U123" s="83" t="s">
        <v>1416</v>
      </c>
      <c r="V123" s="125" t="s">
        <v>219</v>
      </c>
      <c r="AA123" s="103">
        <f>IF(OR(J123="Fail",ISBLANK(J123)),INDEX('Issue Code Table'!C:C,MATCH(N:N,'Issue Code Table'!A:A,0)),IF(M123="Critical",6,IF(M123="Significant",5,IF(M123="Moderate",3,2))))</f>
        <v>5</v>
      </c>
    </row>
    <row r="124" spans="1:27" s="73" customFormat="1" ht="141.65" customHeight="1" x14ac:dyDescent="0.25">
      <c r="A124" s="82" t="s">
        <v>1417</v>
      </c>
      <c r="B124" s="83" t="s">
        <v>1126</v>
      </c>
      <c r="C124" s="83" t="s">
        <v>1127</v>
      </c>
      <c r="D124" s="108" t="s">
        <v>193</v>
      </c>
      <c r="E124" s="84" t="s">
        <v>1418</v>
      </c>
      <c r="F124" s="84" t="s">
        <v>1419</v>
      </c>
      <c r="G124" s="84" t="s">
        <v>1420</v>
      </c>
      <c r="H124" s="84" t="s">
        <v>1421</v>
      </c>
      <c r="I124" s="108"/>
      <c r="J124" s="80"/>
      <c r="K124" s="85" t="s">
        <v>1422</v>
      </c>
      <c r="L124" s="237"/>
      <c r="M124" s="87" t="s">
        <v>159</v>
      </c>
      <c r="N124" s="93" t="s">
        <v>1340</v>
      </c>
      <c r="O124" s="88" t="s">
        <v>1341</v>
      </c>
      <c r="P124" s="89"/>
      <c r="Q124" s="237" t="s">
        <v>1342</v>
      </c>
      <c r="R124" s="237" t="s">
        <v>1423</v>
      </c>
      <c r="S124" s="84" t="s">
        <v>1424</v>
      </c>
      <c r="T124" s="83" t="s">
        <v>1425</v>
      </c>
      <c r="U124" s="83" t="s">
        <v>1426</v>
      </c>
      <c r="V124" s="125" t="s">
        <v>219</v>
      </c>
      <c r="AA124" s="103">
        <f>IF(OR(J124="Fail",ISBLANK(J124)),INDEX('Issue Code Table'!C:C,MATCH(N:N,'Issue Code Table'!A:A,0)),IF(M124="Critical",6,IF(M124="Significant",5,IF(M124="Moderate",3,2))))</f>
        <v>5</v>
      </c>
    </row>
    <row r="125" spans="1:27" s="73" customFormat="1" ht="141.65" customHeight="1" x14ac:dyDescent="0.25">
      <c r="A125" s="82" t="s">
        <v>1427</v>
      </c>
      <c r="B125" s="83" t="s">
        <v>1126</v>
      </c>
      <c r="C125" s="83" t="s">
        <v>1127</v>
      </c>
      <c r="D125" s="108" t="s">
        <v>193</v>
      </c>
      <c r="E125" s="84" t="s">
        <v>1428</v>
      </c>
      <c r="F125" s="84" t="s">
        <v>1429</v>
      </c>
      <c r="G125" s="84" t="s">
        <v>1430</v>
      </c>
      <c r="H125" s="84" t="s">
        <v>1431</v>
      </c>
      <c r="I125" s="108"/>
      <c r="J125" s="80"/>
      <c r="K125" s="85" t="s">
        <v>1432</v>
      </c>
      <c r="L125" s="237"/>
      <c r="M125" s="87" t="s">
        <v>159</v>
      </c>
      <c r="N125" s="93" t="s">
        <v>1340</v>
      </c>
      <c r="O125" s="88" t="s">
        <v>1341</v>
      </c>
      <c r="P125" s="89"/>
      <c r="Q125" s="237" t="s">
        <v>1342</v>
      </c>
      <c r="R125" s="237" t="s">
        <v>1433</v>
      </c>
      <c r="S125" s="84" t="s">
        <v>1434</v>
      </c>
      <c r="T125" s="83" t="s">
        <v>1435</v>
      </c>
      <c r="U125" s="83" t="s">
        <v>1436</v>
      </c>
      <c r="V125" s="125" t="s">
        <v>219</v>
      </c>
      <c r="AA125" s="103">
        <f>IF(OR(J125="Fail",ISBLANK(J125)),INDEX('Issue Code Table'!C:C,MATCH(N:N,'Issue Code Table'!A:A,0)),IF(M125="Critical",6,IF(M125="Significant",5,IF(M125="Moderate",3,2))))</f>
        <v>5</v>
      </c>
    </row>
    <row r="126" spans="1:27" s="73" customFormat="1" ht="141.65" customHeight="1" x14ac:dyDescent="0.25">
      <c r="A126" s="82" t="s">
        <v>1437</v>
      </c>
      <c r="B126" s="83" t="s">
        <v>1126</v>
      </c>
      <c r="C126" s="83" t="s">
        <v>1127</v>
      </c>
      <c r="D126" s="108" t="s">
        <v>193</v>
      </c>
      <c r="E126" s="84" t="s">
        <v>1438</v>
      </c>
      <c r="F126" s="84" t="s">
        <v>1439</v>
      </c>
      <c r="G126" s="84" t="s">
        <v>1440</v>
      </c>
      <c r="H126" s="84" t="s">
        <v>1441</v>
      </c>
      <c r="I126" s="235"/>
      <c r="J126" s="80"/>
      <c r="K126" s="241" t="s">
        <v>1442</v>
      </c>
      <c r="L126" s="237"/>
      <c r="M126" s="87" t="s">
        <v>159</v>
      </c>
      <c r="N126" s="93" t="s">
        <v>1340</v>
      </c>
      <c r="O126" s="88" t="s">
        <v>1341</v>
      </c>
      <c r="P126" s="89"/>
      <c r="Q126" s="237" t="s">
        <v>1342</v>
      </c>
      <c r="R126" s="237" t="s">
        <v>1443</v>
      </c>
      <c r="S126" s="245" t="s">
        <v>1444</v>
      </c>
      <c r="T126" s="257" t="s">
        <v>1445</v>
      </c>
      <c r="U126" s="257" t="s">
        <v>1446</v>
      </c>
      <c r="V126" s="125" t="s">
        <v>219</v>
      </c>
      <c r="AA126" s="103">
        <f>IF(OR(J126="Fail",ISBLANK(J126)),INDEX('Issue Code Table'!C:C,MATCH(N:N,'Issue Code Table'!A:A,0)),IF(M126="Critical",6,IF(M126="Significant",5,IF(M126="Moderate",3,2))))</f>
        <v>5</v>
      </c>
    </row>
    <row r="127" spans="1:27" s="73" customFormat="1" ht="141.65" customHeight="1" x14ac:dyDescent="0.25">
      <c r="A127" s="82" t="s">
        <v>1447</v>
      </c>
      <c r="B127" s="83" t="s">
        <v>1126</v>
      </c>
      <c r="C127" s="83" t="s">
        <v>1127</v>
      </c>
      <c r="D127" s="108" t="s">
        <v>193</v>
      </c>
      <c r="E127" s="84" t="s">
        <v>1448</v>
      </c>
      <c r="F127" s="84" t="s">
        <v>1449</v>
      </c>
      <c r="G127" s="84" t="s">
        <v>1450</v>
      </c>
      <c r="H127" s="84" t="s">
        <v>1451</v>
      </c>
      <c r="I127" s="108"/>
      <c r="J127" s="80"/>
      <c r="K127" s="85" t="s">
        <v>1452</v>
      </c>
      <c r="L127" s="237"/>
      <c r="M127" s="87" t="s">
        <v>159</v>
      </c>
      <c r="N127" s="93" t="s">
        <v>1340</v>
      </c>
      <c r="O127" s="88" t="s">
        <v>1341</v>
      </c>
      <c r="P127" s="89"/>
      <c r="Q127" s="237" t="s">
        <v>1342</v>
      </c>
      <c r="R127" s="237" t="s">
        <v>1453</v>
      </c>
      <c r="S127" s="84" t="s">
        <v>1454</v>
      </c>
      <c r="T127" s="83" t="s">
        <v>1455</v>
      </c>
      <c r="U127" s="83" t="s">
        <v>1456</v>
      </c>
      <c r="V127" s="125" t="s">
        <v>219</v>
      </c>
      <c r="AA127" s="103">
        <f>IF(OR(J127="Fail",ISBLANK(J127)),INDEX('Issue Code Table'!C:C,MATCH(N:N,'Issue Code Table'!A:A,0)),IF(M127="Critical",6,IF(M127="Significant",5,IF(M127="Moderate",3,2))))</f>
        <v>5</v>
      </c>
    </row>
    <row r="128" spans="1:27" s="73" customFormat="1" ht="141.65" customHeight="1" x14ac:dyDescent="0.25">
      <c r="A128" s="82" t="s">
        <v>1457</v>
      </c>
      <c r="B128" s="83" t="s">
        <v>1126</v>
      </c>
      <c r="C128" s="83" t="s">
        <v>1127</v>
      </c>
      <c r="D128" s="108" t="s">
        <v>193</v>
      </c>
      <c r="E128" s="84" t="s">
        <v>1458</v>
      </c>
      <c r="F128" s="84" t="s">
        <v>1459</v>
      </c>
      <c r="G128" s="84" t="s">
        <v>1460</v>
      </c>
      <c r="H128" s="84" t="s">
        <v>1461</v>
      </c>
      <c r="I128" s="108"/>
      <c r="J128" s="80"/>
      <c r="K128" s="85" t="s">
        <v>1462</v>
      </c>
      <c r="L128" s="237"/>
      <c r="M128" s="87" t="s">
        <v>159</v>
      </c>
      <c r="N128" s="93" t="s">
        <v>1340</v>
      </c>
      <c r="O128" s="88" t="s">
        <v>1341</v>
      </c>
      <c r="P128" s="89"/>
      <c r="Q128" s="237" t="s">
        <v>1342</v>
      </c>
      <c r="R128" s="237" t="s">
        <v>1463</v>
      </c>
      <c r="S128" s="84" t="s">
        <v>1464</v>
      </c>
      <c r="T128" s="83" t="s">
        <v>1465</v>
      </c>
      <c r="U128" s="83" t="s">
        <v>1466</v>
      </c>
      <c r="V128" s="125" t="s">
        <v>219</v>
      </c>
      <c r="AA128" s="103">
        <f>IF(OR(J128="Fail",ISBLANK(J128)),INDEX('Issue Code Table'!C:C,MATCH(N:N,'Issue Code Table'!A:A,0)),IF(M128="Critical",6,IF(M128="Significant",5,IF(M128="Moderate",3,2))))</f>
        <v>5</v>
      </c>
    </row>
    <row r="129" spans="1:27" s="73" customFormat="1" ht="141.65" customHeight="1" x14ac:dyDescent="0.25">
      <c r="A129" s="82" t="s">
        <v>1467</v>
      </c>
      <c r="B129" s="83" t="s">
        <v>1126</v>
      </c>
      <c r="C129" s="83" t="s">
        <v>1127</v>
      </c>
      <c r="D129" s="108" t="s">
        <v>193</v>
      </c>
      <c r="E129" s="84" t="s">
        <v>1468</v>
      </c>
      <c r="F129" s="84" t="s">
        <v>1469</v>
      </c>
      <c r="G129" s="84" t="s">
        <v>1470</v>
      </c>
      <c r="H129" s="84" t="s">
        <v>1471</v>
      </c>
      <c r="I129" s="108"/>
      <c r="J129" s="80"/>
      <c r="K129" s="85" t="s">
        <v>1472</v>
      </c>
      <c r="L129" s="237"/>
      <c r="M129" s="87" t="s">
        <v>159</v>
      </c>
      <c r="N129" s="93" t="s">
        <v>1340</v>
      </c>
      <c r="O129" s="88" t="s">
        <v>1341</v>
      </c>
      <c r="P129" s="89"/>
      <c r="Q129" s="237" t="s">
        <v>1342</v>
      </c>
      <c r="R129" s="237" t="s">
        <v>1473</v>
      </c>
      <c r="S129" s="84" t="s">
        <v>1474</v>
      </c>
      <c r="T129" s="83" t="s">
        <v>1475</v>
      </c>
      <c r="U129" s="83" t="s">
        <v>1476</v>
      </c>
      <c r="V129" s="125" t="s">
        <v>219</v>
      </c>
      <c r="AA129" s="103">
        <f>IF(OR(J129="Fail",ISBLANK(J129)),INDEX('Issue Code Table'!C:C,MATCH(N:N,'Issue Code Table'!A:A,0)),IF(M129="Critical",6,IF(M129="Significant",5,IF(M129="Moderate",3,2))))</f>
        <v>5</v>
      </c>
    </row>
    <row r="130" spans="1:27" s="73" customFormat="1" ht="141.65" customHeight="1" x14ac:dyDescent="0.25">
      <c r="A130" s="82" t="s">
        <v>1477</v>
      </c>
      <c r="B130" s="83" t="s">
        <v>1126</v>
      </c>
      <c r="C130" s="83" t="s">
        <v>1127</v>
      </c>
      <c r="D130" s="108" t="s">
        <v>193</v>
      </c>
      <c r="E130" s="84" t="s">
        <v>1478</v>
      </c>
      <c r="F130" s="84" t="s">
        <v>1479</v>
      </c>
      <c r="G130" s="84" t="s">
        <v>1480</v>
      </c>
      <c r="H130" s="84" t="s">
        <v>1481</v>
      </c>
      <c r="I130" s="108"/>
      <c r="J130" s="80"/>
      <c r="K130" s="85" t="s">
        <v>1482</v>
      </c>
      <c r="L130" s="237"/>
      <c r="M130" s="87" t="s">
        <v>159</v>
      </c>
      <c r="N130" s="93" t="s">
        <v>1340</v>
      </c>
      <c r="O130" s="88" t="s">
        <v>1341</v>
      </c>
      <c r="P130" s="89"/>
      <c r="Q130" s="237" t="s">
        <v>1342</v>
      </c>
      <c r="R130" s="237" t="s">
        <v>1483</v>
      </c>
      <c r="S130" s="84" t="s">
        <v>1484</v>
      </c>
      <c r="T130" s="83" t="s">
        <v>1485</v>
      </c>
      <c r="U130" s="83" t="s">
        <v>1486</v>
      </c>
      <c r="V130" s="125" t="s">
        <v>219</v>
      </c>
      <c r="AA130" s="103">
        <f>IF(OR(J130="Fail",ISBLANK(J130)),INDEX('Issue Code Table'!C:C,MATCH(N:N,'Issue Code Table'!A:A,0)),IF(M130="Critical",6,IF(M130="Significant",5,IF(M130="Moderate",3,2))))</f>
        <v>5</v>
      </c>
    </row>
    <row r="131" spans="1:27" s="73" customFormat="1" ht="141.65" customHeight="1" x14ac:dyDescent="0.25">
      <c r="A131" s="82" t="s">
        <v>1487</v>
      </c>
      <c r="B131" s="83" t="s">
        <v>1126</v>
      </c>
      <c r="C131" s="83" t="s">
        <v>1127</v>
      </c>
      <c r="D131" s="108" t="s">
        <v>193</v>
      </c>
      <c r="E131" s="84" t="s">
        <v>1488</v>
      </c>
      <c r="F131" s="84" t="s">
        <v>1489</v>
      </c>
      <c r="G131" s="84" t="s">
        <v>1490</v>
      </c>
      <c r="H131" s="84" t="s">
        <v>1491</v>
      </c>
      <c r="I131" s="108"/>
      <c r="J131" s="80"/>
      <c r="K131" s="85" t="s">
        <v>1492</v>
      </c>
      <c r="L131" s="237"/>
      <c r="M131" s="87" t="s">
        <v>159</v>
      </c>
      <c r="N131" s="93" t="s">
        <v>1340</v>
      </c>
      <c r="O131" s="88" t="s">
        <v>1341</v>
      </c>
      <c r="P131" s="89"/>
      <c r="Q131" s="237" t="s">
        <v>1342</v>
      </c>
      <c r="R131" s="237" t="s">
        <v>1493</v>
      </c>
      <c r="S131" s="84" t="s">
        <v>1494</v>
      </c>
      <c r="T131" s="83" t="s">
        <v>1495</v>
      </c>
      <c r="U131" s="83" t="s">
        <v>1496</v>
      </c>
      <c r="V131" s="125" t="s">
        <v>219</v>
      </c>
      <c r="AA131" s="103">
        <f>IF(OR(J131="Fail",ISBLANK(J131)),INDEX('Issue Code Table'!C:C,MATCH(N:N,'Issue Code Table'!A:A,0)),IF(M131="Critical",6,IF(M131="Significant",5,IF(M131="Moderate",3,2))))</f>
        <v>5</v>
      </c>
    </row>
    <row r="132" spans="1:27" s="73" customFormat="1" ht="141.65" customHeight="1" x14ac:dyDescent="0.25">
      <c r="A132" s="82" t="s">
        <v>1497</v>
      </c>
      <c r="B132" s="83" t="s">
        <v>1126</v>
      </c>
      <c r="C132" s="83" t="s">
        <v>1127</v>
      </c>
      <c r="D132" s="108" t="s">
        <v>193</v>
      </c>
      <c r="E132" s="84" t="s">
        <v>1498</v>
      </c>
      <c r="F132" s="84" t="s">
        <v>1499</v>
      </c>
      <c r="G132" s="84" t="s">
        <v>1500</v>
      </c>
      <c r="H132" s="84" t="s">
        <v>1501</v>
      </c>
      <c r="I132" s="108"/>
      <c r="J132" s="80"/>
      <c r="K132" s="85" t="s">
        <v>1502</v>
      </c>
      <c r="L132" s="237"/>
      <c r="M132" s="87" t="s">
        <v>159</v>
      </c>
      <c r="N132" s="93" t="s">
        <v>1340</v>
      </c>
      <c r="O132" s="88" t="s">
        <v>1341</v>
      </c>
      <c r="P132" s="89"/>
      <c r="Q132" s="237" t="s">
        <v>1342</v>
      </c>
      <c r="R132" s="237" t="s">
        <v>1503</v>
      </c>
      <c r="S132" s="84" t="s">
        <v>1354</v>
      </c>
      <c r="T132" s="83" t="s">
        <v>1504</v>
      </c>
      <c r="U132" s="83" t="s">
        <v>1505</v>
      </c>
      <c r="V132" s="125" t="s">
        <v>219</v>
      </c>
      <c r="AA132" s="103">
        <f>IF(OR(J132="Fail",ISBLANK(J132)),INDEX('Issue Code Table'!C:C,MATCH(N:N,'Issue Code Table'!A:A,0)),IF(M132="Critical",6,IF(M132="Significant",5,IF(M132="Moderate",3,2))))</f>
        <v>5</v>
      </c>
    </row>
    <row r="133" spans="1:27" s="73" customFormat="1" ht="141.65" customHeight="1" x14ac:dyDescent="0.25">
      <c r="A133" s="82" t="s">
        <v>1506</v>
      </c>
      <c r="B133" s="83" t="s">
        <v>1126</v>
      </c>
      <c r="C133" s="83" t="s">
        <v>1127</v>
      </c>
      <c r="D133" s="108" t="s">
        <v>193</v>
      </c>
      <c r="E133" s="84" t="s">
        <v>1507</v>
      </c>
      <c r="F133" s="84" t="s">
        <v>1508</v>
      </c>
      <c r="G133" s="84" t="s">
        <v>1509</v>
      </c>
      <c r="H133" s="84" t="s">
        <v>1510</v>
      </c>
      <c r="I133" s="108"/>
      <c r="J133" s="80"/>
      <c r="K133" s="85" t="s">
        <v>1511</v>
      </c>
      <c r="L133" s="237"/>
      <c r="M133" s="87" t="s">
        <v>159</v>
      </c>
      <c r="N133" s="93" t="s">
        <v>1340</v>
      </c>
      <c r="O133" s="88" t="s">
        <v>1341</v>
      </c>
      <c r="P133" s="89"/>
      <c r="Q133" s="237" t="s">
        <v>1342</v>
      </c>
      <c r="R133" s="237" t="s">
        <v>1512</v>
      </c>
      <c r="S133" s="84" t="s">
        <v>1513</v>
      </c>
      <c r="T133" s="83" t="s">
        <v>1514</v>
      </c>
      <c r="U133" s="83" t="s">
        <v>1515</v>
      </c>
      <c r="V133" s="125" t="s">
        <v>219</v>
      </c>
      <c r="AA133" s="103">
        <f>IF(OR(J133="Fail",ISBLANK(J133)),INDEX('Issue Code Table'!C:C,MATCH(N:N,'Issue Code Table'!A:A,0)),IF(M133="Critical",6,IF(M133="Significant",5,IF(M133="Moderate",3,2))))</f>
        <v>5</v>
      </c>
    </row>
    <row r="134" spans="1:27" s="73" customFormat="1" ht="141.65" customHeight="1" x14ac:dyDescent="0.25">
      <c r="A134" s="82" t="s">
        <v>1516</v>
      </c>
      <c r="B134" s="83" t="s">
        <v>1126</v>
      </c>
      <c r="C134" s="83" t="s">
        <v>1127</v>
      </c>
      <c r="D134" s="108" t="s">
        <v>193</v>
      </c>
      <c r="E134" s="84" t="s">
        <v>1517</v>
      </c>
      <c r="F134" s="84" t="s">
        <v>1518</v>
      </c>
      <c r="G134" s="84" t="s">
        <v>1519</v>
      </c>
      <c r="H134" s="84" t="s">
        <v>1520</v>
      </c>
      <c r="I134" s="108"/>
      <c r="J134" s="80"/>
      <c r="K134" s="85" t="s">
        <v>1521</v>
      </c>
      <c r="L134" s="237"/>
      <c r="M134" s="87" t="s">
        <v>159</v>
      </c>
      <c r="N134" s="93" t="s">
        <v>1340</v>
      </c>
      <c r="O134" s="88" t="s">
        <v>1341</v>
      </c>
      <c r="P134" s="89"/>
      <c r="Q134" s="237" t="s">
        <v>1342</v>
      </c>
      <c r="R134" s="237" t="s">
        <v>1522</v>
      </c>
      <c r="S134" s="84" t="s">
        <v>1513</v>
      </c>
      <c r="T134" s="83" t="s">
        <v>1523</v>
      </c>
      <c r="U134" s="83" t="s">
        <v>1524</v>
      </c>
      <c r="V134" s="125" t="s">
        <v>219</v>
      </c>
      <c r="AA134" s="103">
        <f>IF(OR(J134="Fail",ISBLANK(J134)),INDEX('Issue Code Table'!C:C,MATCH(N:N,'Issue Code Table'!A:A,0)),IF(M134="Critical",6,IF(M134="Significant",5,IF(M134="Moderate",3,2))))</f>
        <v>5</v>
      </c>
    </row>
    <row r="135" spans="1:27" s="73" customFormat="1" ht="141.65" customHeight="1" x14ac:dyDescent="0.25">
      <c r="A135" s="82" t="s">
        <v>1525</v>
      </c>
      <c r="B135" s="83" t="s">
        <v>1126</v>
      </c>
      <c r="C135" s="83" t="s">
        <v>1127</v>
      </c>
      <c r="D135" s="108" t="s">
        <v>193</v>
      </c>
      <c r="E135" s="84" t="s">
        <v>1526</v>
      </c>
      <c r="F135" s="84" t="s">
        <v>1527</v>
      </c>
      <c r="G135" s="84" t="s">
        <v>1528</v>
      </c>
      <c r="H135" s="84" t="s">
        <v>1529</v>
      </c>
      <c r="I135" s="108"/>
      <c r="J135" s="80"/>
      <c r="K135" s="85" t="s">
        <v>1530</v>
      </c>
      <c r="L135" s="237"/>
      <c r="M135" s="87" t="s">
        <v>159</v>
      </c>
      <c r="N135" s="93" t="s">
        <v>1340</v>
      </c>
      <c r="O135" s="88" t="s">
        <v>1341</v>
      </c>
      <c r="P135" s="89"/>
      <c r="Q135" s="237" t="s">
        <v>1342</v>
      </c>
      <c r="R135" s="237" t="s">
        <v>1531</v>
      </c>
      <c r="S135" s="84" t="s">
        <v>1513</v>
      </c>
      <c r="T135" s="83" t="s">
        <v>1532</v>
      </c>
      <c r="U135" s="83" t="s">
        <v>1533</v>
      </c>
      <c r="V135" s="125" t="s">
        <v>219</v>
      </c>
      <c r="AA135" s="103">
        <f>IF(OR(J135="Fail",ISBLANK(J135)),INDEX('Issue Code Table'!C:C,MATCH(N:N,'Issue Code Table'!A:A,0)),IF(M135="Critical",6,IF(M135="Significant",5,IF(M135="Moderate",3,2))))</f>
        <v>5</v>
      </c>
    </row>
    <row r="136" spans="1:27" s="73" customFormat="1" ht="141.65" customHeight="1" x14ac:dyDescent="0.25">
      <c r="A136" s="82" t="s">
        <v>1534</v>
      </c>
      <c r="B136" s="83" t="s">
        <v>1126</v>
      </c>
      <c r="C136" s="83" t="s">
        <v>1127</v>
      </c>
      <c r="D136" s="108" t="s">
        <v>193</v>
      </c>
      <c r="E136" s="84" t="s">
        <v>1535</v>
      </c>
      <c r="F136" s="84" t="s">
        <v>1536</v>
      </c>
      <c r="G136" s="84" t="s">
        <v>1537</v>
      </c>
      <c r="H136" s="84" t="s">
        <v>1538</v>
      </c>
      <c r="I136" s="108"/>
      <c r="J136" s="80"/>
      <c r="K136" s="85" t="s">
        <v>1539</v>
      </c>
      <c r="L136" s="237"/>
      <c r="M136" s="87" t="s">
        <v>159</v>
      </c>
      <c r="N136" s="93" t="s">
        <v>1340</v>
      </c>
      <c r="O136" s="88" t="s">
        <v>1341</v>
      </c>
      <c r="P136" s="89"/>
      <c r="Q136" s="237" t="s">
        <v>1342</v>
      </c>
      <c r="R136" s="237" t="s">
        <v>1540</v>
      </c>
      <c r="S136" s="84" t="s">
        <v>1513</v>
      </c>
      <c r="T136" s="83" t="s">
        <v>1541</v>
      </c>
      <c r="U136" s="83" t="s">
        <v>1542</v>
      </c>
      <c r="V136" s="125" t="s">
        <v>219</v>
      </c>
      <c r="AA136" s="103">
        <f>IF(OR(J136="Fail",ISBLANK(J136)),INDEX('Issue Code Table'!C:C,MATCH(N:N,'Issue Code Table'!A:A,0)),IF(M136="Critical",6,IF(M136="Significant",5,IF(M136="Moderate",3,2))))</f>
        <v>5</v>
      </c>
    </row>
    <row r="137" spans="1:27" s="73" customFormat="1" ht="141.65" customHeight="1" x14ac:dyDescent="0.25">
      <c r="A137" s="82" t="s">
        <v>1543</v>
      </c>
      <c r="B137" s="83" t="s">
        <v>1544</v>
      </c>
      <c r="C137" s="83" t="s">
        <v>1545</v>
      </c>
      <c r="D137" s="108" t="s">
        <v>193</v>
      </c>
      <c r="E137" s="84" t="s">
        <v>1546</v>
      </c>
      <c r="F137" s="84" t="s">
        <v>1547</v>
      </c>
      <c r="G137" s="84" t="s">
        <v>1548</v>
      </c>
      <c r="H137" s="84" t="s">
        <v>1549</v>
      </c>
      <c r="I137" s="108"/>
      <c r="J137" s="80"/>
      <c r="K137" s="85" t="s">
        <v>1550</v>
      </c>
      <c r="L137" s="237"/>
      <c r="M137" s="87" t="s">
        <v>199</v>
      </c>
      <c r="N137" s="93" t="s">
        <v>1551</v>
      </c>
      <c r="O137" s="88" t="s">
        <v>1552</v>
      </c>
      <c r="P137" s="89"/>
      <c r="Q137" s="237" t="s">
        <v>1553</v>
      </c>
      <c r="R137" s="237" t="s">
        <v>1554</v>
      </c>
      <c r="S137" s="84" t="s">
        <v>1555</v>
      </c>
      <c r="T137" s="83" t="s">
        <v>1556</v>
      </c>
      <c r="U137" s="83" t="s">
        <v>1557</v>
      </c>
      <c r="V137" s="125"/>
      <c r="AA137" s="103">
        <f>IF(OR(J137="Fail",ISBLANK(J137)),INDEX('Issue Code Table'!C:C,MATCH(N:N,'Issue Code Table'!A:A,0)),IF(M137="Critical",6,IF(M137="Significant",5,IF(M137="Moderate",3,2))))</f>
        <v>3</v>
      </c>
    </row>
    <row r="138" spans="1:27" s="73" customFormat="1" ht="141.65" customHeight="1" x14ac:dyDescent="0.25">
      <c r="A138" s="82" t="s">
        <v>1558</v>
      </c>
      <c r="B138" s="83" t="s">
        <v>1559</v>
      </c>
      <c r="C138" s="83" t="s">
        <v>1560</v>
      </c>
      <c r="D138" s="108" t="s">
        <v>193</v>
      </c>
      <c r="E138" s="84" t="s">
        <v>1561</v>
      </c>
      <c r="F138" s="84" t="s">
        <v>1562</v>
      </c>
      <c r="G138" s="84" t="s">
        <v>1563</v>
      </c>
      <c r="H138" s="84" t="s">
        <v>1564</v>
      </c>
      <c r="I138" s="108"/>
      <c r="J138" s="80"/>
      <c r="K138" s="85" t="s">
        <v>1565</v>
      </c>
      <c r="L138" s="237"/>
      <c r="M138" s="87" t="s">
        <v>199</v>
      </c>
      <c r="N138" s="93" t="s">
        <v>1551</v>
      </c>
      <c r="O138" s="88" t="s">
        <v>1552</v>
      </c>
      <c r="P138" s="89"/>
      <c r="Q138" s="237" t="s">
        <v>1553</v>
      </c>
      <c r="R138" s="237" t="s">
        <v>1566</v>
      </c>
      <c r="S138" s="84" t="s">
        <v>1567</v>
      </c>
      <c r="T138" s="83" t="s">
        <v>1568</v>
      </c>
      <c r="U138" s="83" t="s">
        <v>1569</v>
      </c>
      <c r="V138" s="125"/>
      <c r="AA138" s="103">
        <f>IF(OR(J138="Fail",ISBLANK(J138)),INDEX('Issue Code Table'!C:C,MATCH(N:N,'Issue Code Table'!A:A,0)),IF(M138="Critical",6,IF(M138="Significant",5,IF(M138="Moderate",3,2))))</f>
        <v>3</v>
      </c>
    </row>
    <row r="139" spans="1:27" s="73" customFormat="1" ht="141.65" customHeight="1" x14ac:dyDescent="0.25">
      <c r="A139" s="82" t="s">
        <v>1570</v>
      </c>
      <c r="B139" s="83" t="s">
        <v>1559</v>
      </c>
      <c r="C139" s="83" t="s">
        <v>1560</v>
      </c>
      <c r="D139" s="108" t="s">
        <v>193</v>
      </c>
      <c r="E139" s="84" t="s">
        <v>1571</v>
      </c>
      <c r="F139" s="84" t="s">
        <v>1572</v>
      </c>
      <c r="G139" s="84" t="s">
        <v>1573</v>
      </c>
      <c r="H139" s="84" t="s">
        <v>1574</v>
      </c>
      <c r="I139" s="108"/>
      <c r="J139" s="80"/>
      <c r="K139" s="85" t="s">
        <v>1575</v>
      </c>
      <c r="L139" s="237"/>
      <c r="M139" s="87" t="s">
        <v>199</v>
      </c>
      <c r="N139" s="93" t="s">
        <v>1551</v>
      </c>
      <c r="O139" s="88" t="s">
        <v>1552</v>
      </c>
      <c r="P139" s="89"/>
      <c r="Q139" s="237" t="s">
        <v>1553</v>
      </c>
      <c r="R139" s="252" t="s">
        <v>1576</v>
      </c>
      <c r="S139" s="84" t="s">
        <v>1577</v>
      </c>
      <c r="T139" s="83" t="s">
        <v>1578</v>
      </c>
      <c r="U139" s="83" t="s">
        <v>1579</v>
      </c>
      <c r="V139" s="125"/>
      <c r="AA139" s="103">
        <f>IF(OR(J139="Fail",ISBLANK(J139)),INDEX('Issue Code Table'!C:C,MATCH(N:N,'Issue Code Table'!A:A,0)),IF(M139="Critical",6,IF(M139="Significant",5,IF(M139="Moderate",3,2))))</f>
        <v>3</v>
      </c>
    </row>
    <row r="140" spans="1:27" s="73" customFormat="1" ht="141.65" customHeight="1" x14ac:dyDescent="0.25">
      <c r="A140" s="82" t="s">
        <v>1580</v>
      </c>
      <c r="B140" s="83" t="s">
        <v>1581</v>
      </c>
      <c r="C140" s="83" t="s">
        <v>1582</v>
      </c>
      <c r="D140" s="108" t="s">
        <v>193</v>
      </c>
      <c r="E140" s="84" t="s">
        <v>1583</v>
      </c>
      <c r="F140" s="84" t="s">
        <v>1584</v>
      </c>
      <c r="G140" s="84" t="s">
        <v>1585</v>
      </c>
      <c r="H140" s="84" t="s">
        <v>1586</v>
      </c>
      <c r="I140" s="108"/>
      <c r="J140" s="80"/>
      <c r="K140" s="85" t="s">
        <v>1587</v>
      </c>
      <c r="L140" s="237"/>
      <c r="M140" s="87" t="s">
        <v>199</v>
      </c>
      <c r="N140" s="93" t="s">
        <v>1551</v>
      </c>
      <c r="O140" s="88" t="s">
        <v>1552</v>
      </c>
      <c r="P140" s="89"/>
      <c r="Q140" s="237" t="s">
        <v>1553</v>
      </c>
      <c r="R140" s="237" t="s">
        <v>1588</v>
      </c>
      <c r="S140" s="84" t="s">
        <v>1589</v>
      </c>
      <c r="T140" s="83" t="s">
        <v>1590</v>
      </c>
      <c r="U140" s="83" t="s">
        <v>1591</v>
      </c>
      <c r="V140" s="125"/>
      <c r="AA140" s="103">
        <f>IF(OR(J140="Fail",ISBLANK(J140)),INDEX('Issue Code Table'!C:C,MATCH(N:N,'Issue Code Table'!A:A,0)),IF(M140="Critical",6,IF(M140="Significant",5,IF(M140="Moderate",3,2))))</f>
        <v>3</v>
      </c>
    </row>
    <row r="141" spans="1:27" s="73" customFormat="1" ht="141.65" customHeight="1" x14ac:dyDescent="0.25">
      <c r="A141" s="82" t="s">
        <v>1592</v>
      </c>
      <c r="B141" s="83" t="s">
        <v>732</v>
      </c>
      <c r="C141" s="83" t="s">
        <v>733</v>
      </c>
      <c r="D141" s="108" t="s">
        <v>193</v>
      </c>
      <c r="E141" s="84" t="s">
        <v>1593</v>
      </c>
      <c r="F141" s="84" t="s">
        <v>1594</v>
      </c>
      <c r="G141" s="84" t="s">
        <v>1595</v>
      </c>
      <c r="H141" s="84" t="s">
        <v>1596</v>
      </c>
      <c r="I141" s="108"/>
      <c r="J141" s="80"/>
      <c r="K141" s="85" t="s">
        <v>1597</v>
      </c>
      <c r="L141" s="258"/>
      <c r="M141" s="87" t="s">
        <v>199</v>
      </c>
      <c r="N141" s="93" t="s">
        <v>1551</v>
      </c>
      <c r="O141" s="88" t="s">
        <v>1552</v>
      </c>
      <c r="P141" s="89"/>
      <c r="Q141" s="237" t="s">
        <v>1553</v>
      </c>
      <c r="R141" s="237" t="s">
        <v>1598</v>
      </c>
      <c r="S141" s="84" t="s">
        <v>1599</v>
      </c>
      <c r="T141" s="83" t="s">
        <v>1600</v>
      </c>
      <c r="U141" s="83" t="s">
        <v>1601</v>
      </c>
      <c r="V141" s="125"/>
      <c r="AA141" s="103">
        <f>IF(OR(J141="Fail",ISBLANK(J141)),INDEX('Issue Code Table'!C:C,MATCH(N:N,'Issue Code Table'!A:A,0)),IF(M141="Critical",6,IF(M141="Significant",5,IF(M141="Moderate",3,2))))</f>
        <v>3</v>
      </c>
    </row>
    <row r="142" spans="1:27" s="73" customFormat="1" ht="141.65" customHeight="1" x14ac:dyDescent="0.25">
      <c r="A142" s="82" t="s">
        <v>1602</v>
      </c>
      <c r="B142" s="84" t="s">
        <v>1603</v>
      </c>
      <c r="C142" s="249" t="s">
        <v>1604</v>
      </c>
      <c r="D142" s="108" t="s">
        <v>193</v>
      </c>
      <c r="E142" s="84" t="s">
        <v>1605</v>
      </c>
      <c r="F142" s="84" t="s">
        <v>1606</v>
      </c>
      <c r="G142" s="84" t="s">
        <v>1607</v>
      </c>
      <c r="H142" s="84" t="s">
        <v>1608</v>
      </c>
      <c r="I142" s="108"/>
      <c r="J142" s="80"/>
      <c r="K142" s="85" t="s">
        <v>1609</v>
      </c>
      <c r="L142" s="258"/>
      <c r="M142" s="87" t="s">
        <v>421</v>
      </c>
      <c r="N142" s="93" t="s">
        <v>1610</v>
      </c>
      <c r="O142" s="88" t="s">
        <v>1611</v>
      </c>
      <c r="P142" s="89"/>
      <c r="Q142" s="237" t="s">
        <v>1553</v>
      </c>
      <c r="R142" s="237" t="s">
        <v>1612</v>
      </c>
      <c r="S142" s="84" t="s">
        <v>1613</v>
      </c>
      <c r="T142" s="83" t="s">
        <v>1614</v>
      </c>
      <c r="U142" s="83" t="s">
        <v>1615</v>
      </c>
      <c r="V142" s="125"/>
      <c r="AA142" s="103">
        <f>IF(OR(J142="Fail",ISBLANK(J142)),INDEX('Issue Code Table'!C:C,MATCH(N:N,'Issue Code Table'!A:A,0)),IF(M142="Critical",6,IF(M142="Significant",5,IF(M142="Moderate",3,2))))</f>
        <v>2</v>
      </c>
    </row>
    <row r="143" spans="1:27" s="73" customFormat="1" ht="141.65" customHeight="1" x14ac:dyDescent="0.25">
      <c r="A143" s="82" t="s">
        <v>1616</v>
      </c>
      <c r="B143" s="83" t="s">
        <v>732</v>
      </c>
      <c r="C143" s="83" t="s">
        <v>733</v>
      </c>
      <c r="D143" s="108" t="s">
        <v>193</v>
      </c>
      <c r="E143" s="84" t="s">
        <v>1617</v>
      </c>
      <c r="F143" s="84" t="s">
        <v>1618</v>
      </c>
      <c r="G143" s="84" t="s">
        <v>1619</v>
      </c>
      <c r="H143" s="84" t="s">
        <v>1620</v>
      </c>
      <c r="I143" s="108"/>
      <c r="J143" s="80"/>
      <c r="K143" s="85" t="s">
        <v>1621</v>
      </c>
      <c r="L143" s="258"/>
      <c r="M143" s="87" t="s">
        <v>199</v>
      </c>
      <c r="N143" s="93" t="s">
        <v>739</v>
      </c>
      <c r="O143" s="88" t="s">
        <v>740</v>
      </c>
      <c r="P143" s="89"/>
      <c r="Q143" s="237" t="s">
        <v>1553</v>
      </c>
      <c r="R143" s="237" t="s">
        <v>1622</v>
      </c>
      <c r="S143" s="84" t="s">
        <v>1613</v>
      </c>
      <c r="T143" s="83" t="s">
        <v>1623</v>
      </c>
      <c r="U143" s="83" t="s">
        <v>1624</v>
      </c>
      <c r="V143" s="125"/>
      <c r="AA143" s="103">
        <f>IF(OR(J143="Fail",ISBLANK(J143)),INDEX('Issue Code Table'!C:C,MATCH(N:N,'Issue Code Table'!A:A,0)),IF(M143="Critical",6,IF(M143="Significant",5,IF(M143="Moderate",3,2))))</f>
        <v>5</v>
      </c>
    </row>
    <row r="144" spans="1:27" s="73" customFormat="1" ht="141.65" customHeight="1" x14ac:dyDescent="0.25">
      <c r="A144" s="82" t="s">
        <v>1625</v>
      </c>
      <c r="B144" s="83" t="s">
        <v>732</v>
      </c>
      <c r="C144" s="83" t="s">
        <v>733</v>
      </c>
      <c r="D144" s="108" t="s">
        <v>193</v>
      </c>
      <c r="E144" s="84" t="s">
        <v>1626</v>
      </c>
      <c r="F144" s="84" t="s">
        <v>1627</v>
      </c>
      <c r="G144" s="84" t="s">
        <v>1628</v>
      </c>
      <c r="H144" s="84" t="s">
        <v>1629</v>
      </c>
      <c r="I144" s="108"/>
      <c r="J144" s="80"/>
      <c r="K144" s="85" t="s">
        <v>1630</v>
      </c>
      <c r="L144" s="258"/>
      <c r="M144" s="87" t="s">
        <v>199</v>
      </c>
      <c r="N144" s="93" t="s">
        <v>1631</v>
      </c>
      <c r="O144" s="88" t="s">
        <v>1632</v>
      </c>
      <c r="P144" s="89"/>
      <c r="Q144" s="237" t="s">
        <v>1553</v>
      </c>
      <c r="R144" s="237" t="s">
        <v>1633</v>
      </c>
      <c r="S144" s="84" t="s">
        <v>1613</v>
      </c>
      <c r="T144" s="83" t="s">
        <v>1634</v>
      </c>
      <c r="U144" s="83" t="s">
        <v>1635</v>
      </c>
      <c r="V144" s="125"/>
      <c r="AA144" s="103">
        <f>IF(OR(J144="Fail",ISBLANK(J144)),INDEX('Issue Code Table'!C:C,MATCH(N:N,'Issue Code Table'!A:A,0)),IF(M144="Critical",6,IF(M144="Significant",5,IF(M144="Moderate",3,2))))</f>
        <v>5</v>
      </c>
    </row>
    <row r="145" spans="1:27" s="73" customFormat="1" ht="141.65" customHeight="1" x14ac:dyDescent="0.25">
      <c r="A145" s="82" t="s">
        <v>1636</v>
      </c>
      <c r="B145" s="83" t="s">
        <v>1544</v>
      </c>
      <c r="C145" s="83" t="s">
        <v>1545</v>
      </c>
      <c r="D145" s="108" t="s">
        <v>193</v>
      </c>
      <c r="E145" s="84" t="s">
        <v>1637</v>
      </c>
      <c r="F145" s="84" t="s">
        <v>1547</v>
      </c>
      <c r="G145" s="84" t="s">
        <v>1638</v>
      </c>
      <c r="H145" s="84" t="s">
        <v>1639</v>
      </c>
      <c r="I145" s="108"/>
      <c r="J145" s="80"/>
      <c r="K145" s="85" t="s">
        <v>1640</v>
      </c>
      <c r="L145" s="258"/>
      <c r="M145" s="87" t="s">
        <v>199</v>
      </c>
      <c r="N145" s="93" t="s">
        <v>1551</v>
      </c>
      <c r="O145" s="88" t="s">
        <v>1552</v>
      </c>
      <c r="P145" s="89"/>
      <c r="Q145" s="237" t="s">
        <v>1641</v>
      </c>
      <c r="R145" s="237" t="s">
        <v>1642</v>
      </c>
      <c r="S145" s="84" t="s">
        <v>1555</v>
      </c>
      <c r="T145" s="83" t="s">
        <v>1643</v>
      </c>
      <c r="U145" s="83" t="s">
        <v>1644</v>
      </c>
      <c r="V145" s="125"/>
      <c r="AA145" s="103">
        <f>IF(OR(J145="Fail",ISBLANK(J145)),INDEX('Issue Code Table'!C:C,MATCH(N:N,'Issue Code Table'!A:A,0)),IF(M145="Critical",6,IF(M145="Significant",5,IF(M145="Moderate",3,2))))</f>
        <v>3</v>
      </c>
    </row>
    <row r="146" spans="1:27" s="73" customFormat="1" ht="141.65" customHeight="1" x14ac:dyDescent="0.25">
      <c r="A146" s="82" t="s">
        <v>1645</v>
      </c>
      <c r="B146" s="83" t="s">
        <v>732</v>
      </c>
      <c r="C146" s="83" t="s">
        <v>733</v>
      </c>
      <c r="D146" s="108" t="s">
        <v>193</v>
      </c>
      <c r="E146" s="84" t="s">
        <v>1646</v>
      </c>
      <c r="F146" s="84" t="s">
        <v>1562</v>
      </c>
      <c r="G146" s="84" t="s">
        <v>1647</v>
      </c>
      <c r="H146" s="84" t="s">
        <v>1648</v>
      </c>
      <c r="I146" s="108"/>
      <c r="J146" s="80"/>
      <c r="K146" s="85" t="s">
        <v>1649</v>
      </c>
      <c r="L146" s="258"/>
      <c r="M146" s="87" t="s">
        <v>199</v>
      </c>
      <c r="N146" s="93" t="s">
        <v>1551</v>
      </c>
      <c r="O146" s="88" t="s">
        <v>1552</v>
      </c>
      <c r="P146" s="89"/>
      <c r="Q146" s="237" t="s">
        <v>1641</v>
      </c>
      <c r="R146" s="237" t="s">
        <v>1650</v>
      </c>
      <c r="S146" s="84" t="s">
        <v>1567</v>
      </c>
      <c r="T146" s="83" t="s">
        <v>1651</v>
      </c>
      <c r="U146" s="83" t="s">
        <v>1652</v>
      </c>
      <c r="V146" s="125"/>
      <c r="AA146" s="103">
        <f>IF(OR(J146="Fail",ISBLANK(J146)),INDEX('Issue Code Table'!C:C,MATCH(N:N,'Issue Code Table'!A:A,0)),IF(M146="Critical",6,IF(M146="Significant",5,IF(M146="Moderate",3,2))))</f>
        <v>3</v>
      </c>
    </row>
    <row r="147" spans="1:27" s="73" customFormat="1" ht="141.65" customHeight="1" x14ac:dyDescent="0.25">
      <c r="A147" s="82" t="s">
        <v>1653</v>
      </c>
      <c r="B147" s="83" t="s">
        <v>732</v>
      </c>
      <c r="C147" s="83" t="s">
        <v>733</v>
      </c>
      <c r="D147" s="108" t="s">
        <v>193</v>
      </c>
      <c r="E147" s="84" t="s">
        <v>1654</v>
      </c>
      <c r="F147" s="84" t="s">
        <v>1572</v>
      </c>
      <c r="G147" s="84" t="s">
        <v>1655</v>
      </c>
      <c r="H147" s="84" t="s">
        <v>1656</v>
      </c>
      <c r="I147" s="108"/>
      <c r="J147" s="80"/>
      <c r="K147" s="85" t="s">
        <v>1657</v>
      </c>
      <c r="L147" s="258"/>
      <c r="M147" s="87" t="s">
        <v>199</v>
      </c>
      <c r="N147" s="93" t="s">
        <v>1551</v>
      </c>
      <c r="O147" s="88" t="s">
        <v>1552</v>
      </c>
      <c r="P147" s="89"/>
      <c r="Q147" s="237" t="s">
        <v>1641</v>
      </c>
      <c r="R147" s="237" t="s">
        <v>1658</v>
      </c>
      <c r="S147" s="84" t="s">
        <v>1577</v>
      </c>
      <c r="T147" s="83" t="s">
        <v>1659</v>
      </c>
      <c r="U147" s="83" t="s">
        <v>1660</v>
      </c>
      <c r="V147" s="125"/>
      <c r="AA147" s="103">
        <f>IF(OR(J147="Fail",ISBLANK(J147)),INDEX('Issue Code Table'!C:C,MATCH(N:N,'Issue Code Table'!A:A,0)),IF(M147="Critical",6,IF(M147="Significant",5,IF(M147="Moderate",3,2))))</f>
        <v>3</v>
      </c>
    </row>
    <row r="148" spans="1:27" s="73" customFormat="1" ht="141.65" customHeight="1" x14ac:dyDescent="0.25">
      <c r="A148" s="82" t="s">
        <v>1661</v>
      </c>
      <c r="B148" s="83" t="s">
        <v>1581</v>
      </c>
      <c r="C148" s="83" t="s">
        <v>1582</v>
      </c>
      <c r="D148" s="108" t="s">
        <v>193</v>
      </c>
      <c r="E148" s="84" t="s">
        <v>1662</v>
      </c>
      <c r="F148" s="84" t="s">
        <v>1584</v>
      </c>
      <c r="G148" s="84" t="s">
        <v>1663</v>
      </c>
      <c r="H148" s="84" t="s">
        <v>1664</v>
      </c>
      <c r="I148" s="108"/>
      <c r="J148" s="80"/>
      <c r="K148" s="85" t="s">
        <v>1665</v>
      </c>
      <c r="L148" s="258"/>
      <c r="M148" s="87" t="s">
        <v>199</v>
      </c>
      <c r="N148" s="93" t="s">
        <v>1328</v>
      </c>
      <c r="O148" s="88" t="s">
        <v>1329</v>
      </c>
      <c r="P148" s="89"/>
      <c r="Q148" s="237" t="s">
        <v>1641</v>
      </c>
      <c r="R148" s="237" t="s">
        <v>1666</v>
      </c>
      <c r="S148" s="84" t="s">
        <v>1589</v>
      </c>
      <c r="T148" s="83" t="s">
        <v>1667</v>
      </c>
      <c r="U148" s="83" t="s">
        <v>1668</v>
      </c>
      <c r="V148" s="125"/>
      <c r="AA148" s="103">
        <f>IF(OR(J148="Fail",ISBLANK(J148)),INDEX('Issue Code Table'!C:C,MATCH(N:N,'Issue Code Table'!A:A,0)),IF(M148="Critical",6,IF(M148="Significant",5,IF(M148="Moderate",3,2))))</f>
        <v>3</v>
      </c>
    </row>
    <row r="149" spans="1:27" s="73" customFormat="1" ht="141.65" customHeight="1" x14ac:dyDescent="0.25">
      <c r="A149" s="82" t="s">
        <v>1669</v>
      </c>
      <c r="B149" s="83" t="s">
        <v>732</v>
      </c>
      <c r="C149" s="83" t="s">
        <v>733</v>
      </c>
      <c r="D149" s="108" t="s">
        <v>193</v>
      </c>
      <c r="E149" s="84" t="s">
        <v>1670</v>
      </c>
      <c r="F149" s="84" t="s">
        <v>1671</v>
      </c>
      <c r="G149" s="84" t="s">
        <v>1672</v>
      </c>
      <c r="H149" s="84" t="s">
        <v>1673</v>
      </c>
      <c r="I149" s="108"/>
      <c r="J149" s="80"/>
      <c r="K149" s="85" t="s">
        <v>1674</v>
      </c>
      <c r="L149" s="258"/>
      <c r="M149" s="87" t="s">
        <v>199</v>
      </c>
      <c r="N149" s="93" t="s">
        <v>1675</v>
      </c>
      <c r="O149" s="88" t="s">
        <v>1676</v>
      </c>
      <c r="P149" s="89"/>
      <c r="Q149" s="237" t="s">
        <v>1641</v>
      </c>
      <c r="R149" s="237" t="s">
        <v>1677</v>
      </c>
      <c r="S149" s="84" t="s">
        <v>1599</v>
      </c>
      <c r="T149" s="83" t="s">
        <v>1678</v>
      </c>
      <c r="U149" s="83" t="s">
        <v>1679</v>
      </c>
      <c r="V149" s="125"/>
      <c r="AA149" s="103">
        <f>IF(OR(J149="Fail",ISBLANK(J149)),INDEX('Issue Code Table'!C:C,MATCH(N:N,'Issue Code Table'!A:A,0)),IF(M149="Critical",6,IF(M149="Significant",5,IF(M149="Moderate",3,2))))</f>
        <v>3</v>
      </c>
    </row>
    <row r="150" spans="1:27" s="73" customFormat="1" ht="141.65" customHeight="1" x14ac:dyDescent="0.25">
      <c r="A150" s="82" t="s">
        <v>1680</v>
      </c>
      <c r="B150" s="83" t="s">
        <v>732</v>
      </c>
      <c r="C150" s="83" t="s">
        <v>733</v>
      </c>
      <c r="D150" s="108" t="s">
        <v>193</v>
      </c>
      <c r="E150" s="84" t="s">
        <v>1681</v>
      </c>
      <c r="F150" s="84" t="s">
        <v>1606</v>
      </c>
      <c r="G150" s="84" t="s">
        <v>1682</v>
      </c>
      <c r="H150" s="84" t="s">
        <v>1683</v>
      </c>
      <c r="I150" s="108"/>
      <c r="J150" s="80"/>
      <c r="K150" s="85" t="s">
        <v>1684</v>
      </c>
      <c r="L150" s="258"/>
      <c r="M150" s="87" t="s">
        <v>421</v>
      </c>
      <c r="N150" s="93" t="s">
        <v>1610</v>
      </c>
      <c r="O150" s="88" t="s">
        <v>1611</v>
      </c>
      <c r="P150" s="89"/>
      <c r="Q150" s="237" t="s">
        <v>1641</v>
      </c>
      <c r="R150" s="237" t="s">
        <v>1685</v>
      </c>
      <c r="S150" s="84" t="s">
        <v>1613</v>
      </c>
      <c r="T150" s="83" t="s">
        <v>1686</v>
      </c>
      <c r="U150" s="83" t="s">
        <v>1687</v>
      </c>
      <c r="V150" s="125"/>
      <c r="AA150" s="103">
        <f>IF(OR(J150="Fail",ISBLANK(J150)),INDEX('Issue Code Table'!C:C,MATCH(N:N,'Issue Code Table'!A:A,0)),IF(M150="Critical",6,IF(M150="Significant",5,IF(M150="Moderate",3,2))))</f>
        <v>2</v>
      </c>
    </row>
    <row r="151" spans="1:27" s="73" customFormat="1" ht="141.65" customHeight="1" x14ac:dyDescent="0.25">
      <c r="A151" s="82" t="s">
        <v>1688</v>
      </c>
      <c r="B151" s="83" t="s">
        <v>732</v>
      </c>
      <c r="C151" s="83" t="s">
        <v>733</v>
      </c>
      <c r="D151" s="108" t="s">
        <v>193</v>
      </c>
      <c r="E151" s="84" t="s">
        <v>1689</v>
      </c>
      <c r="F151" s="84" t="s">
        <v>1618</v>
      </c>
      <c r="G151" s="84" t="s">
        <v>1690</v>
      </c>
      <c r="H151" s="84" t="s">
        <v>1691</v>
      </c>
      <c r="I151" s="108"/>
      <c r="J151" s="80"/>
      <c r="K151" s="85" t="s">
        <v>1692</v>
      </c>
      <c r="L151" s="258"/>
      <c r="M151" s="87" t="s">
        <v>159</v>
      </c>
      <c r="N151" s="93" t="s">
        <v>739</v>
      </c>
      <c r="O151" s="88" t="s">
        <v>740</v>
      </c>
      <c r="P151" s="89"/>
      <c r="Q151" s="237" t="s">
        <v>1641</v>
      </c>
      <c r="R151" s="237" t="s">
        <v>1693</v>
      </c>
      <c r="S151" s="84" t="s">
        <v>1613</v>
      </c>
      <c r="T151" s="83" t="s">
        <v>1694</v>
      </c>
      <c r="U151" s="83" t="s">
        <v>1695</v>
      </c>
      <c r="V151" s="125" t="s">
        <v>219</v>
      </c>
      <c r="AA151" s="103">
        <f>IF(OR(J151="Fail",ISBLANK(J151)),INDEX('Issue Code Table'!C:C,MATCH(N:N,'Issue Code Table'!A:A,0)),IF(M151="Critical",6,IF(M151="Significant",5,IF(M151="Moderate",3,2))))</f>
        <v>5</v>
      </c>
    </row>
    <row r="152" spans="1:27" s="73" customFormat="1" ht="141.65" customHeight="1" x14ac:dyDescent="0.25">
      <c r="A152" s="82" t="s">
        <v>1696</v>
      </c>
      <c r="B152" s="83" t="s">
        <v>732</v>
      </c>
      <c r="C152" s="83" t="s">
        <v>733</v>
      </c>
      <c r="D152" s="108" t="s">
        <v>193</v>
      </c>
      <c r="E152" s="84" t="s">
        <v>1697</v>
      </c>
      <c r="F152" s="84" t="s">
        <v>1627</v>
      </c>
      <c r="G152" s="84" t="s">
        <v>1698</v>
      </c>
      <c r="H152" s="84" t="s">
        <v>1699</v>
      </c>
      <c r="I152" s="108"/>
      <c r="J152" s="80"/>
      <c r="K152" s="85" t="s">
        <v>1700</v>
      </c>
      <c r="L152" s="258"/>
      <c r="M152" s="87" t="s">
        <v>199</v>
      </c>
      <c r="N152" s="93" t="s">
        <v>1631</v>
      </c>
      <c r="O152" s="88" t="s">
        <v>1632</v>
      </c>
      <c r="P152" s="89"/>
      <c r="Q152" s="237" t="s">
        <v>1641</v>
      </c>
      <c r="R152" s="237" t="s">
        <v>1701</v>
      </c>
      <c r="S152" s="84" t="s">
        <v>1613</v>
      </c>
      <c r="T152" s="83" t="s">
        <v>1702</v>
      </c>
      <c r="U152" s="83" t="s">
        <v>1703</v>
      </c>
      <c r="V152" s="125"/>
      <c r="AA152" s="103">
        <f>IF(OR(J152="Fail",ISBLANK(J152)),INDEX('Issue Code Table'!C:C,MATCH(N:N,'Issue Code Table'!A:A,0)),IF(M152="Critical",6,IF(M152="Significant",5,IF(M152="Moderate",3,2))))</f>
        <v>5</v>
      </c>
    </row>
    <row r="153" spans="1:27" s="73" customFormat="1" ht="141.65" customHeight="1" x14ac:dyDescent="0.25">
      <c r="A153" s="82" t="s">
        <v>1704</v>
      </c>
      <c r="B153" s="83" t="s">
        <v>1544</v>
      </c>
      <c r="C153" s="83" t="s">
        <v>1545</v>
      </c>
      <c r="D153" s="108" t="s">
        <v>193</v>
      </c>
      <c r="E153" s="84" t="s">
        <v>1705</v>
      </c>
      <c r="F153" s="84" t="s">
        <v>1547</v>
      </c>
      <c r="G153" s="84" t="s">
        <v>1706</v>
      </c>
      <c r="H153" s="84" t="s">
        <v>1707</v>
      </c>
      <c r="I153" s="108"/>
      <c r="J153" s="80"/>
      <c r="K153" s="85" t="s">
        <v>1708</v>
      </c>
      <c r="L153" s="258"/>
      <c r="M153" s="87" t="s">
        <v>199</v>
      </c>
      <c r="N153" s="93" t="s">
        <v>1551</v>
      </c>
      <c r="O153" s="88" t="s">
        <v>1552</v>
      </c>
      <c r="P153" s="89"/>
      <c r="Q153" s="237" t="s">
        <v>1709</v>
      </c>
      <c r="R153" s="237" t="s">
        <v>1710</v>
      </c>
      <c r="S153" s="84" t="s">
        <v>1555</v>
      </c>
      <c r="T153" s="83" t="s">
        <v>1711</v>
      </c>
      <c r="U153" s="83" t="s">
        <v>1712</v>
      </c>
      <c r="V153" s="125"/>
      <c r="AA153" s="103">
        <f>IF(OR(J153="Fail",ISBLANK(J153)),INDEX('Issue Code Table'!C:C,MATCH(N:N,'Issue Code Table'!A:A,0)),IF(M153="Critical",6,IF(M153="Significant",5,IF(M153="Moderate",3,2))))</f>
        <v>3</v>
      </c>
    </row>
    <row r="154" spans="1:27" s="73" customFormat="1" ht="141.65" customHeight="1" x14ac:dyDescent="0.25">
      <c r="A154" s="82" t="s">
        <v>1713</v>
      </c>
      <c r="B154" s="83" t="s">
        <v>732</v>
      </c>
      <c r="C154" s="83" t="s">
        <v>733</v>
      </c>
      <c r="D154" s="108" t="s">
        <v>193</v>
      </c>
      <c r="E154" s="84" t="s">
        <v>1714</v>
      </c>
      <c r="F154" s="84" t="s">
        <v>1562</v>
      </c>
      <c r="G154" s="84" t="s">
        <v>1715</v>
      </c>
      <c r="H154" s="84" t="s">
        <v>1716</v>
      </c>
      <c r="I154" s="108"/>
      <c r="J154" s="80"/>
      <c r="K154" s="85" t="s">
        <v>1717</v>
      </c>
      <c r="L154" s="258"/>
      <c r="M154" s="87" t="s">
        <v>199</v>
      </c>
      <c r="N154" s="93" t="s">
        <v>1551</v>
      </c>
      <c r="O154" s="88" t="s">
        <v>1552</v>
      </c>
      <c r="P154" s="89"/>
      <c r="Q154" s="237" t="s">
        <v>1709</v>
      </c>
      <c r="R154" s="237" t="s">
        <v>1718</v>
      </c>
      <c r="S154" s="84" t="s">
        <v>1567</v>
      </c>
      <c r="T154" s="83" t="s">
        <v>1719</v>
      </c>
      <c r="U154" s="83" t="s">
        <v>1720</v>
      </c>
      <c r="V154" s="125"/>
      <c r="AA154" s="103">
        <f>IF(OR(J154="Fail",ISBLANK(J154)),INDEX('Issue Code Table'!C:C,MATCH(N:N,'Issue Code Table'!A:A,0)),IF(M154="Critical",6,IF(M154="Significant",5,IF(M154="Moderate",3,2))))</f>
        <v>3</v>
      </c>
    </row>
    <row r="155" spans="1:27" s="73" customFormat="1" ht="141.65" customHeight="1" x14ac:dyDescent="0.25">
      <c r="A155" s="82" t="s">
        <v>1721</v>
      </c>
      <c r="B155" s="83" t="s">
        <v>732</v>
      </c>
      <c r="C155" s="83" t="s">
        <v>733</v>
      </c>
      <c r="D155" s="108" t="s">
        <v>193</v>
      </c>
      <c r="E155" s="84" t="s">
        <v>1722</v>
      </c>
      <c r="F155" s="84" t="s">
        <v>1572</v>
      </c>
      <c r="G155" s="84" t="s">
        <v>1723</v>
      </c>
      <c r="H155" s="84" t="s">
        <v>1724</v>
      </c>
      <c r="I155" s="108"/>
      <c r="J155" s="80"/>
      <c r="K155" s="85" t="s">
        <v>1725</v>
      </c>
      <c r="L155" s="258"/>
      <c r="M155" s="87" t="s">
        <v>199</v>
      </c>
      <c r="N155" s="93" t="s">
        <v>1551</v>
      </c>
      <c r="O155" s="88" t="s">
        <v>1552</v>
      </c>
      <c r="P155" s="89"/>
      <c r="Q155" s="237" t="s">
        <v>1709</v>
      </c>
      <c r="R155" s="237" t="s">
        <v>1726</v>
      </c>
      <c r="S155" s="84" t="s">
        <v>1577</v>
      </c>
      <c r="T155" s="83" t="s">
        <v>1727</v>
      </c>
      <c r="U155" s="83" t="s">
        <v>1728</v>
      </c>
      <c r="V155" s="125"/>
      <c r="AA155" s="103">
        <f>IF(OR(J155="Fail",ISBLANK(J155)),INDEX('Issue Code Table'!C:C,MATCH(N:N,'Issue Code Table'!A:A,0)),IF(M155="Critical",6,IF(M155="Significant",5,IF(M155="Moderate",3,2))))</f>
        <v>3</v>
      </c>
    </row>
    <row r="156" spans="1:27" s="73" customFormat="1" ht="141.65" customHeight="1" x14ac:dyDescent="0.25">
      <c r="A156" s="82" t="s">
        <v>1729</v>
      </c>
      <c r="B156" s="83" t="s">
        <v>1581</v>
      </c>
      <c r="C156" s="83" t="s">
        <v>1582</v>
      </c>
      <c r="D156" s="108" t="s">
        <v>193</v>
      </c>
      <c r="E156" s="84" t="s">
        <v>1730</v>
      </c>
      <c r="F156" s="84" t="s">
        <v>1584</v>
      </c>
      <c r="G156" s="84" t="s">
        <v>1731</v>
      </c>
      <c r="H156" s="84" t="s">
        <v>1732</v>
      </c>
      <c r="I156" s="108"/>
      <c r="J156" s="80"/>
      <c r="K156" s="85" t="s">
        <v>1733</v>
      </c>
      <c r="L156" s="258"/>
      <c r="M156" s="87" t="s">
        <v>199</v>
      </c>
      <c r="N156" s="93" t="s">
        <v>1328</v>
      </c>
      <c r="O156" s="88" t="s">
        <v>1329</v>
      </c>
      <c r="P156" s="89"/>
      <c r="Q156" s="237" t="s">
        <v>1709</v>
      </c>
      <c r="R156" s="237" t="s">
        <v>1734</v>
      </c>
      <c r="S156" s="84" t="s">
        <v>1735</v>
      </c>
      <c r="T156" s="83" t="s">
        <v>1736</v>
      </c>
      <c r="U156" s="83" t="s">
        <v>1737</v>
      </c>
      <c r="V156" s="125"/>
      <c r="AA156" s="103">
        <f>IF(OR(J156="Fail",ISBLANK(J156)),INDEX('Issue Code Table'!C:C,MATCH(N:N,'Issue Code Table'!A:A,0)),IF(M156="Critical",6,IF(M156="Significant",5,IF(M156="Moderate",3,2))))</f>
        <v>3</v>
      </c>
    </row>
    <row r="157" spans="1:27" s="73" customFormat="1" ht="141.65" customHeight="1" x14ac:dyDescent="0.25">
      <c r="A157" s="82" t="s">
        <v>1738</v>
      </c>
      <c r="B157" s="83" t="s">
        <v>1559</v>
      </c>
      <c r="C157" s="83" t="s">
        <v>1560</v>
      </c>
      <c r="D157" s="108" t="s">
        <v>193</v>
      </c>
      <c r="E157" s="84" t="s">
        <v>1739</v>
      </c>
      <c r="F157" s="84" t="s">
        <v>1740</v>
      </c>
      <c r="G157" s="84" t="s">
        <v>1741</v>
      </c>
      <c r="H157" s="84" t="s">
        <v>1742</v>
      </c>
      <c r="I157" s="112"/>
      <c r="J157" s="80"/>
      <c r="K157" s="85" t="s">
        <v>1743</v>
      </c>
      <c r="L157" s="256"/>
      <c r="M157" s="87" t="s">
        <v>199</v>
      </c>
      <c r="N157" s="93" t="s">
        <v>1551</v>
      </c>
      <c r="O157" s="88" t="s">
        <v>1744</v>
      </c>
      <c r="P157" s="89"/>
      <c r="Q157" s="237" t="s">
        <v>1709</v>
      </c>
      <c r="R157" s="237" t="s">
        <v>1745</v>
      </c>
      <c r="S157" s="84" t="s">
        <v>1746</v>
      </c>
      <c r="T157" s="83" t="s">
        <v>1747</v>
      </c>
      <c r="U157" s="83" t="s">
        <v>1748</v>
      </c>
      <c r="V157" s="125"/>
      <c r="AA157" s="103">
        <f>IF(OR(J157="Fail",ISBLANK(J157)),INDEX('Issue Code Table'!C:C,MATCH(N:N,'Issue Code Table'!A:A,0)),IF(M157="Critical",6,IF(M157="Significant",5,IF(M157="Moderate",3,2))))</f>
        <v>3</v>
      </c>
    </row>
    <row r="158" spans="1:27" s="73" customFormat="1" ht="141.65" customHeight="1" x14ac:dyDescent="0.25">
      <c r="A158" s="82" t="s">
        <v>1749</v>
      </c>
      <c r="B158" s="83" t="s">
        <v>346</v>
      </c>
      <c r="C158" s="83" t="s">
        <v>347</v>
      </c>
      <c r="D158" s="108" t="s">
        <v>193</v>
      </c>
      <c r="E158" s="84" t="s">
        <v>1750</v>
      </c>
      <c r="F158" s="84" t="s">
        <v>1751</v>
      </c>
      <c r="G158" s="84" t="s">
        <v>1752</v>
      </c>
      <c r="H158" s="84" t="s">
        <v>1753</v>
      </c>
      <c r="I158" s="108"/>
      <c r="J158" s="80"/>
      <c r="K158" s="85" t="s">
        <v>1754</v>
      </c>
      <c r="L158" s="258"/>
      <c r="M158" s="87" t="s">
        <v>199</v>
      </c>
      <c r="N158" s="93" t="s">
        <v>1551</v>
      </c>
      <c r="O158" s="88" t="s">
        <v>1552</v>
      </c>
      <c r="P158" s="89"/>
      <c r="Q158" s="237" t="s">
        <v>1709</v>
      </c>
      <c r="R158" s="237" t="s">
        <v>1755</v>
      </c>
      <c r="S158" s="84" t="s">
        <v>1756</v>
      </c>
      <c r="T158" s="83" t="s">
        <v>1757</v>
      </c>
      <c r="U158" s="83" t="s">
        <v>1758</v>
      </c>
      <c r="V158" s="125"/>
      <c r="AA158" s="103">
        <f>IF(OR(J158="Fail",ISBLANK(J158)),INDEX('Issue Code Table'!C:C,MATCH(N:N,'Issue Code Table'!A:A,0)),IF(M158="Critical",6,IF(M158="Significant",5,IF(M158="Moderate",3,2))))</f>
        <v>3</v>
      </c>
    </row>
    <row r="159" spans="1:27" s="73" customFormat="1" ht="141.65" customHeight="1" x14ac:dyDescent="0.25">
      <c r="A159" s="82" t="s">
        <v>1759</v>
      </c>
      <c r="B159" s="83" t="s">
        <v>732</v>
      </c>
      <c r="C159" s="83" t="s">
        <v>733</v>
      </c>
      <c r="D159" s="108" t="s">
        <v>193</v>
      </c>
      <c r="E159" s="84" t="s">
        <v>1760</v>
      </c>
      <c r="F159" s="84" t="s">
        <v>1761</v>
      </c>
      <c r="G159" s="84" t="s">
        <v>1762</v>
      </c>
      <c r="H159" s="84" t="s">
        <v>1763</v>
      </c>
      <c r="I159" s="108"/>
      <c r="J159" s="80"/>
      <c r="K159" s="85" t="s">
        <v>1764</v>
      </c>
      <c r="L159" s="258"/>
      <c r="M159" s="87" t="s">
        <v>199</v>
      </c>
      <c r="N159" s="93" t="s">
        <v>1675</v>
      </c>
      <c r="O159" s="88" t="s">
        <v>1676</v>
      </c>
      <c r="P159" s="89"/>
      <c r="Q159" s="237" t="s">
        <v>1709</v>
      </c>
      <c r="R159" s="237" t="s">
        <v>1765</v>
      </c>
      <c r="S159" s="84" t="s">
        <v>1599</v>
      </c>
      <c r="T159" s="83" t="s">
        <v>1766</v>
      </c>
      <c r="U159" s="83" t="s">
        <v>1767</v>
      </c>
      <c r="V159" s="125"/>
      <c r="AA159" s="103">
        <f>IF(OR(J159="Fail",ISBLANK(J159)),INDEX('Issue Code Table'!C:C,MATCH(N:N,'Issue Code Table'!A:A,0)),IF(M159="Critical",6,IF(M159="Significant",5,IF(M159="Moderate",3,2))))</f>
        <v>3</v>
      </c>
    </row>
    <row r="160" spans="1:27" s="73" customFormat="1" ht="141.65" customHeight="1" x14ac:dyDescent="0.25">
      <c r="A160" s="82" t="s">
        <v>1768</v>
      </c>
      <c r="B160" s="83" t="s">
        <v>732</v>
      </c>
      <c r="C160" s="83" t="s">
        <v>733</v>
      </c>
      <c r="D160" s="108" t="s">
        <v>193</v>
      </c>
      <c r="E160" s="84" t="s">
        <v>1769</v>
      </c>
      <c r="F160" s="84" t="s">
        <v>1606</v>
      </c>
      <c r="G160" s="84" t="s">
        <v>1770</v>
      </c>
      <c r="H160" s="84" t="s">
        <v>1771</v>
      </c>
      <c r="I160" s="108"/>
      <c r="J160" s="80"/>
      <c r="K160" s="85" t="s">
        <v>1772</v>
      </c>
      <c r="L160" s="258"/>
      <c r="M160" s="87" t="s">
        <v>421</v>
      </c>
      <c r="N160" s="93" t="s">
        <v>1610</v>
      </c>
      <c r="O160" s="88" t="s">
        <v>1611</v>
      </c>
      <c r="P160" s="89"/>
      <c r="Q160" s="237" t="s">
        <v>1709</v>
      </c>
      <c r="R160" s="237" t="s">
        <v>1773</v>
      </c>
      <c r="S160" s="84" t="s">
        <v>1613</v>
      </c>
      <c r="T160" s="83" t="s">
        <v>1774</v>
      </c>
      <c r="U160" s="83" t="s">
        <v>1775</v>
      </c>
      <c r="V160" s="125"/>
      <c r="AA160" s="103">
        <f>IF(OR(J160="Fail",ISBLANK(J160)),INDEX('Issue Code Table'!C:C,MATCH(N:N,'Issue Code Table'!A:A,0)),IF(M160="Critical",6,IF(M160="Significant",5,IF(M160="Moderate",3,2))))</f>
        <v>2</v>
      </c>
    </row>
    <row r="161" spans="1:27" s="73" customFormat="1" ht="141.65" customHeight="1" x14ac:dyDescent="0.25">
      <c r="A161" s="82" t="s">
        <v>1776</v>
      </c>
      <c r="B161" s="83" t="s">
        <v>732</v>
      </c>
      <c r="C161" s="83" t="s">
        <v>733</v>
      </c>
      <c r="D161" s="108" t="s">
        <v>193</v>
      </c>
      <c r="E161" s="84" t="s">
        <v>1777</v>
      </c>
      <c r="F161" s="84" t="s">
        <v>1618</v>
      </c>
      <c r="G161" s="84" t="s">
        <v>1778</v>
      </c>
      <c r="H161" s="84" t="s">
        <v>1779</v>
      </c>
      <c r="I161" s="108"/>
      <c r="J161" s="80"/>
      <c r="K161" s="85" t="s">
        <v>1780</v>
      </c>
      <c r="L161" s="258"/>
      <c r="M161" s="87" t="s">
        <v>199</v>
      </c>
      <c r="N161" s="93" t="s">
        <v>739</v>
      </c>
      <c r="O161" s="88" t="s">
        <v>740</v>
      </c>
      <c r="P161" s="89"/>
      <c r="Q161" s="237" t="s">
        <v>1709</v>
      </c>
      <c r="R161" s="237" t="s">
        <v>1781</v>
      </c>
      <c r="S161" s="84" t="s">
        <v>1613</v>
      </c>
      <c r="T161" s="83" t="s">
        <v>1782</v>
      </c>
      <c r="U161" s="83" t="s">
        <v>1783</v>
      </c>
      <c r="V161" s="125"/>
      <c r="AA161" s="103">
        <f>IF(OR(J161="Fail",ISBLANK(J161)),INDEX('Issue Code Table'!C:C,MATCH(N:N,'Issue Code Table'!A:A,0)),IF(M161="Critical",6,IF(M161="Significant",5,IF(M161="Moderate",3,2))))</f>
        <v>5</v>
      </c>
    </row>
    <row r="162" spans="1:27" s="73" customFormat="1" ht="141.65" customHeight="1" x14ac:dyDescent="0.25">
      <c r="A162" s="82" t="s">
        <v>1784</v>
      </c>
      <c r="B162" s="83" t="s">
        <v>732</v>
      </c>
      <c r="C162" s="83" t="s">
        <v>733</v>
      </c>
      <c r="D162" s="108" t="s">
        <v>193</v>
      </c>
      <c r="E162" s="84" t="s">
        <v>1785</v>
      </c>
      <c r="F162" s="84" t="s">
        <v>1627</v>
      </c>
      <c r="G162" s="84" t="s">
        <v>1786</v>
      </c>
      <c r="H162" s="84" t="s">
        <v>1787</v>
      </c>
      <c r="I162" s="108"/>
      <c r="J162" s="80"/>
      <c r="K162" s="85" t="s">
        <v>1788</v>
      </c>
      <c r="L162" s="258"/>
      <c r="M162" s="87" t="s">
        <v>199</v>
      </c>
      <c r="N162" s="93" t="s">
        <v>1631</v>
      </c>
      <c r="O162" s="88" t="s">
        <v>1632</v>
      </c>
      <c r="P162" s="89"/>
      <c r="Q162" s="237" t="s">
        <v>1709</v>
      </c>
      <c r="R162" s="237" t="s">
        <v>1789</v>
      </c>
      <c r="S162" s="84" t="s">
        <v>1613</v>
      </c>
      <c r="T162" s="83" t="s">
        <v>1790</v>
      </c>
      <c r="U162" s="83" t="s">
        <v>1791</v>
      </c>
      <c r="V162" s="125"/>
      <c r="AA162" s="103">
        <f>IF(OR(J162="Fail",ISBLANK(J162)),INDEX('Issue Code Table'!C:C,MATCH(N:N,'Issue Code Table'!A:A,0)),IF(M162="Critical",6,IF(M162="Significant",5,IF(M162="Moderate",3,2))))</f>
        <v>5</v>
      </c>
    </row>
    <row r="163" spans="1:27" s="73" customFormat="1" ht="141.65" customHeight="1" x14ac:dyDescent="0.25">
      <c r="A163" s="82" t="s">
        <v>1792</v>
      </c>
      <c r="B163" s="83" t="s">
        <v>732</v>
      </c>
      <c r="C163" s="83" t="s">
        <v>733</v>
      </c>
      <c r="D163" s="108" t="s">
        <v>193</v>
      </c>
      <c r="E163" s="84" t="s">
        <v>1793</v>
      </c>
      <c r="F163" s="84" t="s">
        <v>1794</v>
      </c>
      <c r="G163" s="84" t="s">
        <v>1795</v>
      </c>
      <c r="H163" s="84" t="s">
        <v>1796</v>
      </c>
      <c r="I163" s="108"/>
      <c r="J163" s="80"/>
      <c r="K163" s="85" t="s">
        <v>1797</v>
      </c>
      <c r="L163" s="258"/>
      <c r="M163" s="87" t="s">
        <v>199</v>
      </c>
      <c r="N163" s="93" t="s">
        <v>1631</v>
      </c>
      <c r="O163" s="88" t="s">
        <v>1632</v>
      </c>
      <c r="P163" s="89"/>
      <c r="Q163" s="237" t="s">
        <v>1798</v>
      </c>
      <c r="R163" s="237" t="s">
        <v>1799</v>
      </c>
      <c r="S163" s="84" t="s">
        <v>1800</v>
      </c>
      <c r="T163" s="83" t="s">
        <v>1801</v>
      </c>
      <c r="U163" s="83" t="s">
        <v>1802</v>
      </c>
      <c r="V163" s="125"/>
      <c r="AA163" s="103">
        <f>IF(OR(J163="Fail",ISBLANK(J163)),INDEX('Issue Code Table'!C:C,MATCH(N:N,'Issue Code Table'!A:A,0)),IF(M163="Critical",6,IF(M163="Significant",5,IF(M163="Moderate",3,2))))</f>
        <v>5</v>
      </c>
    </row>
    <row r="164" spans="1:27" s="73" customFormat="1" ht="141.65" customHeight="1" x14ac:dyDescent="0.25">
      <c r="A164" s="82" t="s">
        <v>1803</v>
      </c>
      <c r="B164" s="83" t="s">
        <v>732</v>
      </c>
      <c r="C164" s="83" t="s">
        <v>733</v>
      </c>
      <c r="D164" s="108" t="s">
        <v>193</v>
      </c>
      <c r="E164" s="84" t="s">
        <v>1804</v>
      </c>
      <c r="F164" s="84" t="s">
        <v>1805</v>
      </c>
      <c r="G164" s="84" t="s">
        <v>1806</v>
      </c>
      <c r="H164" s="84" t="s">
        <v>1807</v>
      </c>
      <c r="I164" s="108"/>
      <c r="J164" s="80"/>
      <c r="K164" s="85" t="s">
        <v>1808</v>
      </c>
      <c r="L164" s="258"/>
      <c r="M164" s="87" t="s">
        <v>199</v>
      </c>
      <c r="N164" s="93" t="s">
        <v>1809</v>
      </c>
      <c r="O164" s="88" t="s">
        <v>1810</v>
      </c>
      <c r="P164" s="89"/>
      <c r="Q164" s="237" t="s">
        <v>1811</v>
      </c>
      <c r="R164" s="237" t="s">
        <v>1812</v>
      </c>
      <c r="S164" s="84" t="s">
        <v>1813</v>
      </c>
      <c r="T164" s="83" t="s">
        <v>1814</v>
      </c>
      <c r="U164" s="83" t="s">
        <v>1815</v>
      </c>
      <c r="V164" s="125"/>
      <c r="AA164" s="103">
        <f>IF(OR(J164="Fail",ISBLANK(J164)),INDEX('Issue Code Table'!C:C,MATCH(N:N,'Issue Code Table'!A:A,0)),IF(M164="Critical",6,IF(M164="Significant",5,IF(M164="Moderate",3,2))))</f>
        <v>4</v>
      </c>
    </row>
    <row r="165" spans="1:27" s="73" customFormat="1" ht="141.65" customHeight="1" x14ac:dyDescent="0.25">
      <c r="A165" s="82" t="s">
        <v>1816</v>
      </c>
      <c r="B165" s="83" t="s">
        <v>732</v>
      </c>
      <c r="C165" s="83" t="s">
        <v>733</v>
      </c>
      <c r="D165" s="108" t="s">
        <v>193</v>
      </c>
      <c r="E165" s="84" t="s">
        <v>1817</v>
      </c>
      <c r="F165" s="84" t="s">
        <v>1818</v>
      </c>
      <c r="G165" s="84" t="s">
        <v>1819</v>
      </c>
      <c r="H165" s="84" t="s">
        <v>1820</v>
      </c>
      <c r="I165" s="108"/>
      <c r="J165" s="80"/>
      <c r="K165" s="85" t="s">
        <v>1821</v>
      </c>
      <c r="L165" s="258"/>
      <c r="M165" s="87" t="s">
        <v>199</v>
      </c>
      <c r="N165" s="93" t="s">
        <v>1809</v>
      </c>
      <c r="O165" s="88" t="s">
        <v>1810</v>
      </c>
      <c r="P165" s="89"/>
      <c r="Q165" s="237" t="s">
        <v>1811</v>
      </c>
      <c r="R165" s="237" t="s">
        <v>1822</v>
      </c>
      <c r="S165" s="84" t="s">
        <v>1800</v>
      </c>
      <c r="T165" s="83" t="s">
        <v>1823</v>
      </c>
      <c r="U165" s="83" t="s">
        <v>1824</v>
      </c>
      <c r="V165" s="125"/>
      <c r="AA165" s="103">
        <f>IF(OR(J165="Fail",ISBLANK(J165)),INDEX('Issue Code Table'!C:C,MATCH(N:N,'Issue Code Table'!A:A,0)),IF(M165="Critical",6,IF(M165="Significant",5,IF(M165="Moderate",3,2))))</f>
        <v>4</v>
      </c>
    </row>
    <row r="166" spans="1:27" s="73" customFormat="1" ht="141.65" customHeight="1" x14ac:dyDescent="0.25">
      <c r="A166" s="82" t="s">
        <v>1825</v>
      </c>
      <c r="B166" s="83" t="s">
        <v>732</v>
      </c>
      <c r="C166" s="83" t="s">
        <v>733</v>
      </c>
      <c r="D166" s="108" t="s">
        <v>193</v>
      </c>
      <c r="E166" s="84" t="s">
        <v>1826</v>
      </c>
      <c r="F166" s="84" t="s">
        <v>1827</v>
      </c>
      <c r="G166" s="84" t="s">
        <v>1828</v>
      </c>
      <c r="H166" s="84" t="s">
        <v>1829</v>
      </c>
      <c r="I166" s="108"/>
      <c r="J166" s="80"/>
      <c r="K166" s="85" t="s">
        <v>1830</v>
      </c>
      <c r="L166" s="258"/>
      <c r="M166" s="87" t="s">
        <v>199</v>
      </c>
      <c r="N166" s="93" t="s">
        <v>1809</v>
      </c>
      <c r="O166" s="88" t="s">
        <v>1810</v>
      </c>
      <c r="P166" s="89"/>
      <c r="Q166" s="237" t="s">
        <v>1811</v>
      </c>
      <c r="R166" s="237" t="s">
        <v>1831</v>
      </c>
      <c r="S166" s="84" t="s">
        <v>1800</v>
      </c>
      <c r="T166" s="83" t="s">
        <v>1832</v>
      </c>
      <c r="U166" s="83" t="s">
        <v>1833</v>
      </c>
      <c r="V166" s="125"/>
      <c r="AA166" s="103">
        <f>IF(OR(J166="Fail",ISBLANK(J166)),INDEX('Issue Code Table'!C:C,MATCH(N:N,'Issue Code Table'!A:A,0)),IF(M166="Critical",6,IF(M166="Significant",5,IF(M166="Moderate",3,2))))</f>
        <v>4</v>
      </c>
    </row>
    <row r="167" spans="1:27" s="73" customFormat="1" ht="141.65" customHeight="1" x14ac:dyDescent="0.25">
      <c r="A167" s="82" t="s">
        <v>1834</v>
      </c>
      <c r="B167" s="83" t="s">
        <v>732</v>
      </c>
      <c r="C167" s="83" t="s">
        <v>733</v>
      </c>
      <c r="D167" s="108" t="s">
        <v>193</v>
      </c>
      <c r="E167" s="84" t="s">
        <v>1835</v>
      </c>
      <c r="F167" s="84" t="s">
        <v>1836</v>
      </c>
      <c r="G167" s="84" t="s">
        <v>1837</v>
      </c>
      <c r="H167" s="84" t="s">
        <v>1838</v>
      </c>
      <c r="I167" s="108"/>
      <c r="J167" s="80"/>
      <c r="K167" s="85" t="s">
        <v>1839</v>
      </c>
      <c r="L167" s="258"/>
      <c r="M167" s="87" t="s">
        <v>199</v>
      </c>
      <c r="N167" s="93" t="s">
        <v>739</v>
      </c>
      <c r="O167" s="88" t="s">
        <v>740</v>
      </c>
      <c r="P167" s="89"/>
      <c r="Q167" s="237" t="s">
        <v>1840</v>
      </c>
      <c r="R167" s="237" t="s">
        <v>1841</v>
      </c>
      <c r="S167" s="84" t="s">
        <v>1842</v>
      </c>
      <c r="T167" s="83" t="s">
        <v>1843</v>
      </c>
      <c r="U167" s="83" t="s">
        <v>1844</v>
      </c>
      <c r="V167" s="125"/>
      <c r="AA167" s="103">
        <f>IF(OR(J167="Fail",ISBLANK(J167)),INDEX('Issue Code Table'!C:C,MATCH(N:N,'Issue Code Table'!A:A,0)),IF(M167="Critical",6,IF(M167="Significant",5,IF(M167="Moderate",3,2))))</f>
        <v>5</v>
      </c>
    </row>
    <row r="168" spans="1:27" s="73" customFormat="1" ht="141.65" customHeight="1" x14ac:dyDescent="0.25">
      <c r="A168" s="82" t="s">
        <v>1845</v>
      </c>
      <c r="B168" s="83" t="s">
        <v>732</v>
      </c>
      <c r="C168" s="83" t="s">
        <v>733</v>
      </c>
      <c r="D168" s="108" t="s">
        <v>193</v>
      </c>
      <c r="E168" s="84" t="s">
        <v>1846</v>
      </c>
      <c r="F168" s="84" t="s">
        <v>1847</v>
      </c>
      <c r="G168" s="84" t="s">
        <v>1848</v>
      </c>
      <c r="H168" s="84" t="s">
        <v>1849</v>
      </c>
      <c r="I168" s="108"/>
      <c r="J168" s="80"/>
      <c r="K168" s="85" t="s">
        <v>1850</v>
      </c>
      <c r="L168" s="258"/>
      <c r="M168" s="87" t="s">
        <v>199</v>
      </c>
      <c r="N168" s="93" t="s">
        <v>739</v>
      </c>
      <c r="O168" s="88" t="s">
        <v>740</v>
      </c>
      <c r="P168" s="89"/>
      <c r="Q168" s="237" t="s">
        <v>1840</v>
      </c>
      <c r="R168" s="237" t="s">
        <v>1851</v>
      </c>
      <c r="S168" s="84" t="s">
        <v>1800</v>
      </c>
      <c r="T168" s="83" t="s">
        <v>1852</v>
      </c>
      <c r="U168" s="83" t="s">
        <v>1853</v>
      </c>
      <c r="V168" s="125"/>
      <c r="AA168" s="103">
        <f>IF(OR(J168="Fail",ISBLANK(J168)),INDEX('Issue Code Table'!C:C,MATCH(N:N,'Issue Code Table'!A:A,0)),IF(M168="Critical",6,IF(M168="Significant",5,IF(M168="Moderate",3,2))))</f>
        <v>5</v>
      </c>
    </row>
    <row r="169" spans="1:27" s="73" customFormat="1" ht="141.65" customHeight="1" x14ac:dyDescent="0.25">
      <c r="A169" s="82" t="s">
        <v>1854</v>
      </c>
      <c r="B169" s="83" t="s">
        <v>732</v>
      </c>
      <c r="C169" s="83" t="s">
        <v>733</v>
      </c>
      <c r="D169" s="108" t="s">
        <v>193</v>
      </c>
      <c r="E169" s="84" t="s">
        <v>1855</v>
      </c>
      <c r="F169" s="84" t="s">
        <v>1856</v>
      </c>
      <c r="G169" s="84" t="s">
        <v>1857</v>
      </c>
      <c r="H169" s="84" t="s">
        <v>1858</v>
      </c>
      <c r="I169" s="108"/>
      <c r="J169" s="80"/>
      <c r="K169" s="85" t="s">
        <v>1859</v>
      </c>
      <c r="L169" s="258"/>
      <c r="M169" s="87" t="s">
        <v>199</v>
      </c>
      <c r="N169" s="93" t="s">
        <v>739</v>
      </c>
      <c r="O169" s="88" t="s">
        <v>740</v>
      </c>
      <c r="P169" s="89"/>
      <c r="Q169" s="237" t="s">
        <v>1860</v>
      </c>
      <c r="R169" s="237" t="s">
        <v>1861</v>
      </c>
      <c r="S169" s="84" t="s">
        <v>1800</v>
      </c>
      <c r="T169" s="83" t="s">
        <v>1862</v>
      </c>
      <c r="U169" s="83" t="s">
        <v>1863</v>
      </c>
      <c r="V169" s="125"/>
      <c r="AA169" s="103">
        <f>IF(OR(J169="Fail",ISBLANK(J169)),INDEX('Issue Code Table'!C:C,MATCH(N:N,'Issue Code Table'!A:A,0)),IF(M169="Critical",6,IF(M169="Significant",5,IF(M169="Moderate",3,2))))</f>
        <v>5</v>
      </c>
    </row>
    <row r="170" spans="1:27" s="73" customFormat="1" ht="141.65" customHeight="1" x14ac:dyDescent="0.25">
      <c r="A170" s="82" t="s">
        <v>1864</v>
      </c>
      <c r="B170" s="83" t="s">
        <v>732</v>
      </c>
      <c r="C170" s="83" t="s">
        <v>733</v>
      </c>
      <c r="D170" s="108" t="s">
        <v>193</v>
      </c>
      <c r="E170" s="84" t="s">
        <v>1865</v>
      </c>
      <c r="F170" s="84" t="s">
        <v>1866</v>
      </c>
      <c r="G170" s="84" t="s">
        <v>1867</v>
      </c>
      <c r="H170" s="84" t="s">
        <v>1868</v>
      </c>
      <c r="I170" s="108"/>
      <c r="J170" s="80"/>
      <c r="K170" s="85" t="s">
        <v>1869</v>
      </c>
      <c r="L170" s="258"/>
      <c r="M170" s="87" t="s">
        <v>199</v>
      </c>
      <c r="N170" s="93" t="s">
        <v>1809</v>
      </c>
      <c r="O170" s="88" t="s">
        <v>1810</v>
      </c>
      <c r="P170" s="89"/>
      <c r="Q170" s="237" t="s">
        <v>1860</v>
      </c>
      <c r="R170" s="237" t="s">
        <v>1870</v>
      </c>
      <c r="S170" s="84" t="s">
        <v>1800</v>
      </c>
      <c r="T170" s="83" t="s">
        <v>1871</v>
      </c>
      <c r="U170" s="83" t="s">
        <v>1872</v>
      </c>
      <c r="V170" s="125"/>
      <c r="AA170" s="103">
        <f>IF(OR(J170="Fail",ISBLANK(J170)),INDEX('Issue Code Table'!C:C,MATCH(N:N,'Issue Code Table'!A:A,0)),IF(M170="Critical",6,IF(M170="Significant",5,IF(M170="Moderate",3,2))))</f>
        <v>4</v>
      </c>
    </row>
    <row r="171" spans="1:27" s="73" customFormat="1" ht="141.65" customHeight="1" x14ac:dyDescent="0.25">
      <c r="A171" s="82" t="s">
        <v>1873</v>
      </c>
      <c r="B171" s="83" t="s">
        <v>732</v>
      </c>
      <c r="C171" s="83" t="s">
        <v>733</v>
      </c>
      <c r="D171" s="108" t="s">
        <v>193</v>
      </c>
      <c r="E171" s="84" t="s">
        <v>1874</v>
      </c>
      <c r="F171" s="84" t="s">
        <v>1875</v>
      </c>
      <c r="G171" s="84" t="s">
        <v>1876</v>
      </c>
      <c r="H171" s="84" t="s">
        <v>1877</v>
      </c>
      <c r="I171" s="108"/>
      <c r="J171" s="80"/>
      <c r="K171" s="85" t="s">
        <v>1878</v>
      </c>
      <c r="L171" s="258"/>
      <c r="M171" s="87" t="s">
        <v>199</v>
      </c>
      <c r="N171" s="93" t="s">
        <v>739</v>
      </c>
      <c r="O171" s="88" t="s">
        <v>740</v>
      </c>
      <c r="P171" s="89"/>
      <c r="Q171" s="237" t="s">
        <v>1860</v>
      </c>
      <c r="R171" s="237" t="s">
        <v>1879</v>
      </c>
      <c r="S171" s="84" t="s">
        <v>1800</v>
      </c>
      <c r="T171" s="83" t="s">
        <v>1880</v>
      </c>
      <c r="U171" s="83" t="s">
        <v>1881</v>
      </c>
      <c r="V171" s="125"/>
      <c r="AA171" s="103">
        <f>IF(OR(J171="Fail",ISBLANK(J171)),INDEX('Issue Code Table'!C:C,MATCH(N:N,'Issue Code Table'!A:A,0)),IF(M171="Critical",6,IF(M171="Significant",5,IF(M171="Moderate",3,2))))</f>
        <v>5</v>
      </c>
    </row>
    <row r="172" spans="1:27" s="73" customFormat="1" ht="141.65" customHeight="1" x14ac:dyDescent="0.25">
      <c r="A172" s="82" t="s">
        <v>1882</v>
      </c>
      <c r="B172" s="83" t="s">
        <v>732</v>
      </c>
      <c r="C172" s="83" t="s">
        <v>733</v>
      </c>
      <c r="D172" s="108" t="s">
        <v>193</v>
      </c>
      <c r="E172" s="84" t="s">
        <v>1883</v>
      </c>
      <c r="F172" s="84" t="s">
        <v>1884</v>
      </c>
      <c r="G172" s="84" t="s">
        <v>1885</v>
      </c>
      <c r="H172" s="84" t="s">
        <v>1886</v>
      </c>
      <c r="I172" s="108"/>
      <c r="J172" s="80"/>
      <c r="K172" s="85" t="s">
        <v>1887</v>
      </c>
      <c r="L172" s="258"/>
      <c r="M172" s="87" t="s">
        <v>159</v>
      </c>
      <c r="N172" s="93" t="s">
        <v>1631</v>
      </c>
      <c r="O172" s="88" t="s">
        <v>1632</v>
      </c>
      <c r="P172" s="89"/>
      <c r="Q172" s="237" t="s">
        <v>1860</v>
      </c>
      <c r="R172" s="237" t="s">
        <v>1888</v>
      </c>
      <c r="S172" s="84" t="s">
        <v>1800</v>
      </c>
      <c r="T172" s="83" t="s">
        <v>1889</v>
      </c>
      <c r="U172" s="83" t="s">
        <v>1890</v>
      </c>
      <c r="V172" s="125" t="s">
        <v>219</v>
      </c>
      <c r="AA172" s="103">
        <f>IF(OR(J172="Fail",ISBLANK(J172)),INDEX('Issue Code Table'!C:C,MATCH(N:N,'Issue Code Table'!A:A,0)),IF(M172="Critical",6,IF(M172="Significant",5,IF(M172="Moderate",3,2))))</f>
        <v>5</v>
      </c>
    </row>
    <row r="173" spans="1:27" s="73" customFormat="1" ht="141.65" customHeight="1" x14ac:dyDescent="0.25">
      <c r="A173" s="82" t="s">
        <v>1891</v>
      </c>
      <c r="B173" s="83" t="s">
        <v>732</v>
      </c>
      <c r="C173" s="83" t="s">
        <v>733</v>
      </c>
      <c r="D173" s="108" t="s">
        <v>193</v>
      </c>
      <c r="E173" s="84" t="s">
        <v>1892</v>
      </c>
      <c r="F173" s="84" t="s">
        <v>1893</v>
      </c>
      <c r="G173" s="84" t="s">
        <v>1894</v>
      </c>
      <c r="H173" s="84" t="s">
        <v>1895</v>
      </c>
      <c r="I173" s="108"/>
      <c r="J173" s="80"/>
      <c r="K173" s="85" t="s">
        <v>1896</v>
      </c>
      <c r="L173" s="258"/>
      <c r="M173" s="87" t="s">
        <v>159</v>
      </c>
      <c r="N173" s="93" t="s">
        <v>1631</v>
      </c>
      <c r="O173" s="88" t="s">
        <v>1632</v>
      </c>
      <c r="P173" s="89"/>
      <c r="Q173" s="237" t="s">
        <v>1860</v>
      </c>
      <c r="R173" s="237" t="s">
        <v>1897</v>
      </c>
      <c r="S173" s="84" t="s">
        <v>1800</v>
      </c>
      <c r="T173" s="83" t="s">
        <v>1898</v>
      </c>
      <c r="U173" s="83" t="s">
        <v>1899</v>
      </c>
      <c r="V173" s="125" t="s">
        <v>219</v>
      </c>
      <c r="AA173" s="103">
        <f>IF(OR(J173="Fail",ISBLANK(J173)),INDEX('Issue Code Table'!C:C,MATCH(N:N,'Issue Code Table'!A:A,0)),IF(M173="Critical",6,IF(M173="Significant",5,IF(M173="Moderate",3,2))))</f>
        <v>5</v>
      </c>
    </row>
    <row r="174" spans="1:27" s="73" customFormat="1" ht="141.65" customHeight="1" x14ac:dyDescent="0.25">
      <c r="A174" s="82" t="s">
        <v>1900</v>
      </c>
      <c r="B174" s="83" t="s">
        <v>732</v>
      </c>
      <c r="C174" s="83" t="s">
        <v>733</v>
      </c>
      <c r="D174" s="108" t="s">
        <v>193</v>
      </c>
      <c r="E174" s="84" t="s">
        <v>1901</v>
      </c>
      <c r="F174" s="84" t="s">
        <v>1902</v>
      </c>
      <c r="G174" s="84" t="s">
        <v>1903</v>
      </c>
      <c r="H174" s="84" t="s">
        <v>1904</v>
      </c>
      <c r="I174" s="108"/>
      <c r="J174" s="80"/>
      <c r="K174" s="85" t="s">
        <v>1905</v>
      </c>
      <c r="L174" s="258"/>
      <c r="M174" s="87" t="s">
        <v>159</v>
      </c>
      <c r="N174" s="93" t="s">
        <v>1631</v>
      </c>
      <c r="O174" s="88" t="s">
        <v>1632</v>
      </c>
      <c r="P174" s="89"/>
      <c r="Q174" s="237" t="s">
        <v>1860</v>
      </c>
      <c r="R174" s="237" t="s">
        <v>1906</v>
      </c>
      <c r="S174" s="84" t="s">
        <v>1800</v>
      </c>
      <c r="T174" s="83" t="s">
        <v>1907</v>
      </c>
      <c r="U174" s="83" t="s">
        <v>1908</v>
      </c>
      <c r="V174" s="125" t="s">
        <v>219</v>
      </c>
      <c r="AA174" s="103">
        <f>IF(OR(J174="Fail",ISBLANK(J174)),INDEX('Issue Code Table'!C:C,MATCH(N:N,'Issue Code Table'!A:A,0)),IF(M174="Critical",6,IF(M174="Significant",5,IF(M174="Moderate",3,2))))</f>
        <v>5</v>
      </c>
    </row>
    <row r="175" spans="1:27" s="73" customFormat="1" ht="141.65" customHeight="1" x14ac:dyDescent="0.25">
      <c r="A175" s="82" t="s">
        <v>1909</v>
      </c>
      <c r="B175" s="83" t="s">
        <v>1910</v>
      </c>
      <c r="C175" s="83" t="s">
        <v>1911</v>
      </c>
      <c r="D175" s="108" t="s">
        <v>193</v>
      </c>
      <c r="E175" s="84" t="s">
        <v>1912</v>
      </c>
      <c r="F175" s="84" t="s">
        <v>1913</v>
      </c>
      <c r="G175" s="84" t="s">
        <v>1914</v>
      </c>
      <c r="H175" s="84" t="s">
        <v>1915</v>
      </c>
      <c r="I175" s="108"/>
      <c r="J175" s="80"/>
      <c r="K175" s="85" t="s">
        <v>1916</v>
      </c>
      <c r="L175" s="258"/>
      <c r="M175" s="87" t="s">
        <v>199</v>
      </c>
      <c r="N175" s="93" t="s">
        <v>739</v>
      </c>
      <c r="O175" s="88" t="s">
        <v>740</v>
      </c>
      <c r="P175" s="89"/>
      <c r="Q175" s="237" t="s">
        <v>1917</v>
      </c>
      <c r="R175" s="237" t="s">
        <v>1918</v>
      </c>
      <c r="S175" s="84" t="s">
        <v>1919</v>
      </c>
      <c r="T175" s="83" t="s">
        <v>1920</v>
      </c>
      <c r="U175" s="83" t="s">
        <v>1921</v>
      </c>
      <c r="V175" s="125"/>
      <c r="AA175" s="103">
        <f>IF(OR(J175="Fail",ISBLANK(J175)),INDEX('Issue Code Table'!C:C,MATCH(N:N,'Issue Code Table'!A:A,0)),IF(M175="Critical",6,IF(M175="Significant",5,IF(M175="Moderate",3,2))))</f>
        <v>5</v>
      </c>
    </row>
    <row r="176" spans="1:27" s="73" customFormat="1" ht="141.65" customHeight="1" x14ac:dyDescent="0.25">
      <c r="A176" s="82" t="s">
        <v>1922</v>
      </c>
      <c r="B176" s="83" t="s">
        <v>1910</v>
      </c>
      <c r="C176" s="83" t="s">
        <v>1911</v>
      </c>
      <c r="D176" s="108" t="s">
        <v>193</v>
      </c>
      <c r="E176" s="84" t="s">
        <v>1923</v>
      </c>
      <c r="F176" s="84" t="s">
        <v>1924</v>
      </c>
      <c r="G176" s="84" t="s">
        <v>1925</v>
      </c>
      <c r="H176" s="84" t="s">
        <v>1926</v>
      </c>
      <c r="I176" s="108"/>
      <c r="J176" s="80"/>
      <c r="K176" s="85" t="s">
        <v>1927</v>
      </c>
      <c r="L176" s="258"/>
      <c r="M176" s="87" t="s">
        <v>199</v>
      </c>
      <c r="N176" s="93" t="s">
        <v>739</v>
      </c>
      <c r="O176" s="88" t="s">
        <v>740</v>
      </c>
      <c r="P176" s="89"/>
      <c r="Q176" s="237" t="s">
        <v>1917</v>
      </c>
      <c r="R176" s="237" t="s">
        <v>1928</v>
      </c>
      <c r="S176" s="84" t="s">
        <v>1929</v>
      </c>
      <c r="T176" s="83" t="s">
        <v>1930</v>
      </c>
      <c r="U176" s="83" t="s">
        <v>1931</v>
      </c>
      <c r="V176" s="125"/>
      <c r="AA176" s="103">
        <f>IF(OR(J176="Fail",ISBLANK(J176)),INDEX('Issue Code Table'!C:C,MATCH(N:N,'Issue Code Table'!A:A,0)),IF(M176="Critical",6,IF(M176="Significant",5,IF(M176="Moderate",3,2))))</f>
        <v>5</v>
      </c>
    </row>
    <row r="177" spans="1:27" s="73" customFormat="1" ht="141.65" customHeight="1" x14ac:dyDescent="0.25">
      <c r="A177" s="82" t="s">
        <v>1932</v>
      </c>
      <c r="B177" s="83" t="s">
        <v>1910</v>
      </c>
      <c r="C177" s="83" t="s">
        <v>1911</v>
      </c>
      <c r="D177" s="108" t="s">
        <v>193</v>
      </c>
      <c r="E177" s="84" t="s">
        <v>1933</v>
      </c>
      <c r="F177" s="84" t="s">
        <v>1934</v>
      </c>
      <c r="G177" s="84" t="s">
        <v>1935</v>
      </c>
      <c r="H177" s="84" t="s">
        <v>1936</v>
      </c>
      <c r="I177" s="108"/>
      <c r="J177" s="80"/>
      <c r="K177" s="85" t="s">
        <v>1937</v>
      </c>
      <c r="L177" s="258"/>
      <c r="M177" s="87" t="s">
        <v>199</v>
      </c>
      <c r="N177" s="93" t="s">
        <v>739</v>
      </c>
      <c r="O177" s="88" t="s">
        <v>740</v>
      </c>
      <c r="P177" s="89"/>
      <c r="Q177" s="237" t="s">
        <v>1917</v>
      </c>
      <c r="R177" s="237" t="s">
        <v>1938</v>
      </c>
      <c r="S177" s="84" t="s">
        <v>1939</v>
      </c>
      <c r="T177" s="83" t="s">
        <v>1940</v>
      </c>
      <c r="U177" s="83" t="s">
        <v>1941</v>
      </c>
      <c r="V177" s="125"/>
      <c r="AA177" s="103">
        <f>IF(OR(J177="Fail",ISBLANK(J177)),INDEX('Issue Code Table'!C:C,MATCH(N:N,'Issue Code Table'!A:A,0)),IF(M177="Critical",6,IF(M177="Significant",5,IF(M177="Moderate",3,2))))</f>
        <v>5</v>
      </c>
    </row>
    <row r="178" spans="1:27" s="73" customFormat="1" ht="141.65" customHeight="1" x14ac:dyDescent="0.25">
      <c r="A178" s="82" t="s">
        <v>1942</v>
      </c>
      <c r="B178" s="83" t="s">
        <v>732</v>
      </c>
      <c r="C178" s="83" t="s">
        <v>733</v>
      </c>
      <c r="D178" s="108" t="s">
        <v>193</v>
      </c>
      <c r="E178" s="84" t="s">
        <v>1943</v>
      </c>
      <c r="F178" s="84" t="s">
        <v>1944</v>
      </c>
      <c r="G178" s="84" t="s">
        <v>1945</v>
      </c>
      <c r="H178" s="84" t="s">
        <v>1946</v>
      </c>
      <c r="I178" s="108"/>
      <c r="J178" s="80"/>
      <c r="K178" s="85" t="s">
        <v>1947</v>
      </c>
      <c r="L178" s="258"/>
      <c r="M178" s="87" t="s">
        <v>199</v>
      </c>
      <c r="N178" s="93" t="s">
        <v>739</v>
      </c>
      <c r="O178" s="88" t="s">
        <v>740</v>
      </c>
      <c r="P178" s="89"/>
      <c r="Q178" s="237" t="s">
        <v>1917</v>
      </c>
      <c r="R178" s="237" t="s">
        <v>1948</v>
      </c>
      <c r="S178" s="84" t="s">
        <v>1949</v>
      </c>
      <c r="T178" s="83" t="s">
        <v>1950</v>
      </c>
      <c r="U178" s="83" t="s">
        <v>1951</v>
      </c>
      <c r="V178" s="125"/>
      <c r="AA178" s="103">
        <f>IF(OR(J178="Fail",ISBLANK(J178)),INDEX('Issue Code Table'!C:C,MATCH(N:N,'Issue Code Table'!A:A,0)),IF(M178="Critical",6,IF(M178="Significant",5,IF(M178="Moderate",3,2))))</f>
        <v>5</v>
      </c>
    </row>
    <row r="179" spans="1:27" s="73" customFormat="1" ht="141.65" customHeight="1" x14ac:dyDescent="0.25">
      <c r="A179" s="82" t="s">
        <v>1952</v>
      </c>
      <c r="B179" s="83" t="s">
        <v>732</v>
      </c>
      <c r="C179" s="83" t="s">
        <v>733</v>
      </c>
      <c r="D179" s="108" t="s">
        <v>193</v>
      </c>
      <c r="E179" s="84" t="s">
        <v>1953</v>
      </c>
      <c r="F179" s="84" t="s">
        <v>1954</v>
      </c>
      <c r="G179" s="84" t="s">
        <v>1955</v>
      </c>
      <c r="H179" s="84" t="s">
        <v>1956</v>
      </c>
      <c r="I179" s="108"/>
      <c r="J179" s="80"/>
      <c r="K179" s="85" t="s">
        <v>1957</v>
      </c>
      <c r="L179" s="258"/>
      <c r="M179" s="87" t="s">
        <v>199</v>
      </c>
      <c r="N179" s="93" t="s">
        <v>739</v>
      </c>
      <c r="O179" s="88" t="s">
        <v>740</v>
      </c>
      <c r="P179" s="89"/>
      <c r="Q179" s="237" t="s">
        <v>1958</v>
      </c>
      <c r="R179" s="237" t="s">
        <v>1959</v>
      </c>
      <c r="S179" s="84" t="s">
        <v>1800</v>
      </c>
      <c r="T179" s="83" t="s">
        <v>1960</v>
      </c>
      <c r="U179" s="83" t="s">
        <v>1961</v>
      </c>
      <c r="V179" s="125"/>
      <c r="AA179" s="103">
        <f>IF(OR(J179="Fail",ISBLANK(J179)),INDEX('Issue Code Table'!C:C,MATCH(N:N,'Issue Code Table'!A:A,0)),IF(M179="Critical",6,IF(M179="Significant",5,IF(M179="Moderate",3,2))))</f>
        <v>5</v>
      </c>
    </row>
    <row r="180" spans="1:27" s="73" customFormat="1" ht="141.65" customHeight="1" x14ac:dyDescent="0.25">
      <c r="A180" s="82" t="s">
        <v>1962</v>
      </c>
      <c r="B180" s="83" t="s">
        <v>732</v>
      </c>
      <c r="C180" s="83" t="s">
        <v>733</v>
      </c>
      <c r="D180" s="108" t="s">
        <v>193</v>
      </c>
      <c r="E180" s="84" t="s">
        <v>1963</v>
      </c>
      <c r="F180" s="84" t="s">
        <v>1964</v>
      </c>
      <c r="G180" s="84" t="s">
        <v>1965</v>
      </c>
      <c r="H180" s="84" t="s">
        <v>1966</v>
      </c>
      <c r="I180" s="108"/>
      <c r="J180" s="80"/>
      <c r="K180" s="85" t="s">
        <v>1967</v>
      </c>
      <c r="L180" s="258"/>
      <c r="M180" s="87" t="s">
        <v>199</v>
      </c>
      <c r="N180" s="93" t="s">
        <v>739</v>
      </c>
      <c r="O180" s="88" t="s">
        <v>740</v>
      </c>
      <c r="P180" s="89"/>
      <c r="Q180" s="237" t="s">
        <v>1958</v>
      </c>
      <c r="R180" s="237" t="s">
        <v>1968</v>
      </c>
      <c r="S180" s="84" t="s">
        <v>1800</v>
      </c>
      <c r="T180" s="83" t="s">
        <v>1969</v>
      </c>
      <c r="U180" s="83" t="s">
        <v>1970</v>
      </c>
      <c r="V180" s="125"/>
      <c r="AA180" s="103">
        <f>IF(OR(J180="Fail",ISBLANK(J180)),INDEX('Issue Code Table'!C:C,MATCH(N:N,'Issue Code Table'!A:A,0)),IF(M180="Critical",6,IF(M180="Significant",5,IF(M180="Moderate",3,2))))</f>
        <v>5</v>
      </c>
    </row>
    <row r="181" spans="1:27" s="73" customFormat="1" ht="141.65" customHeight="1" x14ac:dyDescent="0.25">
      <c r="A181" s="82" t="s">
        <v>1971</v>
      </c>
      <c r="B181" s="83" t="s">
        <v>1910</v>
      </c>
      <c r="C181" s="83" t="s">
        <v>1911</v>
      </c>
      <c r="D181" s="108" t="s">
        <v>193</v>
      </c>
      <c r="E181" s="84" t="s">
        <v>1972</v>
      </c>
      <c r="F181" s="84" t="s">
        <v>1973</v>
      </c>
      <c r="G181" s="84" t="s">
        <v>1974</v>
      </c>
      <c r="H181" s="84" t="s">
        <v>1975</v>
      </c>
      <c r="I181" s="108"/>
      <c r="J181" s="80"/>
      <c r="K181" s="85" t="s">
        <v>1976</v>
      </c>
      <c r="L181" s="258"/>
      <c r="M181" s="87" t="s">
        <v>199</v>
      </c>
      <c r="N181" s="93" t="s">
        <v>739</v>
      </c>
      <c r="O181" s="88" t="s">
        <v>740</v>
      </c>
      <c r="P181" s="89"/>
      <c r="Q181" s="237" t="s">
        <v>1958</v>
      </c>
      <c r="R181" s="237" t="s">
        <v>1977</v>
      </c>
      <c r="S181" s="84" t="s">
        <v>1800</v>
      </c>
      <c r="T181" s="83" t="s">
        <v>1978</v>
      </c>
      <c r="U181" s="83" t="s">
        <v>1979</v>
      </c>
      <c r="V181" s="125"/>
      <c r="AA181" s="103">
        <f>IF(OR(J181="Fail",ISBLANK(J181)),INDEX('Issue Code Table'!C:C,MATCH(N:N,'Issue Code Table'!A:A,0)),IF(M181="Critical",6,IF(M181="Significant",5,IF(M181="Moderate",3,2))))</f>
        <v>5</v>
      </c>
    </row>
    <row r="182" spans="1:27" s="73" customFormat="1" ht="141.65" customHeight="1" x14ac:dyDescent="0.25">
      <c r="A182" s="82" t="s">
        <v>1980</v>
      </c>
      <c r="B182" s="83" t="s">
        <v>1910</v>
      </c>
      <c r="C182" s="83" t="s">
        <v>1911</v>
      </c>
      <c r="D182" s="108" t="s">
        <v>193</v>
      </c>
      <c r="E182" s="84" t="s">
        <v>1981</v>
      </c>
      <c r="F182" s="84" t="s">
        <v>1982</v>
      </c>
      <c r="G182" s="84" t="s">
        <v>1983</v>
      </c>
      <c r="H182" s="84" t="s">
        <v>1984</v>
      </c>
      <c r="I182" s="108"/>
      <c r="J182" s="80"/>
      <c r="K182" s="85" t="s">
        <v>1985</v>
      </c>
      <c r="L182" s="258"/>
      <c r="M182" s="87" t="s">
        <v>199</v>
      </c>
      <c r="N182" s="93" t="s">
        <v>739</v>
      </c>
      <c r="O182" s="88" t="s">
        <v>740</v>
      </c>
      <c r="P182" s="89"/>
      <c r="Q182" s="237" t="s">
        <v>1958</v>
      </c>
      <c r="R182" s="237" t="s">
        <v>1986</v>
      </c>
      <c r="S182" s="84" t="s">
        <v>1987</v>
      </c>
      <c r="T182" s="83" t="s">
        <v>1988</v>
      </c>
      <c r="U182" s="83" t="s">
        <v>1989</v>
      </c>
      <c r="V182" s="125"/>
      <c r="AA182" s="103">
        <f>IF(OR(J182="Fail",ISBLANK(J182)),INDEX('Issue Code Table'!C:C,MATCH(N:N,'Issue Code Table'!A:A,0)),IF(M182="Critical",6,IF(M182="Significant",5,IF(M182="Moderate",3,2))))</f>
        <v>5</v>
      </c>
    </row>
    <row r="183" spans="1:27" s="73" customFormat="1" ht="141.65" customHeight="1" x14ac:dyDescent="0.25">
      <c r="A183" s="82" t="s">
        <v>1990</v>
      </c>
      <c r="B183" s="83" t="s">
        <v>1910</v>
      </c>
      <c r="C183" s="83" t="s">
        <v>1911</v>
      </c>
      <c r="D183" s="108" t="s">
        <v>193</v>
      </c>
      <c r="E183" s="84" t="s">
        <v>1991</v>
      </c>
      <c r="F183" s="84" t="s">
        <v>1992</v>
      </c>
      <c r="G183" s="84" t="s">
        <v>1993</v>
      </c>
      <c r="H183" s="84" t="s">
        <v>1994</v>
      </c>
      <c r="I183" s="108"/>
      <c r="J183" s="80"/>
      <c r="K183" s="85" t="s">
        <v>1995</v>
      </c>
      <c r="L183" s="258"/>
      <c r="M183" s="87" t="s">
        <v>199</v>
      </c>
      <c r="N183" s="93" t="s">
        <v>739</v>
      </c>
      <c r="O183" s="88" t="s">
        <v>740</v>
      </c>
      <c r="P183" s="89"/>
      <c r="Q183" s="237" t="s">
        <v>1958</v>
      </c>
      <c r="R183" s="237" t="s">
        <v>1996</v>
      </c>
      <c r="S183" s="84" t="s">
        <v>1997</v>
      </c>
      <c r="T183" s="83" t="s">
        <v>1998</v>
      </c>
      <c r="U183" s="83" t="s">
        <v>1999</v>
      </c>
      <c r="V183" s="125"/>
      <c r="AA183" s="103">
        <f>IF(OR(J183="Fail",ISBLANK(J183)),INDEX('Issue Code Table'!C:C,MATCH(N:N,'Issue Code Table'!A:A,0)),IF(M183="Critical",6,IF(M183="Significant",5,IF(M183="Moderate",3,2))))</f>
        <v>5</v>
      </c>
    </row>
    <row r="184" spans="1:27" s="73" customFormat="1" ht="141.65" customHeight="1" x14ac:dyDescent="0.25">
      <c r="A184" s="82" t="s">
        <v>2000</v>
      </c>
      <c r="B184" s="83" t="s">
        <v>732</v>
      </c>
      <c r="C184" s="83" t="s">
        <v>733</v>
      </c>
      <c r="D184" s="108" t="s">
        <v>193</v>
      </c>
      <c r="E184" s="84" t="s">
        <v>2001</v>
      </c>
      <c r="F184" s="84" t="s">
        <v>2002</v>
      </c>
      <c r="G184" s="84" t="s">
        <v>2003</v>
      </c>
      <c r="H184" s="84" t="s">
        <v>2004</v>
      </c>
      <c r="I184" s="108"/>
      <c r="J184" s="80"/>
      <c r="K184" s="85" t="s">
        <v>2005</v>
      </c>
      <c r="L184" s="258"/>
      <c r="M184" s="87" t="s">
        <v>159</v>
      </c>
      <c r="N184" s="93" t="s">
        <v>1631</v>
      </c>
      <c r="O184" s="88" t="s">
        <v>1632</v>
      </c>
      <c r="P184" s="89"/>
      <c r="Q184" s="237" t="s">
        <v>2006</v>
      </c>
      <c r="R184" s="237" t="s">
        <v>2007</v>
      </c>
      <c r="S184" s="84" t="s">
        <v>1800</v>
      </c>
      <c r="T184" s="83" t="s">
        <v>2008</v>
      </c>
      <c r="U184" s="83" t="s">
        <v>2009</v>
      </c>
      <c r="V184" s="125" t="s">
        <v>219</v>
      </c>
      <c r="AA184" s="103">
        <f>IF(OR(J184="Fail",ISBLANK(J184)),INDEX('Issue Code Table'!C:C,MATCH(N:N,'Issue Code Table'!A:A,0)),IF(M184="Critical",6,IF(M184="Significant",5,IF(M184="Moderate",3,2))))</f>
        <v>5</v>
      </c>
    </row>
    <row r="185" spans="1:27" s="73" customFormat="1" ht="141.65" customHeight="1" x14ac:dyDescent="0.25">
      <c r="A185" s="82" t="s">
        <v>2010</v>
      </c>
      <c r="B185" s="83" t="s">
        <v>732</v>
      </c>
      <c r="C185" s="83" t="s">
        <v>733</v>
      </c>
      <c r="D185" s="108" t="s">
        <v>193</v>
      </c>
      <c r="E185" s="84" t="s">
        <v>2011</v>
      </c>
      <c r="F185" s="84" t="s">
        <v>2012</v>
      </c>
      <c r="G185" s="84" t="s">
        <v>2013</v>
      </c>
      <c r="H185" s="84" t="s">
        <v>2014</v>
      </c>
      <c r="I185" s="108"/>
      <c r="J185" s="80"/>
      <c r="K185" s="85" t="s">
        <v>2015</v>
      </c>
      <c r="L185" s="258"/>
      <c r="M185" s="87" t="s">
        <v>199</v>
      </c>
      <c r="N185" s="93" t="s">
        <v>739</v>
      </c>
      <c r="O185" s="88" t="s">
        <v>740</v>
      </c>
      <c r="P185" s="89"/>
      <c r="Q185" s="237" t="s">
        <v>2016</v>
      </c>
      <c r="R185" s="237" t="s">
        <v>2017</v>
      </c>
      <c r="S185" s="84" t="s">
        <v>1800</v>
      </c>
      <c r="T185" s="83" t="s">
        <v>2018</v>
      </c>
      <c r="U185" s="83" t="s">
        <v>2019</v>
      </c>
      <c r="V185" s="125"/>
      <c r="AA185" s="103">
        <f>IF(OR(J185="Fail",ISBLANK(J185)),INDEX('Issue Code Table'!C:C,MATCH(N:N,'Issue Code Table'!A:A,0)),IF(M185="Critical",6,IF(M185="Significant",5,IF(M185="Moderate",3,2))))</f>
        <v>5</v>
      </c>
    </row>
    <row r="186" spans="1:27" s="73" customFormat="1" ht="141.65" customHeight="1" x14ac:dyDescent="0.25">
      <c r="A186" s="82" t="s">
        <v>2020</v>
      </c>
      <c r="B186" s="83" t="s">
        <v>732</v>
      </c>
      <c r="C186" s="83" t="s">
        <v>733</v>
      </c>
      <c r="D186" s="108" t="s">
        <v>193</v>
      </c>
      <c r="E186" s="84" t="s">
        <v>2021</v>
      </c>
      <c r="F186" s="84" t="s">
        <v>2022</v>
      </c>
      <c r="G186" s="84" t="s">
        <v>2023</v>
      </c>
      <c r="H186" s="84" t="s">
        <v>2024</v>
      </c>
      <c r="I186" s="108"/>
      <c r="J186" s="80"/>
      <c r="K186" s="85" t="s">
        <v>2025</v>
      </c>
      <c r="L186" s="258"/>
      <c r="M186" s="87" t="s">
        <v>159</v>
      </c>
      <c r="N186" s="93" t="s">
        <v>739</v>
      </c>
      <c r="O186" s="88" t="s">
        <v>740</v>
      </c>
      <c r="P186" s="89"/>
      <c r="Q186" s="237" t="s">
        <v>2016</v>
      </c>
      <c r="R186" s="237" t="s">
        <v>2026</v>
      </c>
      <c r="S186" s="84" t="s">
        <v>2027</v>
      </c>
      <c r="T186" s="83" t="s">
        <v>2028</v>
      </c>
      <c r="U186" s="83" t="s">
        <v>2029</v>
      </c>
      <c r="V186" s="125" t="s">
        <v>219</v>
      </c>
      <c r="AA186" s="103">
        <f>IF(OR(J186="Fail",ISBLANK(J186)),INDEX('Issue Code Table'!C:C,MATCH(N:N,'Issue Code Table'!A:A,0)),IF(M186="Critical",6,IF(M186="Significant",5,IF(M186="Moderate",3,2))))</f>
        <v>5</v>
      </c>
    </row>
    <row r="187" spans="1:27" s="73" customFormat="1" ht="141.65" customHeight="1" x14ac:dyDescent="0.25">
      <c r="A187" s="82" t="s">
        <v>2030</v>
      </c>
      <c r="B187" s="83" t="s">
        <v>732</v>
      </c>
      <c r="C187" s="83" t="s">
        <v>733</v>
      </c>
      <c r="D187" s="108" t="s">
        <v>193</v>
      </c>
      <c r="E187" s="84" t="s">
        <v>2031</v>
      </c>
      <c r="F187" s="84" t="s">
        <v>2032</v>
      </c>
      <c r="G187" s="84" t="s">
        <v>2033</v>
      </c>
      <c r="H187" s="84" t="s">
        <v>2034</v>
      </c>
      <c r="I187" s="108"/>
      <c r="J187" s="80"/>
      <c r="K187" s="85" t="s">
        <v>2035</v>
      </c>
      <c r="L187" s="259" t="s">
        <v>2036</v>
      </c>
      <c r="M187" s="87" t="s">
        <v>159</v>
      </c>
      <c r="N187" s="93" t="s">
        <v>739</v>
      </c>
      <c r="O187" s="88" t="s">
        <v>740</v>
      </c>
      <c r="P187" s="89"/>
      <c r="Q187" s="237" t="s">
        <v>2016</v>
      </c>
      <c r="R187" s="237" t="s">
        <v>2037</v>
      </c>
      <c r="S187" s="84" t="s">
        <v>1800</v>
      </c>
      <c r="T187" s="83" t="s">
        <v>2038</v>
      </c>
      <c r="U187" s="83" t="s">
        <v>2039</v>
      </c>
      <c r="V187" s="125" t="s">
        <v>219</v>
      </c>
      <c r="AA187" s="103">
        <f>IF(OR(J187="Fail",ISBLANK(J187)),INDEX('Issue Code Table'!C:C,MATCH(N:N,'Issue Code Table'!A:A,0)),IF(M187="Critical",6,IF(M187="Significant",5,IF(M187="Moderate",3,2))))</f>
        <v>5</v>
      </c>
    </row>
    <row r="188" spans="1:27" s="73" customFormat="1" ht="141.65" customHeight="1" x14ac:dyDescent="0.25">
      <c r="A188" s="82" t="s">
        <v>2040</v>
      </c>
      <c r="B188" s="83" t="s">
        <v>732</v>
      </c>
      <c r="C188" s="83" t="s">
        <v>733</v>
      </c>
      <c r="D188" s="108" t="s">
        <v>193</v>
      </c>
      <c r="E188" s="84" t="s">
        <v>2041</v>
      </c>
      <c r="F188" s="84" t="s">
        <v>2042</v>
      </c>
      <c r="G188" s="84" t="s">
        <v>2043</v>
      </c>
      <c r="H188" s="84" t="s">
        <v>2044</v>
      </c>
      <c r="I188" s="108"/>
      <c r="J188" s="80"/>
      <c r="K188" s="85" t="s">
        <v>2045</v>
      </c>
      <c r="L188" s="258"/>
      <c r="M188" s="87" t="s">
        <v>199</v>
      </c>
      <c r="N188" s="93" t="s">
        <v>1809</v>
      </c>
      <c r="O188" s="88" t="s">
        <v>1810</v>
      </c>
      <c r="P188" s="89"/>
      <c r="Q188" s="237" t="s">
        <v>2016</v>
      </c>
      <c r="R188" s="237" t="s">
        <v>2046</v>
      </c>
      <c r="S188" s="84" t="s">
        <v>1800</v>
      </c>
      <c r="T188" s="83" t="s">
        <v>2047</v>
      </c>
      <c r="U188" s="83" t="s">
        <v>2048</v>
      </c>
      <c r="V188" s="125"/>
      <c r="AA188" s="103">
        <f>IF(OR(J188="Fail",ISBLANK(J188)),INDEX('Issue Code Table'!C:C,MATCH(N:N,'Issue Code Table'!A:A,0)),IF(M188="Critical",6,IF(M188="Significant",5,IF(M188="Moderate",3,2))))</f>
        <v>4</v>
      </c>
    </row>
    <row r="189" spans="1:27" s="73" customFormat="1" ht="141.65" customHeight="1" x14ac:dyDescent="0.25">
      <c r="A189" s="82" t="s">
        <v>2049</v>
      </c>
      <c r="B189" s="83" t="s">
        <v>732</v>
      </c>
      <c r="C189" s="83" t="s">
        <v>733</v>
      </c>
      <c r="D189" s="108" t="s">
        <v>193</v>
      </c>
      <c r="E189" s="84" t="s">
        <v>2050</v>
      </c>
      <c r="F189" s="84" t="s">
        <v>2051</v>
      </c>
      <c r="G189" s="84" t="s">
        <v>2052</v>
      </c>
      <c r="H189" s="84" t="s">
        <v>2053</v>
      </c>
      <c r="I189" s="108"/>
      <c r="J189" s="80"/>
      <c r="K189" s="85" t="s">
        <v>2054</v>
      </c>
      <c r="L189" s="258"/>
      <c r="M189" s="87" t="s">
        <v>199</v>
      </c>
      <c r="N189" s="93" t="s">
        <v>739</v>
      </c>
      <c r="O189" s="88" t="s">
        <v>740</v>
      </c>
      <c r="P189" s="89"/>
      <c r="Q189" s="237" t="s">
        <v>2016</v>
      </c>
      <c r="R189" s="237" t="s">
        <v>2055</v>
      </c>
      <c r="S189" s="84" t="s">
        <v>1800</v>
      </c>
      <c r="T189" s="83" t="s">
        <v>2056</v>
      </c>
      <c r="U189" s="83" t="s">
        <v>2057</v>
      </c>
      <c r="V189" s="125"/>
      <c r="AA189" s="103">
        <f>IF(OR(J189="Fail",ISBLANK(J189)),INDEX('Issue Code Table'!C:C,MATCH(N:N,'Issue Code Table'!A:A,0)),IF(M189="Critical",6,IF(M189="Significant",5,IF(M189="Moderate",3,2))))</f>
        <v>5</v>
      </c>
    </row>
    <row r="190" spans="1:27" s="73" customFormat="1" ht="141.65" customHeight="1" x14ac:dyDescent="0.25">
      <c r="A190" s="82" t="s">
        <v>2058</v>
      </c>
      <c r="B190" s="83" t="s">
        <v>346</v>
      </c>
      <c r="C190" s="83" t="s">
        <v>347</v>
      </c>
      <c r="D190" s="108" t="s">
        <v>193</v>
      </c>
      <c r="E190" s="84" t="s">
        <v>2059</v>
      </c>
      <c r="F190" s="84" t="s">
        <v>2060</v>
      </c>
      <c r="G190" s="84" t="s">
        <v>2061</v>
      </c>
      <c r="H190" s="84" t="s">
        <v>2062</v>
      </c>
      <c r="I190" s="108"/>
      <c r="J190" s="80"/>
      <c r="K190" s="85" t="s">
        <v>2063</v>
      </c>
      <c r="L190" s="258"/>
      <c r="M190" s="87" t="s">
        <v>199</v>
      </c>
      <c r="N190" s="93" t="s">
        <v>1328</v>
      </c>
      <c r="O190" s="88" t="s">
        <v>1329</v>
      </c>
      <c r="P190" s="89"/>
      <c r="Q190" s="237" t="s">
        <v>2064</v>
      </c>
      <c r="R190" s="237" t="s">
        <v>2065</v>
      </c>
      <c r="S190" s="84" t="s">
        <v>2066</v>
      </c>
      <c r="T190" s="83" t="s">
        <v>2067</v>
      </c>
      <c r="U190" s="83" t="s">
        <v>2068</v>
      </c>
      <c r="V190" s="125"/>
      <c r="AA190" s="103">
        <f>IF(OR(J190="Fail",ISBLANK(J190)),INDEX('Issue Code Table'!C:C,MATCH(N:N,'Issue Code Table'!A:A,0)),IF(M190="Critical",6,IF(M190="Significant",5,IF(M190="Moderate",3,2))))</f>
        <v>3</v>
      </c>
    </row>
    <row r="191" spans="1:27" s="73" customFormat="1" ht="141.65" customHeight="1" x14ac:dyDescent="0.25">
      <c r="A191" s="82" t="s">
        <v>2069</v>
      </c>
      <c r="B191" s="83" t="s">
        <v>346</v>
      </c>
      <c r="C191" s="83" t="s">
        <v>347</v>
      </c>
      <c r="D191" s="108" t="s">
        <v>193</v>
      </c>
      <c r="E191" s="84" t="s">
        <v>2070</v>
      </c>
      <c r="F191" s="84" t="s">
        <v>2071</v>
      </c>
      <c r="G191" s="84" t="s">
        <v>2072</v>
      </c>
      <c r="H191" s="84" t="s">
        <v>2073</v>
      </c>
      <c r="I191" s="108"/>
      <c r="J191" s="80"/>
      <c r="K191" s="85" t="s">
        <v>2074</v>
      </c>
      <c r="L191" s="258"/>
      <c r="M191" s="87" t="s">
        <v>199</v>
      </c>
      <c r="N191" s="93" t="s">
        <v>683</v>
      </c>
      <c r="O191" s="88" t="s">
        <v>684</v>
      </c>
      <c r="P191" s="89"/>
      <c r="Q191" s="237" t="s">
        <v>2064</v>
      </c>
      <c r="R191" s="237" t="s">
        <v>2075</v>
      </c>
      <c r="S191" s="84" t="s">
        <v>2076</v>
      </c>
      <c r="T191" s="83" t="s">
        <v>2077</v>
      </c>
      <c r="U191" s="83" t="s">
        <v>2078</v>
      </c>
      <c r="V191" s="125"/>
      <c r="AA191" s="103">
        <f>IF(OR(J191="Fail",ISBLANK(J191)),INDEX('Issue Code Table'!C:C,MATCH(N:N,'Issue Code Table'!A:A,0)),IF(M191="Critical",6,IF(M191="Significant",5,IF(M191="Moderate",3,2))))</f>
        <v>4</v>
      </c>
    </row>
    <row r="192" spans="1:27" s="73" customFormat="1" ht="141.65" customHeight="1" x14ac:dyDescent="0.25">
      <c r="A192" s="82" t="s">
        <v>2079</v>
      </c>
      <c r="B192" s="84" t="s">
        <v>323</v>
      </c>
      <c r="C192" s="249" t="s">
        <v>324</v>
      </c>
      <c r="D192" s="108" t="s">
        <v>193</v>
      </c>
      <c r="E192" s="84" t="s">
        <v>2080</v>
      </c>
      <c r="F192" s="84" t="s">
        <v>2081</v>
      </c>
      <c r="G192" s="84" t="s">
        <v>2082</v>
      </c>
      <c r="H192" s="84" t="s">
        <v>2083</v>
      </c>
      <c r="I192" s="108"/>
      <c r="J192" s="80"/>
      <c r="K192" s="85" t="s">
        <v>2084</v>
      </c>
      <c r="L192" s="258"/>
      <c r="M192" s="87" t="s">
        <v>159</v>
      </c>
      <c r="N192" s="93" t="s">
        <v>705</v>
      </c>
      <c r="O192" s="88" t="s">
        <v>706</v>
      </c>
      <c r="P192" s="89"/>
      <c r="Q192" s="237" t="s">
        <v>2085</v>
      </c>
      <c r="R192" s="237" t="s">
        <v>2086</v>
      </c>
      <c r="S192" s="84" t="s">
        <v>2087</v>
      </c>
      <c r="T192" s="83" t="s">
        <v>2088</v>
      </c>
      <c r="U192" s="83" t="s">
        <v>2089</v>
      </c>
      <c r="V192" s="125" t="s">
        <v>219</v>
      </c>
      <c r="AA192" s="103">
        <f>IF(OR(J192="Fail",ISBLANK(J192)),INDEX('Issue Code Table'!C:C,MATCH(N:N,'Issue Code Table'!A:A,0)),IF(M192="Critical",6,IF(M192="Significant",5,IF(M192="Moderate",3,2))))</f>
        <v>5</v>
      </c>
    </row>
    <row r="193" spans="1:27" s="73" customFormat="1" ht="141.65" customHeight="1" x14ac:dyDescent="0.25">
      <c r="A193" s="82" t="s">
        <v>2090</v>
      </c>
      <c r="B193" s="83" t="s">
        <v>191</v>
      </c>
      <c r="C193" s="83" t="s">
        <v>192</v>
      </c>
      <c r="D193" s="108" t="s">
        <v>193</v>
      </c>
      <c r="E193" s="84" t="s">
        <v>2091</v>
      </c>
      <c r="F193" s="84" t="s">
        <v>2092</v>
      </c>
      <c r="G193" s="84" t="s">
        <v>2093</v>
      </c>
      <c r="H193" s="84" t="s">
        <v>2094</v>
      </c>
      <c r="I193" s="112"/>
      <c r="J193" s="80"/>
      <c r="K193" s="85" t="s">
        <v>2095</v>
      </c>
      <c r="L193" s="256"/>
      <c r="M193" s="87" t="s">
        <v>199</v>
      </c>
      <c r="N193" s="93" t="s">
        <v>683</v>
      </c>
      <c r="O193" s="88" t="s">
        <v>684</v>
      </c>
      <c r="P193" s="89"/>
      <c r="Q193" s="237" t="s">
        <v>2096</v>
      </c>
      <c r="R193" s="237" t="s">
        <v>2097</v>
      </c>
      <c r="S193" s="84" t="s">
        <v>2098</v>
      </c>
      <c r="T193" s="83" t="s">
        <v>2099</v>
      </c>
      <c r="U193" s="83" t="s">
        <v>2100</v>
      </c>
      <c r="V193" s="125"/>
      <c r="AA193" s="103">
        <f>IF(OR(J193="Fail",ISBLANK(J193)),INDEX('Issue Code Table'!C:C,MATCH(N:N,'Issue Code Table'!A:A,0)),IF(M193="Critical",6,IF(M193="Significant",5,IF(M193="Moderate",3,2))))</f>
        <v>4</v>
      </c>
    </row>
    <row r="194" spans="1:27" s="73" customFormat="1" ht="141.65" customHeight="1" x14ac:dyDescent="0.25">
      <c r="A194" s="82" t="s">
        <v>2101</v>
      </c>
      <c r="B194" s="83" t="s">
        <v>191</v>
      </c>
      <c r="C194" s="83" t="s">
        <v>192</v>
      </c>
      <c r="D194" s="108" t="s">
        <v>193</v>
      </c>
      <c r="E194" s="84" t="s">
        <v>2102</v>
      </c>
      <c r="F194" s="84" t="s">
        <v>2103</v>
      </c>
      <c r="G194" s="84" t="s">
        <v>2104</v>
      </c>
      <c r="H194" s="84" t="s">
        <v>2105</v>
      </c>
      <c r="I194" s="112"/>
      <c r="J194" s="80"/>
      <c r="K194" s="85" t="s">
        <v>2106</v>
      </c>
      <c r="L194" s="256"/>
      <c r="M194" s="87" t="s">
        <v>159</v>
      </c>
      <c r="N194" s="93" t="s">
        <v>213</v>
      </c>
      <c r="O194" s="88" t="s">
        <v>214</v>
      </c>
      <c r="P194" s="89"/>
      <c r="Q194" s="237" t="s">
        <v>2096</v>
      </c>
      <c r="R194" s="237" t="s">
        <v>2107</v>
      </c>
      <c r="S194" s="84" t="s">
        <v>2098</v>
      </c>
      <c r="T194" s="83" t="s">
        <v>2108</v>
      </c>
      <c r="U194" s="83" t="s">
        <v>2109</v>
      </c>
      <c r="V194" s="125" t="s">
        <v>219</v>
      </c>
      <c r="AA194" s="103">
        <f>IF(OR(J194="Fail",ISBLANK(J194)),INDEX('Issue Code Table'!C:C,MATCH(N:N,'Issue Code Table'!A:A,0)),IF(M194="Critical",6,IF(M194="Significant",5,IF(M194="Moderate",3,2))))</f>
        <v>5</v>
      </c>
    </row>
    <row r="195" spans="1:27" s="73" customFormat="1" ht="141.65" customHeight="1" x14ac:dyDescent="0.25">
      <c r="A195" s="82" t="s">
        <v>2110</v>
      </c>
      <c r="B195" s="84" t="s">
        <v>323</v>
      </c>
      <c r="C195" s="249" t="s">
        <v>324</v>
      </c>
      <c r="D195" s="108" t="s">
        <v>193</v>
      </c>
      <c r="E195" s="84" t="s">
        <v>2111</v>
      </c>
      <c r="F195" s="84" t="s">
        <v>2103</v>
      </c>
      <c r="G195" s="84" t="s">
        <v>2112</v>
      </c>
      <c r="H195" s="84" t="s">
        <v>2113</v>
      </c>
      <c r="I195" s="112"/>
      <c r="J195" s="80"/>
      <c r="K195" s="85" t="s">
        <v>2114</v>
      </c>
      <c r="L195" s="256"/>
      <c r="M195" s="87" t="s">
        <v>159</v>
      </c>
      <c r="N195" s="93" t="s">
        <v>329</v>
      </c>
      <c r="O195" s="88" t="s">
        <v>330</v>
      </c>
      <c r="P195" s="89"/>
      <c r="Q195" s="237" t="s">
        <v>2096</v>
      </c>
      <c r="R195" s="237" t="s">
        <v>2115</v>
      </c>
      <c r="S195" s="84" t="s">
        <v>2098</v>
      </c>
      <c r="T195" s="83" t="s">
        <v>2116</v>
      </c>
      <c r="U195" s="83" t="s">
        <v>2117</v>
      </c>
      <c r="V195" s="125" t="s">
        <v>219</v>
      </c>
      <c r="AA195" s="103">
        <f>IF(OR(J195="Fail",ISBLANK(J195)),INDEX('Issue Code Table'!C:C,MATCH(N:N,'Issue Code Table'!A:A,0)),IF(M195="Critical",6,IF(M195="Significant",5,IF(M195="Moderate",3,2))))</f>
        <v>5</v>
      </c>
    </row>
    <row r="196" spans="1:27" s="73" customFormat="1" ht="141.65" customHeight="1" x14ac:dyDescent="0.25">
      <c r="A196" s="82" t="s">
        <v>2118</v>
      </c>
      <c r="B196" s="83" t="s">
        <v>191</v>
      </c>
      <c r="C196" s="83" t="s">
        <v>192</v>
      </c>
      <c r="D196" s="108" t="s">
        <v>193</v>
      </c>
      <c r="E196" s="84" t="s">
        <v>2119</v>
      </c>
      <c r="F196" s="84" t="s">
        <v>2120</v>
      </c>
      <c r="G196" s="84" t="s">
        <v>2121</v>
      </c>
      <c r="H196" s="84" t="s">
        <v>2122</v>
      </c>
      <c r="I196" s="112"/>
      <c r="J196" s="80"/>
      <c r="K196" s="85" t="s">
        <v>2123</v>
      </c>
      <c r="L196" s="256"/>
      <c r="M196" s="87" t="s">
        <v>159</v>
      </c>
      <c r="N196" s="93" t="s">
        <v>247</v>
      </c>
      <c r="O196" s="88" t="s">
        <v>248</v>
      </c>
      <c r="P196" s="89"/>
      <c r="Q196" s="237" t="s">
        <v>2096</v>
      </c>
      <c r="R196" s="237" t="s">
        <v>2124</v>
      </c>
      <c r="S196" s="84" t="s">
        <v>2098</v>
      </c>
      <c r="T196" s="83" t="s">
        <v>2125</v>
      </c>
      <c r="U196" s="83" t="s">
        <v>2126</v>
      </c>
      <c r="V196" s="125" t="s">
        <v>219</v>
      </c>
      <c r="AA196" s="103">
        <f>IF(OR(J196="Fail",ISBLANK(J196)),INDEX('Issue Code Table'!C:C,MATCH(N:N,'Issue Code Table'!A:A,0)),IF(M196="Critical",6,IF(M196="Significant",5,IF(M196="Moderate",3,2))))</f>
        <v>4</v>
      </c>
    </row>
    <row r="197" spans="1:27" s="73" customFormat="1" ht="141.65" customHeight="1" x14ac:dyDescent="0.25">
      <c r="A197" s="82" t="s">
        <v>2127</v>
      </c>
      <c r="B197" s="83" t="s">
        <v>191</v>
      </c>
      <c r="C197" s="83" t="s">
        <v>192</v>
      </c>
      <c r="D197" s="108" t="s">
        <v>193</v>
      </c>
      <c r="E197" s="84" t="s">
        <v>2128</v>
      </c>
      <c r="F197" s="84" t="s">
        <v>2129</v>
      </c>
      <c r="G197" s="84" t="s">
        <v>2130</v>
      </c>
      <c r="H197" s="84" t="s">
        <v>2131</v>
      </c>
      <c r="I197" s="112"/>
      <c r="J197" s="80"/>
      <c r="K197" s="85" t="s">
        <v>2132</v>
      </c>
      <c r="L197" s="260" t="s">
        <v>2133</v>
      </c>
      <c r="M197" s="87" t="s">
        <v>159</v>
      </c>
      <c r="N197" s="93" t="s">
        <v>236</v>
      </c>
      <c r="O197" s="88" t="s">
        <v>237</v>
      </c>
      <c r="P197" s="89"/>
      <c r="Q197" s="237" t="s">
        <v>2096</v>
      </c>
      <c r="R197" s="237" t="s">
        <v>2134</v>
      </c>
      <c r="S197" s="84" t="s">
        <v>2098</v>
      </c>
      <c r="T197" s="83" t="s">
        <v>2135</v>
      </c>
      <c r="U197" s="83" t="s">
        <v>2136</v>
      </c>
      <c r="V197" s="125" t="s">
        <v>219</v>
      </c>
      <c r="AA197" s="103">
        <f>IF(OR(J197="Fail",ISBLANK(J197)),INDEX('Issue Code Table'!C:C,MATCH(N:N,'Issue Code Table'!A:A,0)),IF(M197="Critical",6,IF(M197="Significant",5,IF(M197="Moderate",3,2))))</f>
        <v>6</v>
      </c>
    </row>
    <row r="198" spans="1:27" s="73" customFormat="1" ht="141.65" customHeight="1" x14ac:dyDescent="0.25">
      <c r="A198" s="82" t="s">
        <v>2137</v>
      </c>
      <c r="B198" s="83" t="s">
        <v>191</v>
      </c>
      <c r="C198" s="83" t="s">
        <v>192</v>
      </c>
      <c r="D198" s="108" t="s">
        <v>193</v>
      </c>
      <c r="E198" s="84" t="s">
        <v>2138</v>
      </c>
      <c r="F198" s="84" t="s">
        <v>2139</v>
      </c>
      <c r="G198" s="84" t="s">
        <v>2140</v>
      </c>
      <c r="H198" s="84" t="s">
        <v>2141</v>
      </c>
      <c r="I198" s="108"/>
      <c r="J198" s="80"/>
      <c r="K198" s="85" t="s">
        <v>2142</v>
      </c>
      <c r="L198" s="258"/>
      <c r="M198" s="87" t="s">
        <v>159</v>
      </c>
      <c r="N198" s="93" t="s">
        <v>213</v>
      </c>
      <c r="O198" s="88" t="s">
        <v>214</v>
      </c>
      <c r="P198" s="89"/>
      <c r="Q198" s="237" t="s">
        <v>2096</v>
      </c>
      <c r="R198" s="237" t="s">
        <v>2143</v>
      </c>
      <c r="S198" s="84" t="s">
        <v>2098</v>
      </c>
      <c r="T198" s="83" t="s">
        <v>2144</v>
      </c>
      <c r="U198" s="83" t="s">
        <v>2145</v>
      </c>
      <c r="V198" s="125" t="s">
        <v>219</v>
      </c>
      <c r="AA198" s="103">
        <f>IF(OR(J198="Fail",ISBLANK(J198)),INDEX('Issue Code Table'!C:C,MATCH(N:N,'Issue Code Table'!A:A,0)),IF(M198="Critical",6,IF(M198="Significant",5,IF(M198="Moderate",3,2))))</f>
        <v>5</v>
      </c>
    </row>
    <row r="199" spans="1:27" s="73" customFormat="1" ht="141.65" customHeight="1" x14ac:dyDescent="0.25">
      <c r="A199" s="82" t="s">
        <v>2146</v>
      </c>
      <c r="B199" s="84" t="s">
        <v>323</v>
      </c>
      <c r="C199" s="249" t="s">
        <v>324</v>
      </c>
      <c r="D199" s="108" t="s">
        <v>193</v>
      </c>
      <c r="E199" s="84" t="s">
        <v>2147</v>
      </c>
      <c r="F199" s="84" t="s">
        <v>2148</v>
      </c>
      <c r="G199" s="84" t="s">
        <v>2149</v>
      </c>
      <c r="H199" s="84" t="s">
        <v>2150</v>
      </c>
      <c r="I199" s="112"/>
      <c r="J199" s="80"/>
      <c r="K199" s="85" t="s">
        <v>2151</v>
      </c>
      <c r="L199" s="256"/>
      <c r="M199" s="87" t="s">
        <v>159</v>
      </c>
      <c r="N199" s="93" t="s">
        <v>329</v>
      </c>
      <c r="O199" s="88" t="s">
        <v>330</v>
      </c>
      <c r="P199" s="89"/>
      <c r="Q199" s="237" t="s">
        <v>2152</v>
      </c>
      <c r="R199" s="237" t="s">
        <v>2153</v>
      </c>
      <c r="S199" s="84" t="s">
        <v>2154</v>
      </c>
      <c r="T199" s="83" t="s">
        <v>2155</v>
      </c>
      <c r="U199" s="83" t="s">
        <v>2156</v>
      </c>
      <c r="V199" s="125" t="s">
        <v>219</v>
      </c>
      <c r="AA199" s="103">
        <f>IF(OR(J199="Fail",ISBLANK(J199)),INDEX('Issue Code Table'!C:C,MATCH(N:N,'Issue Code Table'!A:A,0)),IF(M199="Critical",6,IF(M199="Significant",5,IF(M199="Moderate",3,2))))</f>
        <v>5</v>
      </c>
    </row>
    <row r="200" spans="1:27" s="73" customFormat="1" ht="141.65" customHeight="1" x14ac:dyDescent="0.25">
      <c r="A200" s="82" t="s">
        <v>2157</v>
      </c>
      <c r="B200" s="83" t="s">
        <v>346</v>
      </c>
      <c r="C200" s="83" t="s">
        <v>347</v>
      </c>
      <c r="D200" s="108" t="s">
        <v>193</v>
      </c>
      <c r="E200" s="84" t="s">
        <v>2158</v>
      </c>
      <c r="F200" s="84" t="s">
        <v>2159</v>
      </c>
      <c r="G200" s="84" t="s">
        <v>2160</v>
      </c>
      <c r="H200" s="84" t="s">
        <v>2161</v>
      </c>
      <c r="I200" s="230"/>
      <c r="J200" s="80"/>
      <c r="K200" s="241" t="s">
        <v>2162</v>
      </c>
      <c r="L200" s="256"/>
      <c r="M200" s="87" t="s">
        <v>159</v>
      </c>
      <c r="N200" s="93" t="s">
        <v>705</v>
      </c>
      <c r="O200" s="88" t="s">
        <v>706</v>
      </c>
      <c r="P200" s="89"/>
      <c r="Q200" s="237" t="s">
        <v>2152</v>
      </c>
      <c r="R200" s="237" t="s">
        <v>2163</v>
      </c>
      <c r="S200" s="245" t="s">
        <v>2164</v>
      </c>
      <c r="T200" s="257" t="s">
        <v>2165</v>
      </c>
      <c r="U200" s="257" t="s">
        <v>2166</v>
      </c>
      <c r="V200" s="125" t="s">
        <v>219</v>
      </c>
      <c r="AA200" s="103">
        <f>IF(OR(J200="Fail",ISBLANK(J200)),INDEX('Issue Code Table'!C:C,MATCH(N:N,'Issue Code Table'!A:A,0)),IF(M200="Critical",6,IF(M200="Significant",5,IF(M200="Moderate",3,2))))</f>
        <v>5</v>
      </c>
    </row>
    <row r="201" spans="1:27" s="73" customFormat="1" ht="141.65" customHeight="1" x14ac:dyDescent="0.25">
      <c r="A201" s="82" t="s">
        <v>2167</v>
      </c>
      <c r="B201" s="83" t="s">
        <v>346</v>
      </c>
      <c r="C201" s="83" t="s">
        <v>347</v>
      </c>
      <c r="D201" s="108" t="s">
        <v>193</v>
      </c>
      <c r="E201" s="84" t="s">
        <v>2168</v>
      </c>
      <c r="F201" s="84" t="s">
        <v>2169</v>
      </c>
      <c r="G201" s="84" t="s">
        <v>2170</v>
      </c>
      <c r="H201" s="84" t="s">
        <v>2171</v>
      </c>
      <c r="I201" s="112"/>
      <c r="J201" s="80"/>
      <c r="K201" s="85" t="s">
        <v>2172</v>
      </c>
      <c r="L201" s="256"/>
      <c r="M201" s="87" t="s">
        <v>159</v>
      </c>
      <c r="N201" s="93" t="s">
        <v>705</v>
      </c>
      <c r="O201" s="88" t="s">
        <v>706</v>
      </c>
      <c r="P201" s="89"/>
      <c r="Q201" s="237" t="s">
        <v>2152</v>
      </c>
      <c r="R201" s="237" t="s">
        <v>2173</v>
      </c>
      <c r="S201" s="84" t="s">
        <v>2174</v>
      </c>
      <c r="T201" s="83" t="s">
        <v>2175</v>
      </c>
      <c r="U201" s="83" t="s">
        <v>2176</v>
      </c>
      <c r="V201" s="125" t="s">
        <v>219</v>
      </c>
      <c r="AA201" s="103">
        <f>IF(OR(J201="Fail",ISBLANK(J201)),INDEX('Issue Code Table'!C:C,MATCH(N:N,'Issue Code Table'!A:A,0)),IF(M201="Critical",6,IF(M201="Significant",5,IF(M201="Moderate",3,2))))</f>
        <v>5</v>
      </c>
    </row>
    <row r="202" spans="1:27" s="73" customFormat="1" ht="141.65" customHeight="1" x14ac:dyDescent="0.25">
      <c r="A202" s="82" t="s">
        <v>2177</v>
      </c>
      <c r="B202" s="83" t="s">
        <v>346</v>
      </c>
      <c r="C202" s="83" t="s">
        <v>347</v>
      </c>
      <c r="D202" s="108" t="s">
        <v>193</v>
      </c>
      <c r="E202" s="84" t="s">
        <v>2178</v>
      </c>
      <c r="F202" s="84" t="s">
        <v>2179</v>
      </c>
      <c r="G202" s="84" t="s">
        <v>2180</v>
      </c>
      <c r="H202" s="84" t="s">
        <v>2181</v>
      </c>
      <c r="I202" s="112"/>
      <c r="J202" s="80"/>
      <c r="K202" s="85" t="s">
        <v>2182</v>
      </c>
      <c r="L202" s="256"/>
      <c r="M202" s="87" t="s">
        <v>199</v>
      </c>
      <c r="N202" s="93" t="s">
        <v>1340</v>
      </c>
      <c r="O202" s="88" t="s">
        <v>2183</v>
      </c>
      <c r="P202" s="89"/>
      <c r="Q202" s="237" t="s">
        <v>2152</v>
      </c>
      <c r="R202" s="237" t="s">
        <v>2184</v>
      </c>
      <c r="S202" s="84" t="s">
        <v>2174</v>
      </c>
      <c r="T202" s="83" t="s">
        <v>2185</v>
      </c>
      <c r="U202" s="83" t="s">
        <v>2186</v>
      </c>
      <c r="V202" s="125"/>
      <c r="AA202" s="103">
        <f>IF(OR(J202="Fail",ISBLANK(J202)),INDEX('Issue Code Table'!C:C,MATCH(N:N,'Issue Code Table'!A:A,0)),IF(M202="Critical",6,IF(M202="Significant",5,IF(M202="Moderate",3,2))))</f>
        <v>5</v>
      </c>
    </row>
    <row r="203" spans="1:27" s="73" customFormat="1" ht="141.65" customHeight="1" x14ac:dyDescent="0.25">
      <c r="A203" s="82" t="s">
        <v>2187</v>
      </c>
      <c r="B203" s="83" t="s">
        <v>346</v>
      </c>
      <c r="C203" s="83" t="s">
        <v>347</v>
      </c>
      <c r="D203" s="108" t="s">
        <v>193</v>
      </c>
      <c r="E203" s="84" t="s">
        <v>2188</v>
      </c>
      <c r="F203" s="84" t="s">
        <v>2189</v>
      </c>
      <c r="G203" s="84" t="s">
        <v>2190</v>
      </c>
      <c r="H203" s="84" t="s">
        <v>2191</v>
      </c>
      <c r="I203" s="112"/>
      <c r="J203" s="80"/>
      <c r="K203" s="85" t="s">
        <v>2192</v>
      </c>
      <c r="L203" s="256"/>
      <c r="M203" s="87" t="s">
        <v>159</v>
      </c>
      <c r="N203" s="93" t="s">
        <v>705</v>
      </c>
      <c r="O203" s="88" t="s">
        <v>706</v>
      </c>
      <c r="P203" s="89"/>
      <c r="Q203" s="237" t="s">
        <v>2152</v>
      </c>
      <c r="R203" s="237" t="s">
        <v>2193</v>
      </c>
      <c r="S203" s="84" t="s">
        <v>2194</v>
      </c>
      <c r="T203" s="83" t="s">
        <v>2195</v>
      </c>
      <c r="U203" s="83" t="s">
        <v>2196</v>
      </c>
      <c r="V203" s="125" t="s">
        <v>219</v>
      </c>
      <c r="AA203" s="103">
        <f>IF(OR(J203="Fail",ISBLANK(J203)),INDEX('Issue Code Table'!C:C,MATCH(N:N,'Issue Code Table'!A:A,0)),IF(M203="Critical",6,IF(M203="Significant",5,IF(M203="Moderate",3,2))))</f>
        <v>5</v>
      </c>
    </row>
    <row r="204" spans="1:27" s="73" customFormat="1" ht="141.65" customHeight="1" x14ac:dyDescent="0.25">
      <c r="A204" s="82" t="s">
        <v>2197</v>
      </c>
      <c r="B204" s="83" t="s">
        <v>346</v>
      </c>
      <c r="C204" s="83" t="s">
        <v>347</v>
      </c>
      <c r="D204" s="108" t="s">
        <v>193</v>
      </c>
      <c r="E204" s="84" t="s">
        <v>2198</v>
      </c>
      <c r="F204" s="84" t="s">
        <v>2199</v>
      </c>
      <c r="G204" s="84" t="s">
        <v>2200</v>
      </c>
      <c r="H204" s="84" t="s">
        <v>2201</v>
      </c>
      <c r="I204" s="230"/>
      <c r="J204" s="80"/>
      <c r="K204" s="241" t="s">
        <v>2202</v>
      </c>
      <c r="L204" s="256"/>
      <c r="M204" s="87" t="s">
        <v>159</v>
      </c>
      <c r="N204" s="93" t="s">
        <v>705</v>
      </c>
      <c r="O204" s="88" t="s">
        <v>706</v>
      </c>
      <c r="P204" s="89"/>
      <c r="Q204" s="237" t="s">
        <v>2152</v>
      </c>
      <c r="R204" s="237" t="s">
        <v>2203</v>
      </c>
      <c r="S204" s="245" t="s">
        <v>2204</v>
      </c>
      <c r="T204" s="257" t="s">
        <v>2205</v>
      </c>
      <c r="U204" s="257" t="s">
        <v>2206</v>
      </c>
      <c r="V204" s="125" t="s">
        <v>219</v>
      </c>
      <c r="AA204" s="103">
        <f>IF(OR(J204="Fail",ISBLANK(J204)),INDEX('Issue Code Table'!C:C,MATCH(N:N,'Issue Code Table'!A:A,0)),IF(M204="Critical",6,IF(M204="Significant",5,IF(M204="Moderate",3,2))))</f>
        <v>5</v>
      </c>
    </row>
    <row r="205" spans="1:27" s="73" customFormat="1" ht="141.65" customHeight="1" x14ac:dyDescent="0.25">
      <c r="A205" s="82" t="s">
        <v>2207</v>
      </c>
      <c r="B205" s="83" t="s">
        <v>2208</v>
      </c>
      <c r="C205" s="83" t="s">
        <v>2209</v>
      </c>
      <c r="D205" s="108" t="s">
        <v>193</v>
      </c>
      <c r="E205" s="84" t="s">
        <v>2210</v>
      </c>
      <c r="F205" s="84" t="s">
        <v>2211</v>
      </c>
      <c r="G205" s="84" t="s">
        <v>2212</v>
      </c>
      <c r="H205" s="84" t="s">
        <v>2213</v>
      </c>
      <c r="I205" s="108"/>
      <c r="J205" s="80"/>
      <c r="K205" s="85" t="s">
        <v>2214</v>
      </c>
      <c r="L205" s="258"/>
      <c r="M205" s="87" t="s">
        <v>159</v>
      </c>
      <c r="N205" s="93" t="s">
        <v>705</v>
      </c>
      <c r="O205" s="88" t="s">
        <v>706</v>
      </c>
      <c r="P205" s="89"/>
      <c r="Q205" s="237" t="s">
        <v>2152</v>
      </c>
      <c r="R205" s="237" t="s">
        <v>2215</v>
      </c>
      <c r="S205" s="84" t="s">
        <v>2216</v>
      </c>
      <c r="T205" s="83" t="s">
        <v>2217</v>
      </c>
      <c r="U205" s="83" t="s">
        <v>2218</v>
      </c>
      <c r="V205" s="125" t="s">
        <v>219</v>
      </c>
      <c r="AA205" s="103">
        <f>IF(OR(J205="Fail",ISBLANK(J205)),INDEX('Issue Code Table'!C:C,MATCH(N:N,'Issue Code Table'!A:A,0)),IF(M205="Critical",6,IF(M205="Significant",5,IF(M205="Moderate",3,2))))</f>
        <v>5</v>
      </c>
    </row>
    <row r="206" spans="1:27" s="73" customFormat="1" ht="141.65" customHeight="1" x14ac:dyDescent="0.25">
      <c r="A206" s="82" t="s">
        <v>2219</v>
      </c>
      <c r="B206" s="83" t="s">
        <v>2220</v>
      </c>
      <c r="C206" s="83" t="s">
        <v>2221</v>
      </c>
      <c r="D206" s="108" t="s">
        <v>193</v>
      </c>
      <c r="E206" s="84" t="s">
        <v>2222</v>
      </c>
      <c r="F206" s="84" t="s">
        <v>2223</v>
      </c>
      <c r="G206" s="84" t="s">
        <v>2224</v>
      </c>
      <c r="H206" s="84" t="s">
        <v>2225</v>
      </c>
      <c r="I206" s="108"/>
      <c r="J206" s="80"/>
      <c r="K206" s="85" t="s">
        <v>2226</v>
      </c>
      <c r="L206" s="258"/>
      <c r="M206" s="87" t="s">
        <v>159</v>
      </c>
      <c r="N206" s="93" t="s">
        <v>2227</v>
      </c>
      <c r="O206" s="88" t="s">
        <v>2228</v>
      </c>
      <c r="P206" s="89"/>
      <c r="Q206" s="237" t="s">
        <v>2152</v>
      </c>
      <c r="R206" s="237" t="s">
        <v>2229</v>
      </c>
      <c r="S206" s="84" t="s">
        <v>2230</v>
      </c>
      <c r="T206" s="83" t="s">
        <v>2231</v>
      </c>
      <c r="U206" s="83" t="s">
        <v>2232</v>
      </c>
      <c r="V206" s="125" t="s">
        <v>219</v>
      </c>
      <c r="AA206" s="103">
        <f>IF(OR(J206="Fail",ISBLANK(J206)),INDEX('Issue Code Table'!C:C,MATCH(N:N,'Issue Code Table'!A:A,0)),IF(M206="Critical",6,IF(M206="Significant",5,IF(M206="Moderate",3,2))))</f>
        <v>6</v>
      </c>
    </row>
    <row r="207" spans="1:27" s="73" customFormat="1" ht="141.65" customHeight="1" x14ac:dyDescent="0.25">
      <c r="A207" s="82" t="s">
        <v>2233</v>
      </c>
      <c r="B207" s="84" t="s">
        <v>323</v>
      </c>
      <c r="C207" s="249" t="s">
        <v>324</v>
      </c>
      <c r="D207" s="108" t="s">
        <v>193</v>
      </c>
      <c r="E207" s="84" t="s">
        <v>2234</v>
      </c>
      <c r="F207" s="84" t="s">
        <v>2235</v>
      </c>
      <c r="G207" s="84" t="s">
        <v>2236</v>
      </c>
      <c r="H207" s="84" t="s">
        <v>2237</v>
      </c>
      <c r="I207" s="108"/>
      <c r="J207" s="80"/>
      <c r="K207" s="85" t="s">
        <v>2238</v>
      </c>
      <c r="L207" s="258"/>
      <c r="M207" s="87" t="s">
        <v>159</v>
      </c>
      <c r="N207" s="93" t="s">
        <v>705</v>
      </c>
      <c r="O207" s="88" t="s">
        <v>2239</v>
      </c>
      <c r="P207" s="89"/>
      <c r="Q207" s="237" t="s">
        <v>2240</v>
      </c>
      <c r="R207" s="237" t="s">
        <v>2241</v>
      </c>
      <c r="S207" s="84" t="s">
        <v>2242</v>
      </c>
      <c r="T207" s="83" t="s">
        <v>2243</v>
      </c>
      <c r="U207" s="83" t="s">
        <v>2244</v>
      </c>
      <c r="V207" s="125" t="s">
        <v>219</v>
      </c>
      <c r="AA207" s="103">
        <f>IF(OR(J207="Fail",ISBLANK(J207)),INDEX('Issue Code Table'!C:C,MATCH(N:N,'Issue Code Table'!A:A,0)),IF(M207="Critical",6,IF(M207="Significant",5,IF(M207="Moderate",3,2))))</f>
        <v>5</v>
      </c>
    </row>
    <row r="208" spans="1:27" s="73" customFormat="1" ht="141.65" customHeight="1" x14ac:dyDescent="0.25">
      <c r="A208" s="82" t="s">
        <v>2245</v>
      </c>
      <c r="B208" s="83" t="s">
        <v>1559</v>
      </c>
      <c r="C208" s="83" t="s">
        <v>1560</v>
      </c>
      <c r="D208" s="108" t="s">
        <v>193</v>
      </c>
      <c r="E208" s="84" t="s">
        <v>2246</v>
      </c>
      <c r="F208" s="84" t="s">
        <v>2247</v>
      </c>
      <c r="G208" s="84" t="s">
        <v>2248</v>
      </c>
      <c r="H208" s="84" t="s">
        <v>2249</v>
      </c>
      <c r="I208" s="108"/>
      <c r="J208" s="80"/>
      <c r="K208" s="85" t="s">
        <v>2250</v>
      </c>
      <c r="L208" s="258"/>
      <c r="M208" s="87" t="s">
        <v>159</v>
      </c>
      <c r="N208" s="93" t="s">
        <v>705</v>
      </c>
      <c r="O208" s="88" t="s">
        <v>706</v>
      </c>
      <c r="P208" s="89"/>
      <c r="Q208" s="237" t="s">
        <v>2240</v>
      </c>
      <c r="R208" s="237" t="s">
        <v>2251</v>
      </c>
      <c r="S208" s="84" t="s">
        <v>2252</v>
      </c>
      <c r="T208" s="83" t="s">
        <v>2253</v>
      </c>
      <c r="U208" s="83" t="s">
        <v>2254</v>
      </c>
      <c r="V208" s="125" t="s">
        <v>219</v>
      </c>
      <c r="AA208" s="103">
        <f>IF(OR(J208="Fail",ISBLANK(J208)),INDEX('Issue Code Table'!C:C,MATCH(N:N,'Issue Code Table'!A:A,0)),IF(M208="Critical",6,IF(M208="Significant",5,IF(M208="Moderate",3,2))))</f>
        <v>5</v>
      </c>
    </row>
    <row r="209" spans="1:27" s="73" customFormat="1" ht="141.65" customHeight="1" x14ac:dyDescent="0.25">
      <c r="A209" s="82" t="s">
        <v>2255</v>
      </c>
      <c r="B209" s="83" t="s">
        <v>1559</v>
      </c>
      <c r="C209" s="83" t="s">
        <v>1560</v>
      </c>
      <c r="D209" s="108" t="s">
        <v>193</v>
      </c>
      <c r="E209" s="84" t="s">
        <v>2256</v>
      </c>
      <c r="F209" s="84" t="s">
        <v>2257</v>
      </c>
      <c r="G209" s="84" t="s">
        <v>2258</v>
      </c>
      <c r="H209" s="84" t="s">
        <v>2259</v>
      </c>
      <c r="I209" s="108"/>
      <c r="J209" s="80"/>
      <c r="K209" s="85" t="s">
        <v>2260</v>
      </c>
      <c r="L209" s="258"/>
      <c r="M209" s="87" t="s">
        <v>159</v>
      </c>
      <c r="N209" s="93" t="s">
        <v>705</v>
      </c>
      <c r="O209" s="88" t="s">
        <v>706</v>
      </c>
      <c r="P209" s="89"/>
      <c r="Q209" s="237" t="s">
        <v>2240</v>
      </c>
      <c r="R209" s="237" t="s">
        <v>2261</v>
      </c>
      <c r="S209" s="84" t="s">
        <v>2252</v>
      </c>
      <c r="T209" s="83" t="s">
        <v>2262</v>
      </c>
      <c r="U209" s="83" t="s">
        <v>2263</v>
      </c>
      <c r="V209" s="125" t="s">
        <v>219</v>
      </c>
      <c r="AA209" s="103">
        <f>IF(OR(J209="Fail",ISBLANK(J209)),INDEX('Issue Code Table'!C:C,MATCH(N:N,'Issue Code Table'!A:A,0)),IF(M209="Critical",6,IF(M209="Significant",5,IF(M209="Moderate",3,2))))</f>
        <v>5</v>
      </c>
    </row>
    <row r="210" spans="1:27" s="73" customFormat="1" ht="141.65" customHeight="1" x14ac:dyDescent="0.25">
      <c r="A210" s="82" t="s">
        <v>2264</v>
      </c>
      <c r="B210" s="83" t="s">
        <v>1559</v>
      </c>
      <c r="C210" s="83" t="s">
        <v>1560</v>
      </c>
      <c r="D210" s="108" t="s">
        <v>193</v>
      </c>
      <c r="E210" s="84" t="s">
        <v>2265</v>
      </c>
      <c r="F210" s="84" t="s">
        <v>2266</v>
      </c>
      <c r="G210" s="84" t="s">
        <v>2267</v>
      </c>
      <c r="H210" s="84" t="s">
        <v>2268</v>
      </c>
      <c r="I210" s="108"/>
      <c r="J210" s="80"/>
      <c r="K210" s="85" t="s">
        <v>2269</v>
      </c>
      <c r="L210" s="258"/>
      <c r="M210" s="87" t="s">
        <v>159</v>
      </c>
      <c r="N210" s="93" t="s">
        <v>1340</v>
      </c>
      <c r="O210" s="88" t="s">
        <v>2183</v>
      </c>
      <c r="P210" s="89"/>
      <c r="Q210" s="237" t="s">
        <v>2240</v>
      </c>
      <c r="R210" s="237" t="s">
        <v>2270</v>
      </c>
      <c r="S210" s="84" t="s">
        <v>2271</v>
      </c>
      <c r="T210" s="83" t="s">
        <v>2272</v>
      </c>
      <c r="U210" s="83" t="s">
        <v>2273</v>
      </c>
      <c r="V210" s="125" t="s">
        <v>219</v>
      </c>
      <c r="AA210" s="103">
        <f>IF(OR(J210="Fail",ISBLANK(J210)),INDEX('Issue Code Table'!C:C,MATCH(N:N,'Issue Code Table'!A:A,0)),IF(M210="Critical",6,IF(M210="Significant",5,IF(M210="Moderate",3,2))))</f>
        <v>5</v>
      </c>
    </row>
    <row r="211" spans="1:27" s="73" customFormat="1" ht="141.65" customHeight="1" x14ac:dyDescent="0.25">
      <c r="A211" s="82" t="s">
        <v>2274</v>
      </c>
      <c r="B211" s="83" t="s">
        <v>1544</v>
      </c>
      <c r="C211" s="83" t="s">
        <v>1545</v>
      </c>
      <c r="D211" s="108" t="s">
        <v>193</v>
      </c>
      <c r="E211" s="84" t="s">
        <v>2275</v>
      </c>
      <c r="F211" s="84" t="s">
        <v>2276</v>
      </c>
      <c r="G211" s="84" t="s">
        <v>2277</v>
      </c>
      <c r="H211" s="84" t="s">
        <v>2278</v>
      </c>
      <c r="I211" s="108"/>
      <c r="J211" s="80"/>
      <c r="K211" s="85" t="s">
        <v>2279</v>
      </c>
      <c r="L211" s="258"/>
      <c r="M211" s="87" t="s">
        <v>159</v>
      </c>
      <c r="N211" s="93" t="s">
        <v>2280</v>
      </c>
      <c r="O211" s="88" t="s">
        <v>2281</v>
      </c>
      <c r="P211" s="89"/>
      <c r="Q211" s="237" t="s">
        <v>2240</v>
      </c>
      <c r="R211" s="237" t="s">
        <v>2282</v>
      </c>
      <c r="S211" s="84" t="s">
        <v>2283</v>
      </c>
      <c r="T211" s="83" t="s">
        <v>2284</v>
      </c>
      <c r="U211" s="83" t="s">
        <v>2285</v>
      </c>
      <c r="V211" s="125" t="s">
        <v>219</v>
      </c>
      <c r="AA211" s="103">
        <f>IF(OR(J211="Fail",ISBLANK(J211)),INDEX('Issue Code Table'!C:C,MATCH(N:N,'Issue Code Table'!A:A,0)),IF(M211="Critical",6,IF(M211="Significant",5,IF(M211="Moderate",3,2))))</f>
        <v>5</v>
      </c>
    </row>
    <row r="212" spans="1:27" s="73" customFormat="1" ht="141.65" customHeight="1" x14ac:dyDescent="0.25">
      <c r="A212" s="82" t="s">
        <v>2286</v>
      </c>
      <c r="B212" s="83" t="s">
        <v>1544</v>
      </c>
      <c r="C212" s="83" t="s">
        <v>1545</v>
      </c>
      <c r="D212" s="108" t="s">
        <v>193</v>
      </c>
      <c r="E212" s="84" t="s">
        <v>2287</v>
      </c>
      <c r="F212" s="84" t="s">
        <v>2288</v>
      </c>
      <c r="G212" s="84" t="s">
        <v>2289</v>
      </c>
      <c r="H212" s="84" t="s">
        <v>2290</v>
      </c>
      <c r="I212" s="108"/>
      <c r="J212" s="80"/>
      <c r="K212" s="85" t="s">
        <v>2291</v>
      </c>
      <c r="L212" s="258"/>
      <c r="M212" s="87" t="s">
        <v>159</v>
      </c>
      <c r="N212" s="93" t="s">
        <v>1340</v>
      </c>
      <c r="O212" s="88" t="s">
        <v>2183</v>
      </c>
      <c r="P212" s="89"/>
      <c r="Q212" s="237" t="s">
        <v>2240</v>
      </c>
      <c r="R212" s="237" t="s">
        <v>2292</v>
      </c>
      <c r="S212" s="84" t="s">
        <v>2293</v>
      </c>
      <c r="T212" s="83" t="s">
        <v>2294</v>
      </c>
      <c r="U212" s="83" t="s">
        <v>2295</v>
      </c>
      <c r="V212" s="125" t="s">
        <v>219</v>
      </c>
      <c r="AA212" s="103">
        <f>IF(OR(J212="Fail",ISBLANK(J212)),INDEX('Issue Code Table'!C:C,MATCH(N:N,'Issue Code Table'!A:A,0)),IF(M212="Critical",6,IF(M212="Significant",5,IF(M212="Moderate",3,2))))</f>
        <v>5</v>
      </c>
    </row>
    <row r="213" spans="1:27" s="73" customFormat="1" ht="141.65" customHeight="1" x14ac:dyDescent="0.25">
      <c r="A213" s="82" t="s">
        <v>2296</v>
      </c>
      <c r="B213" s="83" t="s">
        <v>860</v>
      </c>
      <c r="C213" s="83" t="s">
        <v>861</v>
      </c>
      <c r="D213" s="108" t="s">
        <v>193</v>
      </c>
      <c r="E213" s="84" t="s">
        <v>2297</v>
      </c>
      <c r="F213" s="84" t="s">
        <v>2298</v>
      </c>
      <c r="G213" s="84" t="s">
        <v>2299</v>
      </c>
      <c r="H213" s="84" t="s">
        <v>2300</v>
      </c>
      <c r="I213" s="108"/>
      <c r="J213" s="80"/>
      <c r="K213" s="85" t="s">
        <v>2301</v>
      </c>
      <c r="L213" s="258"/>
      <c r="M213" s="87" t="s">
        <v>199</v>
      </c>
      <c r="N213" s="93" t="s">
        <v>705</v>
      </c>
      <c r="O213" s="88" t="s">
        <v>706</v>
      </c>
      <c r="P213" s="89"/>
      <c r="Q213" s="237" t="s">
        <v>2240</v>
      </c>
      <c r="R213" s="237" t="s">
        <v>2302</v>
      </c>
      <c r="S213" s="84" t="s">
        <v>2303</v>
      </c>
      <c r="T213" s="83" t="s">
        <v>2304</v>
      </c>
      <c r="U213" s="83" t="s">
        <v>2305</v>
      </c>
      <c r="V213" s="125"/>
      <c r="AA213" s="103">
        <f>IF(OR(J213="Fail",ISBLANK(J213)),INDEX('Issue Code Table'!C:C,MATCH(N:N,'Issue Code Table'!A:A,0)),IF(M213="Critical",6,IF(M213="Significant",5,IF(M213="Moderate",3,2))))</f>
        <v>5</v>
      </c>
    </row>
    <row r="214" spans="1:27" s="73" customFormat="1" ht="141.65" customHeight="1" x14ac:dyDescent="0.25">
      <c r="A214" s="82" t="s">
        <v>2306</v>
      </c>
      <c r="B214" s="83" t="s">
        <v>2307</v>
      </c>
      <c r="C214" s="83" t="s">
        <v>2308</v>
      </c>
      <c r="D214" s="108" t="s">
        <v>193</v>
      </c>
      <c r="E214" s="84" t="s">
        <v>2309</v>
      </c>
      <c r="F214" s="84" t="s">
        <v>2310</v>
      </c>
      <c r="G214" s="84" t="s">
        <v>2311</v>
      </c>
      <c r="H214" s="84" t="s">
        <v>2312</v>
      </c>
      <c r="I214" s="108"/>
      <c r="J214" s="80"/>
      <c r="K214" s="85" t="s">
        <v>2313</v>
      </c>
      <c r="L214" s="258"/>
      <c r="M214" s="87" t="s">
        <v>421</v>
      </c>
      <c r="N214" s="261" t="s">
        <v>2314</v>
      </c>
      <c r="O214" s="250" t="s">
        <v>2315</v>
      </c>
      <c r="P214" s="89"/>
      <c r="Q214" s="237" t="s">
        <v>2240</v>
      </c>
      <c r="R214" s="237" t="s">
        <v>2316</v>
      </c>
      <c r="S214" s="84" t="s">
        <v>2317</v>
      </c>
      <c r="T214" s="83" t="s">
        <v>2318</v>
      </c>
      <c r="U214" s="83" t="s">
        <v>2319</v>
      </c>
      <c r="V214" s="125"/>
      <c r="AA214" s="103">
        <f>IF(OR(J214="Fail",ISBLANK(J214)),INDEX('Issue Code Table'!C:C,MATCH(N:N,'Issue Code Table'!A:A,0)),IF(M214="Critical",6,IF(M214="Significant",5,IF(M214="Moderate",3,2))))</f>
        <v>2</v>
      </c>
    </row>
    <row r="215" spans="1:27" s="73" customFormat="1" ht="141.65" customHeight="1" x14ac:dyDescent="0.25">
      <c r="A215" s="82" t="s">
        <v>2320</v>
      </c>
      <c r="B215" s="83" t="s">
        <v>1544</v>
      </c>
      <c r="C215" s="118" t="s">
        <v>1545</v>
      </c>
      <c r="D215" s="108" t="s">
        <v>193</v>
      </c>
      <c r="E215" s="84" t="s">
        <v>2321</v>
      </c>
      <c r="F215" s="84" t="s">
        <v>2322</v>
      </c>
      <c r="G215" s="84" t="s">
        <v>2323</v>
      </c>
      <c r="H215" s="84" t="s">
        <v>2324</v>
      </c>
      <c r="I215" s="235"/>
      <c r="J215" s="80"/>
      <c r="K215" s="241" t="s">
        <v>2325</v>
      </c>
      <c r="L215" s="258"/>
      <c r="M215" s="87" t="s">
        <v>159</v>
      </c>
      <c r="N215" s="93" t="s">
        <v>705</v>
      </c>
      <c r="O215" s="88" t="s">
        <v>706</v>
      </c>
      <c r="P215" s="89"/>
      <c r="Q215" s="237" t="s">
        <v>2326</v>
      </c>
      <c r="R215" s="237" t="s">
        <v>2327</v>
      </c>
      <c r="S215" s="245" t="s">
        <v>2328</v>
      </c>
      <c r="T215" s="257" t="s">
        <v>2329</v>
      </c>
      <c r="U215" s="257" t="s">
        <v>2330</v>
      </c>
      <c r="V215" s="125" t="s">
        <v>219</v>
      </c>
      <c r="AA215" s="103">
        <f>IF(OR(J215="Fail",ISBLANK(J215)),INDEX('Issue Code Table'!C:C,MATCH(N:N,'Issue Code Table'!A:A,0)),IF(M215="Critical",6,IF(M215="Significant",5,IF(M215="Moderate",3,2))))</f>
        <v>5</v>
      </c>
    </row>
    <row r="216" spans="1:27" s="73" customFormat="1" ht="141.65" customHeight="1" x14ac:dyDescent="0.25">
      <c r="A216" s="82" t="s">
        <v>2331</v>
      </c>
      <c r="B216" s="83" t="s">
        <v>2208</v>
      </c>
      <c r="C216" s="83" t="s">
        <v>2209</v>
      </c>
      <c r="D216" s="108" t="s">
        <v>193</v>
      </c>
      <c r="E216" s="84" t="s">
        <v>2332</v>
      </c>
      <c r="F216" s="84" t="s">
        <v>2333</v>
      </c>
      <c r="G216" s="84" t="s">
        <v>2334</v>
      </c>
      <c r="H216" s="84" t="s">
        <v>2335</v>
      </c>
      <c r="I216" s="112"/>
      <c r="J216" s="80"/>
      <c r="K216" s="85" t="s">
        <v>2336</v>
      </c>
      <c r="L216" s="256"/>
      <c r="M216" s="87" t="s">
        <v>159</v>
      </c>
      <c r="N216" s="93" t="s">
        <v>705</v>
      </c>
      <c r="O216" s="88" t="s">
        <v>706</v>
      </c>
      <c r="P216" s="89"/>
      <c r="Q216" s="237" t="s">
        <v>2326</v>
      </c>
      <c r="R216" s="237" t="s">
        <v>2337</v>
      </c>
      <c r="S216" s="84" t="s">
        <v>2338</v>
      </c>
      <c r="T216" s="83" t="s">
        <v>2339</v>
      </c>
      <c r="U216" s="83" t="s">
        <v>2340</v>
      </c>
      <c r="V216" s="125" t="s">
        <v>219</v>
      </c>
      <c r="AA216" s="103">
        <f>IF(OR(J216="Fail",ISBLANK(J216)),INDEX('Issue Code Table'!C:C,MATCH(N:N,'Issue Code Table'!A:A,0)),IF(M216="Critical",6,IF(M216="Significant",5,IF(M216="Moderate",3,2))))</f>
        <v>5</v>
      </c>
    </row>
    <row r="217" spans="1:27" s="73" customFormat="1" ht="141.65" customHeight="1" x14ac:dyDescent="0.25">
      <c r="A217" s="82" t="s">
        <v>2341</v>
      </c>
      <c r="B217" s="83" t="s">
        <v>191</v>
      </c>
      <c r="C217" s="83" t="s">
        <v>192</v>
      </c>
      <c r="D217" s="108" t="s">
        <v>193</v>
      </c>
      <c r="E217" s="84" t="s">
        <v>2342</v>
      </c>
      <c r="F217" s="84" t="s">
        <v>2343</v>
      </c>
      <c r="G217" s="84" t="s">
        <v>2344</v>
      </c>
      <c r="H217" s="84" t="s">
        <v>2345</v>
      </c>
      <c r="I217" s="112"/>
      <c r="J217" s="80"/>
      <c r="K217" s="85" t="s">
        <v>2346</v>
      </c>
      <c r="L217" s="256"/>
      <c r="M217" s="87" t="s">
        <v>199</v>
      </c>
      <c r="N217" s="93" t="s">
        <v>683</v>
      </c>
      <c r="O217" s="88" t="s">
        <v>684</v>
      </c>
      <c r="P217" s="89"/>
      <c r="Q217" s="237" t="s">
        <v>2347</v>
      </c>
      <c r="R217" s="237" t="s">
        <v>2348</v>
      </c>
      <c r="S217" s="84" t="s">
        <v>2349</v>
      </c>
      <c r="T217" s="83" t="s">
        <v>2350</v>
      </c>
      <c r="U217" s="83" t="s">
        <v>2351</v>
      </c>
      <c r="V217" s="125"/>
      <c r="AA217" s="103">
        <f>IF(OR(J217="Fail",ISBLANK(J217)),INDEX('Issue Code Table'!C:C,MATCH(N:N,'Issue Code Table'!A:A,0)),IF(M217="Critical",6,IF(M217="Significant",5,IF(M217="Moderate",3,2))))</f>
        <v>4</v>
      </c>
    </row>
    <row r="218" spans="1:27" s="73" customFormat="1" ht="141.65" customHeight="1" x14ac:dyDescent="0.25">
      <c r="A218" s="82" t="s">
        <v>2352</v>
      </c>
      <c r="B218" s="83" t="s">
        <v>1544</v>
      </c>
      <c r="C218" s="83" t="s">
        <v>1545</v>
      </c>
      <c r="D218" s="108" t="s">
        <v>193</v>
      </c>
      <c r="E218" s="84" t="s">
        <v>2353</v>
      </c>
      <c r="F218" s="84" t="s">
        <v>2354</v>
      </c>
      <c r="G218" s="84" t="s">
        <v>2355</v>
      </c>
      <c r="H218" s="84" t="s">
        <v>2356</v>
      </c>
      <c r="I218" s="108"/>
      <c r="J218" s="80"/>
      <c r="K218" s="85" t="s">
        <v>2357</v>
      </c>
      <c r="L218" s="258"/>
      <c r="M218" s="87" t="s">
        <v>159</v>
      </c>
      <c r="N218" s="93" t="s">
        <v>329</v>
      </c>
      <c r="O218" s="88" t="s">
        <v>330</v>
      </c>
      <c r="P218" s="89"/>
      <c r="Q218" s="237" t="s">
        <v>2358</v>
      </c>
      <c r="R218" s="237" t="s">
        <v>2359</v>
      </c>
      <c r="S218" s="84" t="s">
        <v>2360</v>
      </c>
      <c r="T218" s="83" t="s">
        <v>2361</v>
      </c>
      <c r="U218" s="83" t="s">
        <v>2362</v>
      </c>
      <c r="V218" s="125" t="s">
        <v>219</v>
      </c>
      <c r="AA218" s="103">
        <f>IF(OR(J218="Fail",ISBLANK(J218)),INDEX('Issue Code Table'!C:C,MATCH(N:N,'Issue Code Table'!A:A,0)),IF(M218="Critical",6,IF(M218="Significant",5,IF(M218="Moderate",3,2))))</f>
        <v>5</v>
      </c>
    </row>
    <row r="219" spans="1:27" s="73" customFormat="1" ht="141.65" customHeight="1" x14ac:dyDescent="0.25">
      <c r="A219" s="82" t="s">
        <v>2363</v>
      </c>
      <c r="B219" s="84" t="s">
        <v>323</v>
      </c>
      <c r="C219" s="249" t="s">
        <v>324</v>
      </c>
      <c r="D219" s="108" t="s">
        <v>193</v>
      </c>
      <c r="E219" s="84" t="s">
        <v>2364</v>
      </c>
      <c r="F219" s="84" t="s">
        <v>2365</v>
      </c>
      <c r="G219" s="84" t="s">
        <v>2366</v>
      </c>
      <c r="H219" s="84" t="s">
        <v>2367</v>
      </c>
      <c r="I219" s="112"/>
      <c r="J219" s="80"/>
      <c r="K219" s="85" t="s">
        <v>2368</v>
      </c>
      <c r="L219" s="256"/>
      <c r="M219" s="87" t="s">
        <v>159</v>
      </c>
      <c r="N219" s="93" t="s">
        <v>329</v>
      </c>
      <c r="O219" s="88" t="s">
        <v>330</v>
      </c>
      <c r="P219" s="89"/>
      <c r="Q219" s="237" t="s">
        <v>2358</v>
      </c>
      <c r="R219" s="237" t="s">
        <v>2369</v>
      </c>
      <c r="S219" s="84" t="s">
        <v>2370</v>
      </c>
      <c r="T219" s="83" t="s">
        <v>2371</v>
      </c>
      <c r="U219" s="83" t="s">
        <v>2372</v>
      </c>
      <c r="V219" s="125" t="s">
        <v>219</v>
      </c>
      <c r="AA219" s="103">
        <f>IF(OR(J219="Fail",ISBLANK(J219)),INDEX('Issue Code Table'!C:C,MATCH(N:N,'Issue Code Table'!A:A,0)),IF(M219="Critical",6,IF(M219="Significant",5,IF(M219="Moderate",3,2))))</f>
        <v>5</v>
      </c>
    </row>
    <row r="220" spans="1:27" s="73" customFormat="1" ht="141.65" customHeight="1" x14ac:dyDescent="0.25">
      <c r="A220" s="82" t="s">
        <v>2373</v>
      </c>
      <c r="B220" s="83" t="s">
        <v>346</v>
      </c>
      <c r="C220" s="83" t="s">
        <v>347</v>
      </c>
      <c r="D220" s="108" t="s">
        <v>193</v>
      </c>
      <c r="E220" s="84" t="s">
        <v>2374</v>
      </c>
      <c r="F220" s="84" t="s">
        <v>2375</v>
      </c>
      <c r="G220" s="84" t="s">
        <v>2376</v>
      </c>
      <c r="H220" s="84" t="s">
        <v>2377</v>
      </c>
      <c r="I220" s="108"/>
      <c r="J220" s="80"/>
      <c r="K220" s="85" t="s">
        <v>2378</v>
      </c>
      <c r="L220" s="258"/>
      <c r="M220" s="87" t="s">
        <v>159</v>
      </c>
      <c r="N220" s="93" t="s">
        <v>329</v>
      </c>
      <c r="O220" s="88" t="s">
        <v>330</v>
      </c>
      <c r="P220" s="89"/>
      <c r="Q220" s="237" t="s">
        <v>2358</v>
      </c>
      <c r="R220" s="237" t="s">
        <v>2379</v>
      </c>
      <c r="S220" s="84" t="s">
        <v>2380</v>
      </c>
      <c r="T220" s="83" t="s">
        <v>2381</v>
      </c>
      <c r="U220" s="83" t="s">
        <v>2382</v>
      </c>
      <c r="V220" s="125" t="s">
        <v>219</v>
      </c>
      <c r="AA220" s="103">
        <f>IF(OR(J220="Fail",ISBLANK(J220)),INDEX('Issue Code Table'!C:C,MATCH(N:N,'Issue Code Table'!A:A,0)),IF(M220="Critical",6,IF(M220="Significant",5,IF(M220="Moderate",3,2))))</f>
        <v>5</v>
      </c>
    </row>
    <row r="221" spans="1:27" s="73" customFormat="1" ht="141.65" customHeight="1" x14ac:dyDescent="0.25">
      <c r="A221" s="82" t="s">
        <v>2383</v>
      </c>
      <c r="B221" s="83" t="s">
        <v>165</v>
      </c>
      <c r="C221" s="83" t="s">
        <v>166</v>
      </c>
      <c r="D221" s="108" t="s">
        <v>193</v>
      </c>
      <c r="E221" s="84" t="s">
        <v>2384</v>
      </c>
      <c r="F221" s="84" t="s">
        <v>2385</v>
      </c>
      <c r="G221" s="84" t="s">
        <v>2386</v>
      </c>
      <c r="H221" s="84" t="s">
        <v>2387</v>
      </c>
      <c r="I221" s="108"/>
      <c r="J221" s="80"/>
      <c r="K221" s="85" t="s">
        <v>2388</v>
      </c>
      <c r="L221" s="258"/>
      <c r="M221" s="87" t="s">
        <v>159</v>
      </c>
      <c r="N221" s="93" t="s">
        <v>2280</v>
      </c>
      <c r="O221" s="88" t="s">
        <v>2281</v>
      </c>
      <c r="P221" s="89"/>
      <c r="Q221" s="237" t="s">
        <v>2389</v>
      </c>
      <c r="R221" s="237" t="s">
        <v>2390</v>
      </c>
      <c r="S221" s="84" t="s">
        <v>2391</v>
      </c>
      <c r="T221" s="83" t="s">
        <v>2392</v>
      </c>
      <c r="U221" s="83" t="s">
        <v>2393</v>
      </c>
      <c r="V221" s="125" t="s">
        <v>219</v>
      </c>
      <c r="AA221" s="103">
        <f>IF(OR(J221="Fail",ISBLANK(J221)),INDEX('Issue Code Table'!C:C,MATCH(N:N,'Issue Code Table'!A:A,0)),IF(M221="Critical",6,IF(M221="Significant",5,IF(M221="Moderate",3,2))))</f>
        <v>5</v>
      </c>
    </row>
    <row r="222" spans="1:27" s="73" customFormat="1" ht="141.65" customHeight="1" x14ac:dyDescent="0.25">
      <c r="A222" s="82" t="s">
        <v>2394</v>
      </c>
      <c r="B222" s="83" t="s">
        <v>1126</v>
      </c>
      <c r="C222" s="83" t="s">
        <v>1127</v>
      </c>
      <c r="D222" s="108" t="s">
        <v>193</v>
      </c>
      <c r="E222" s="84" t="s">
        <v>2395</v>
      </c>
      <c r="F222" s="84" t="s">
        <v>2396</v>
      </c>
      <c r="G222" s="84" t="s">
        <v>2397</v>
      </c>
      <c r="H222" s="84" t="s">
        <v>2398</v>
      </c>
      <c r="I222" s="112"/>
      <c r="J222" s="80"/>
      <c r="K222" s="85" t="s">
        <v>2399</v>
      </c>
      <c r="L222" s="256"/>
      <c r="M222" s="87" t="s">
        <v>159</v>
      </c>
      <c r="N222" s="93" t="s">
        <v>705</v>
      </c>
      <c r="O222" s="88" t="s">
        <v>706</v>
      </c>
      <c r="P222" s="89"/>
      <c r="Q222" s="237" t="s">
        <v>2400</v>
      </c>
      <c r="R222" s="237" t="s">
        <v>2401</v>
      </c>
      <c r="S222" s="84" t="s">
        <v>2402</v>
      </c>
      <c r="T222" s="83" t="s">
        <v>2403</v>
      </c>
      <c r="U222" s="83" t="s">
        <v>2404</v>
      </c>
      <c r="V222" s="125" t="s">
        <v>219</v>
      </c>
      <c r="AA222" s="103">
        <f>IF(OR(J222="Fail",ISBLANK(J222)),INDEX('Issue Code Table'!C:C,MATCH(N:N,'Issue Code Table'!A:A,0)),IF(M222="Critical",6,IF(M222="Significant",5,IF(M222="Moderate",3,2))))</f>
        <v>5</v>
      </c>
    </row>
    <row r="223" spans="1:27" s="73" customFormat="1" ht="141.65" customHeight="1" x14ac:dyDescent="0.25">
      <c r="A223" s="82" t="s">
        <v>2405</v>
      </c>
      <c r="B223" s="83" t="s">
        <v>1559</v>
      </c>
      <c r="C223" s="83" t="s">
        <v>1560</v>
      </c>
      <c r="D223" s="108" t="s">
        <v>193</v>
      </c>
      <c r="E223" s="84" t="s">
        <v>2406</v>
      </c>
      <c r="F223" s="84" t="s">
        <v>2407</v>
      </c>
      <c r="G223" s="84" t="s">
        <v>2408</v>
      </c>
      <c r="H223" s="84" t="s">
        <v>2409</v>
      </c>
      <c r="I223" s="108"/>
      <c r="J223" s="80"/>
      <c r="K223" s="85" t="s">
        <v>2410</v>
      </c>
      <c r="L223" s="258"/>
      <c r="M223" s="87" t="s">
        <v>159</v>
      </c>
      <c r="N223" s="93" t="s">
        <v>705</v>
      </c>
      <c r="O223" s="88" t="s">
        <v>706</v>
      </c>
      <c r="P223" s="89"/>
      <c r="Q223" s="237" t="s">
        <v>2400</v>
      </c>
      <c r="R223" s="237" t="s">
        <v>2411</v>
      </c>
      <c r="S223" s="84" t="s">
        <v>2412</v>
      </c>
      <c r="T223" s="83" t="s">
        <v>2413</v>
      </c>
      <c r="U223" s="83" t="s">
        <v>2414</v>
      </c>
      <c r="V223" s="125" t="s">
        <v>219</v>
      </c>
      <c r="AA223" s="103">
        <f>IF(OR(J223="Fail",ISBLANK(J223)),INDEX('Issue Code Table'!C:C,MATCH(N:N,'Issue Code Table'!A:A,0)),IF(M223="Critical",6,IF(M223="Significant",5,IF(M223="Moderate",3,2))))</f>
        <v>5</v>
      </c>
    </row>
    <row r="224" spans="1:27" s="73" customFormat="1" ht="141.65" customHeight="1" x14ac:dyDescent="0.25">
      <c r="A224" s="82" t="s">
        <v>2415</v>
      </c>
      <c r="B224" s="83" t="s">
        <v>2416</v>
      </c>
      <c r="C224" s="83" t="s">
        <v>2417</v>
      </c>
      <c r="D224" s="108" t="s">
        <v>193</v>
      </c>
      <c r="E224" s="84" t="s">
        <v>2418</v>
      </c>
      <c r="F224" s="84" t="s">
        <v>2419</v>
      </c>
      <c r="G224" s="84" t="s">
        <v>2420</v>
      </c>
      <c r="H224" s="84" t="s">
        <v>2421</v>
      </c>
      <c r="I224" s="108"/>
      <c r="J224" s="80"/>
      <c r="K224" s="85" t="s">
        <v>2422</v>
      </c>
      <c r="L224" s="258"/>
      <c r="M224" s="87" t="s">
        <v>159</v>
      </c>
      <c r="N224" s="93" t="s">
        <v>2423</v>
      </c>
      <c r="O224" s="88" t="s">
        <v>2424</v>
      </c>
      <c r="P224" s="89"/>
      <c r="Q224" s="237" t="s">
        <v>2425</v>
      </c>
      <c r="R224" s="237" t="s">
        <v>2426</v>
      </c>
      <c r="S224" s="84" t="s">
        <v>2427</v>
      </c>
      <c r="T224" s="83" t="s">
        <v>2428</v>
      </c>
      <c r="U224" s="83" t="s">
        <v>2429</v>
      </c>
      <c r="V224" s="125" t="s">
        <v>219</v>
      </c>
      <c r="AA224" s="103">
        <f>IF(OR(J224="Fail",ISBLANK(J224)),INDEX('Issue Code Table'!C:C,MATCH(N:N,'Issue Code Table'!A:A,0)),IF(M224="Critical",6,IF(M224="Significant",5,IF(M224="Moderate",3,2))))</f>
        <v>5</v>
      </c>
    </row>
    <row r="225" spans="1:27" s="73" customFormat="1" ht="141.65" customHeight="1" x14ac:dyDescent="0.25">
      <c r="A225" s="82" t="s">
        <v>2430</v>
      </c>
      <c r="B225" s="83" t="s">
        <v>346</v>
      </c>
      <c r="C225" s="83" t="s">
        <v>347</v>
      </c>
      <c r="D225" s="108" t="s">
        <v>193</v>
      </c>
      <c r="E225" s="84" t="s">
        <v>2431</v>
      </c>
      <c r="F225" s="84" t="s">
        <v>2432</v>
      </c>
      <c r="G225" s="84" t="s">
        <v>2433</v>
      </c>
      <c r="H225" s="84" t="s">
        <v>2434</v>
      </c>
      <c r="I225" s="235"/>
      <c r="J225" s="80"/>
      <c r="K225" s="241" t="s">
        <v>2435</v>
      </c>
      <c r="L225" s="258"/>
      <c r="M225" s="242" t="s">
        <v>199</v>
      </c>
      <c r="N225" s="243" t="s">
        <v>2436</v>
      </c>
      <c r="O225" s="244" t="s">
        <v>2437</v>
      </c>
      <c r="P225" s="89"/>
      <c r="Q225" s="237" t="s">
        <v>2438</v>
      </c>
      <c r="R225" s="237" t="s">
        <v>2439</v>
      </c>
      <c r="S225" s="245" t="s">
        <v>2440</v>
      </c>
      <c r="T225" s="257" t="s">
        <v>2441</v>
      </c>
      <c r="U225" s="257" t="s">
        <v>2442</v>
      </c>
      <c r="V225" s="247"/>
      <c r="AA225" s="103">
        <f>IF(OR(J225="Fail",ISBLANK(J225)),INDEX('Issue Code Table'!C:C,MATCH(N:N,'Issue Code Table'!A:A,0)),IF(M225="Critical",6,IF(M225="Significant",5,IF(M225="Moderate",3,2))))</f>
        <v>4</v>
      </c>
    </row>
    <row r="226" spans="1:27" s="73" customFormat="1" ht="141.65" customHeight="1" x14ac:dyDescent="0.25">
      <c r="A226" s="82" t="s">
        <v>2443</v>
      </c>
      <c r="B226" s="83" t="s">
        <v>346</v>
      </c>
      <c r="C226" s="83" t="s">
        <v>347</v>
      </c>
      <c r="D226" s="108" t="s">
        <v>193</v>
      </c>
      <c r="E226" s="84" t="s">
        <v>2444</v>
      </c>
      <c r="F226" s="84" t="s">
        <v>2445</v>
      </c>
      <c r="G226" s="84" t="s">
        <v>2446</v>
      </c>
      <c r="H226" s="84" t="s">
        <v>2447</v>
      </c>
      <c r="I226" s="235"/>
      <c r="J226" s="80"/>
      <c r="K226" s="241" t="s">
        <v>2448</v>
      </c>
      <c r="L226" s="258"/>
      <c r="M226" s="242" t="s">
        <v>199</v>
      </c>
      <c r="N226" s="243" t="s">
        <v>2436</v>
      </c>
      <c r="O226" s="244" t="s">
        <v>2437</v>
      </c>
      <c r="P226" s="89"/>
      <c r="Q226" s="237" t="s">
        <v>2438</v>
      </c>
      <c r="R226" s="237" t="s">
        <v>2449</v>
      </c>
      <c r="S226" s="245" t="s">
        <v>2450</v>
      </c>
      <c r="T226" s="257" t="s">
        <v>2451</v>
      </c>
      <c r="U226" s="257" t="s">
        <v>2452</v>
      </c>
      <c r="V226" s="247"/>
      <c r="AA226" s="103">
        <f>IF(OR(J226="Fail",ISBLANK(J226)),INDEX('Issue Code Table'!C:C,MATCH(N:N,'Issue Code Table'!A:A,0)),IF(M226="Critical",6,IF(M226="Significant",5,IF(M226="Moderate",3,2))))</f>
        <v>4</v>
      </c>
    </row>
    <row r="227" spans="1:27" s="73" customFormat="1" ht="141.65" customHeight="1" x14ac:dyDescent="0.25">
      <c r="A227" s="82" t="s">
        <v>2453</v>
      </c>
      <c r="B227" s="83" t="s">
        <v>346</v>
      </c>
      <c r="C227" s="83" t="s">
        <v>347</v>
      </c>
      <c r="D227" s="108" t="s">
        <v>193</v>
      </c>
      <c r="E227" s="84" t="s">
        <v>2454</v>
      </c>
      <c r="F227" s="84" t="s">
        <v>2455</v>
      </c>
      <c r="G227" s="84" t="s">
        <v>2456</v>
      </c>
      <c r="H227" s="84" t="s">
        <v>2457</v>
      </c>
      <c r="I227" s="235"/>
      <c r="J227" s="80"/>
      <c r="K227" s="241" t="s">
        <v>2458</v>
      </c>
      <c r="L227" s="258"/>
      <c r="M227" s="87" t="s">
        <v>159</v>
      </c>
      <c r="N227" s="93" t="s">
        <v>705</v>
      </c>
      <c r="O227" s="88" t="s">
        <v>706</v>
      </c>
      <c r="P227" s="89"/>
      <c r="Q227" s="237" t="s">
        <v>2438</v>
      </c>
      <c r="R227" s="237" t="s">
        <v>2459</v>
      </c>
      <c r="S227" s="245" t="s">
        <v>2460</v>
      </c>
      <c r="T227" s="257" t="s">
        <v>2461</v>
      </c>
      <c r="U227" s="257" t="s">
        <v>2462</v>
      </c>
      <c r="V227" s="125" t="s">
        <v>219</v>
      </c>
      <c r="AA227" s="103">
        <f>IF(OR(J227="Fail",ISBLANK(J227)),INDEX('Issue Code Table'!C:C,MATCH(N:N,'Issue Code Table'!A:A,0)),IF(M227="Critical",6,IF(M227="Significant",5,IF(M227="Moderate",3,2))))</f>
        <v>5</v>
      </c>
    </row>
    <row r="228" spans="1:27" s="73" customFormat="1" ht="141.65" customHeight="1" x14ac:dyDescent="0.25">
      <c r="A228" s="82" t="s">
        <v>2463</v>
      </c>
      <c r="B228" s="83" t="s">
        <v>346</v>
      </c>
      <c r="C228" s="83" t="s">
        <v>347</v>
      </c>
      <c r="D228" s="108" t="s">
        <v>193</v>
      </c>
      <c r="E228" s="84" t="s">
        <v>2464</v>
      </c>
      <c r="F228" s="84" t="s">
        <v>2465</v>
      </c>
      <c r="G228" s="84" t="s">
        <v>2466</v>
      </c>
      <c r="H228" s="84" t="s">
        <v>2467</v>
      </c>
      <c r="I228" s="235"/>
      <c r="J228" s="80"/>
      <c r="K228" s="241" t="s">
        <v>2468</v>
      </c>
      <c r="L228" s="258"/>
      <c r="M228" s="87" t="s">
        <v>159</v>
      </c>
      <c r="N228" s="93" t="s">
        <v>705</v>
      </c>
      <c r="O228" s="88" t="s">
        <v>706</v>
      </c>
      <c r="P228" s="89"/>
      <c r="Q228" s="237" t="s">
        <v>2438</v>
      </c>
      <c r="R228" s="237" t="s">
        <v>2469</v>
      </c>
      <c r="S228" s="245" t="s">
        <v>2470</v>
      </c>
      <c r="T228" s="257" t="s">
        <v>2471</v>
      </c>
      <c r="U228" s="257" t="s">
        <v>2472</v>
      </c>
      <c r="V228" s="125" t="s">
        <v>219</v>
      </c>
      <c r="AA228" s="103">
        <f>IF(OR(J228="Fail",ISBLANK(J228)),INDEX('Issue Code Table'!C:C,MATCH(N:N,'Issue Code Table'!A:A,0)),IF(M228="Critical",6,IF(M228="Significant",5,IF(M228="Moderate",3,2))))</f>
        <v>5</v>
      </c>
    </row>
    <row r="229" spans="1:27" s="73" customFormat="1" ht="141.65" customHeight="1" x14ac:dyDescent="0.25">
      <c r="A229" s="82" t="s">
        <v>2473</v>
      </c>
      <c r="B229" s="83" t="s">
        <v>346</v>
      </c>
      <c r="C229" s="83" t="s">
        <v>347</v>
      </c>
      <c r="D229" s="108" t="s">
        <v>193</v>
      </c>
      <c r="E229" s="84" t="s">
        <v>2474</v>
      </c>
      <c r="F229" s="84" t="s">
        <v>2475</v>
      </c>
      <c r="G229" s="84" t="s">
        <v>2476</v>
      </c>
      <c r="H229" s="84" t="s">
        <v>2477</v>
      </c>
      <c r="I229" s="235"/>
      <c r="J229" s="80"/>
      <c r="K229" s="241" t="s">
        <v>2478</v>
      </c>
      <c r="L229" s="258"/>
      <c r="M229" s="87" t="s">
        <v>159</v>
      </c>
      <c r="N229" s="93" t="s">
        <v>705</v>
      </c>
      <c r="O229" s="88" t="s">
        <v>706</v>
      </c>
      <c r="P229" s="89"/>
      <c r="Q229" s="237" t="s">
        <v>2438</v>
      </c>
      <c r="R229" s="237" t="s">
        <v>2479</v>
      </c>
      <c r="S229" s="245" t="s">
        <v>2470</v>
      </c>
      <c r="T229" s="257" t="s">
        <v>2480</v>
      </c>
      <c r="U229" s="257" t="s">
        <v>2481</v>
      </c>
      <c r="V229" s="125" t="s">
        <v>219</v>
      </c>
      <c r="AA229" s="103">
        <f>IF(OR(J229="Fail",ISBLANK(J229)),INDEX('Issue Code Table'!C:C,MATCH(N:N,'Issue Code Table'!A:A,0)),IF(M229="Critical",6,IF(M229="Significant",5,IF(M229="Moderate",3,2))))</f>
        <v>5</v>
      </c>
    </row>
    <row r="230" spans="1:27" s="73" customFormat="1" ht="141.65" customHeight="1" x14ac:dyDescent="0.25">
      <c r="A230" s="82" t="s">
        <v>2482</v>
      </c>
      <c r="B230" s="83" t="s">
        <v>346</v>
      </c>
      <c r="C230" s="83" t="s">
        <v>347</v>
      </c>
      <c r="D230" s="108" t="s">
        <v>193</v>
      </c>
      <c r="E230" s="84" t="s">
        <v>2483</v>
      </c>
      <c r="F230" s="84" t="s">
        <v>2484</v>
      </c>
      <c r="G230" s="84" t="s">
        <v>2485</v>
      </c>
      <c r="H230" s="84" t="s">
        <v>2486</v>
      </c>
      <c r="I230" s="235"/>
      <c r="J230" s="80"/>
      <c r="K230" s="241" t="s">
        <v>2487</v>
      </c>
      <c r="L230" s="258"/>
      <c r="M230" s="87" t="s">
        <v>159</v>
      </c>
      <c r="N230" s="93" t="s">
        <v>705</v>
      </c>
      <c r="O230" s="88" t="s">
        <v>706</v>
      </c>
      <c r="P230" s="89"/>
      <c r="Q230" s="237" t="s">
        <v>2438</v>
      </c>
      <c r="R230" s="237" t="s">
        <v>2488</v>
      </c>
      <c r="S230" s="245" t="s">
        <v>2470</v>
      </c>
      <c r="T230" s="257" t="s">
        <v>2489</v>
      </c>
      <c r="U230" s="257" t="s">
        <v>2490</v>
      </c>
      <c r="V230" s="125" t="s">
        <v>219</v>
      </c>
      <c r="AA230" s="103">
        <f>IF(OR(J230="Fail",ISBLANK(J230)),INDEX('Issue Code Table'!C:C,MATCH(N:N,'Issue Code Table'!A:A,0)),IF(M230="Critical",6,IF(M230="Significant",5,IF(M230="Moderate",3,2))))</f>
        <v>5</v>
      </c>
    </row>
    <row r="231" spans="1:27" s="73" customFormat="1" ht="141.65" customHeight="1" x14ac:dyDescent="0.25">
      <c r="A231" s="82" t="s">
        <v>2491</v>
      </c>
      <c r="B231" s="83" t="s">
        <v>346</v>
      </c>
      <c r="C231" s="83" t="s">
        <v>347</v>
      </c>
      <c r="D231" s="108" t="s">
        <v>193</v>
      </c>
      <c r="E231" s="84" t="s">
        <v>2492</v>
      </c>
      <c r="F231" s="84" t="s">
        <v>2493</v>
      </c>
      <c r="G231" s="84" t="s">
        <v>2494</v>
      </c>
      <c r="H231" s="84" t="s">
        <v>2495</v>
      </c>
      <c r="I231" s="235"/>
      <c r="J231" s="80"/>
      <c r="K231" s="241" t="s">
        <v>2496</v>
      </c>
      <c r="L231" s="258"/>
      <c r="M231" s="87" t="s">
        <v>159</v>
      </c>
      <c r="N231" s="93" t="s">
        <v>705</v>
      </c>
      <c r="O231" s="88" t="s">
        <v>706</v>
      </c>
      <c r="P231" s="89"/>
      <c r="Q231" s="237" t="s">
        <v>2438</v>
      </c>
      <c r="R231" s="237" t="s">
        <v>2497</v>
      </c>
      <c r="S231" s="245" t="s">
        <v>2498</v>
      </c>
      <c r="T231" s="257" t="s">
        <v>2499</v>
      </c>
      <c r="U231" s="257" t="s">
        <v>2500</v>
      </c>
      <c r="V231" s="125" t="s">
        <v>219</v>
      </c>
      <c r="AA231" s="103">
        <f>IF(OR(J231="Fail",ISBLANK(J231)),INDEX('Issue Code Table'!C:C,MATCH(N:N,'Issue Code Table'!A:A,0)),IF(M231="Critical",6,IF(M231="Significant",5,IF(M231="Moderate",3,2))))</f>
        <v>5</v>
      </c>
    </row>
    <row r="232" spans="1:27" s="73" customFormat="1" ht="141.65" customHeight="1" x14ac:dyDescent="0.25">
      <c r="A232" s="82" t="s">
        <v>2501</v>
      </c>
      <c r="B232" s="83" t="s">
        <v>346</v>
      </c>
      <c r="C232" s="83" t="s">
        <v>347</v>
      </c>
      <c r="D232" s="108" t="s">
        <v>193</v>
      </c>
      <c r="E232" s="84" t="s">
        <v>2502</v>
      </c>
      <c r="F232" s="84" t="s">
        <v>2503</v>
      </c>
      <c r="G232" s="84" t="s">
        <v>2504</v>
      </c>
      <c r="H232" s="84" t="s">
        <v>2505</v>
      </c>
      <c r="I232" s="235"/>
      <c r="J232" s="80"/>
      <c r="K232" s="241" t="s">
        <v>2506</v>
      </c>
      <c r="L232" s="258"/>
      <c r="M232" s="242" t="s">
        <v>159</v>
      </c>
      <c r="N232" s="243" t="s">
        <v>1285</v>
      </c>
      <c r="O232" s="244" t="s">
        <v>1286</v>
      </c>
      <c r="P232" s="89"/>
      <c r="Q232" s="237" t="s">
        <v>2438</v>
      </c>
      <c r="R232" s="237" t="s">
        <v>2507</v>
      </c>
      <c r="S232" s="245" t="s">
        <v>2508</v>
      </c>
      <c r="T232" s="257" t="s">
        <v>2509</v>
      </c>
      <c r="U232" s="257" t="s">
        <v>2510</v>
      </c>
      <c r="V232" s="125" t="s">
        <v>219</v>
      </c>
      <c r="AA232" s="103">
        <f>IF(OR(J232="Fail",ISBLANK(J232)),INDEX('Issue Code Table'!C:C,MATCH(N:N,'Issue Code Table'!A:A,0)),IF(M232="Critical",6,IF(M232="Significant",5,IF(M232="Moderate",3,2))))</f>
        <v>5</v>
      </c>
    </row>
    <row r="233" spans="1:27" s="73" customFormat="1" ht="141.65" customHeight="1" x14ac:dyDescent="0.25">
      <c r="A233" s="82" t="s">
        <v>2511</v>
      </c>
      <c r="B233" s="83" t="s">
        <v>346</v>
      </c>
      <c r="C233" s="83" t="s">
        <v>347</v>
      </c>
      <c r="D233" s="108" t="s">
        <v>193</v>
      </c>
      <c r="E233" s="84" t="s">
        <v>2512</v>
      </c>
      <c r="F233" s="84" t="s">
        <v>2513</v>
      </c>
      <c r="G233" s="84" t="s">
        <v>2514</v>
      </c>
      <c r="H233" s="84" t="s">
        <v>2515</v>
      </c>
      <c r="I233" s="235"/>
      <c r="J233" s="80"/>
      <c r="K233" s="241" t="s">
        <v>2516</v>
      </c>
      <c r="L233" s="258"/>
      <c r="M233" s="87" t="s">
        <v>159</v>
      </c>
      <c r="N233" s="93" t="s">
        <v>705</v>
      </c>
      <c r="O233" s="88" t="s">
        <v>706</v>
      </c>
      <c r="P233" s="89"/>
      <c r="Q233" s="237" t="s">
        <v>2438</v>
      </c>
      <c r="R233" s="237" t="s">
        <v>2517</v>
      </c>
      <c r="S233" s="245" t="s">
        <v>2518</v>
      </c>
      <c r="T233" s="257" t="s">
        <v>2519</v>
      </c>
      <c r="U233" s="257" t="s">
        <v>2520</v>
      </c>
      <c r="V233" s="125" t="s">
        <v>219</v>
      </c>
      <c r="AA233" s="103">
        <f>IF(OR(J233="Fail",ISBLANK(J233)),INDEX('Issue Code Table'!C:C,MATCH(N:N,'Issue Code Table'!A:A,0)),IF(M233="Critical",6,IF(M233="Significant",5,IF(M233="Moderate",3,2))))</f>
        <v>5</v>
      </c>
    </row>
    <row r="234" spans="1:27" s="73" customFormat="1" ht="141.65" customHeight="1" x14ac:dyDescent="0.25">
      <c r="A234" s="82" t="s">
        <v>2521</v>
      </c>
      <c r="B234" s="83" t="s">
        <v>346</v>
      </c>
      <c r="C234" s="83" t="s">
        <v>347</v>
      </c>
      <c r="D234" s="108" t="s">
        <v>193</v>
      </c>
      <c r="E234" s="84" t="s">
        <v>2522</v>
      </c>
      <c r="F234" s="84" t="s">
        <v>2523</v>
      </c>
      <c r="G234" s="84" t="s">
        <v>2524</v>
      </c>
      <c r="H234" s="84" t="s">
        <v>2525</v>
      </c>
      <c r="I234" s="235"/>
      <c r="J234" s="80"/>
      <c r="K234" s="241" t="s">
        <v>2526</v>
      </c>
      <c r="L234" s="258"/>
      <c r="M234" s="242" t="s">
        <v>159</v>
      </c>
      <c r="N234" s="243" t="s">
        <v>1285</v>
      </c>
      <c r="O234" s="244" t="s">
        <v>1286</v>
      </c>
      <c r="P234" s="89"/>
      <c r="Q234" s="237" t="s">
        <v>2438</v>
      </c>
      <c r="R234" s="237" t="s">
        <v>2527</v>
      </c>
      <c r="S234" s="245" t="s">
        <v>2528</v>
      </c>
      <c r="T234" s="257" t="s">
        <v>2529</v>
      </c>
      <c r="U234" s="257" t="s">
        <v>2530</v>
      </c>
      <c r="V234" s="125" t="s">
        <v>219</v>
      </c>
      <c r="AA234" s="103">
        <f>IF(OR(J234="Fail",ISBLANK(J234)),INDEX('Issue Code Table'!C:C,MATCH(N:N,'Issue Code Table'!A:A,0)),IF(M234="Critical",6,IF(M234="Significant",5,IF(M234="Moderate",3,2))))</f>
        <v>5</v>
      </c>
    </row>
    <row r="235" spans="1:27" s="73" customFormat="1" ht="141.65" customHeight="1" x14ac:dyDescent="0.25">
      <c r="A235" s="82" t="s">
        <v>2531</v>
      </c>
      <c r="B235" s="83" t="s">
        <v>346</v>
      </c>
      <c r="C235" s="83" t="s">
        <v>347</v>
      </c>
      <c r="D235" s="108" t="s">
        <v>193</v>
      </c>
      <c r="E235" s="84" t="s">
        <v>2532</v>
      </c>
      <c r="F235" s="84" t="s">
        <v>2533</v>
      </c>
      <c r="G235" s="84" t="s">
        <v>2534</v>
      </c>
      <c r="H235" s="84" t="s">
        <v>2535</v>
      </c>
      <c r="I235" s="235"/>
      <c r="J235" s="80"/>
      <c r="K235" s="241" t="s">
        <v>2536</v>
      </c>
      <c r="L235" s="258"/>
      <c r="M235" s="242" t="s">
        <v>159</v>
      </c>
      <c r="N235" s="243" t="s">
        <v>1285</v>
      </c>
      <c r="O235" s="244" t="s">
        <v>1286</v>
      </c>
      <c r="P235" s="89"/>
      <c r="Q235" s="237" t="s">
        <v>2438</v>
      </c>
      <c r="R235" s="237" t="s">
        <v>2537</v>
      </c>
      <c r="S235" s="245" t="s">
        <v>2538</v>
      </c>
      <c r="T235" s="257" t="s">
        <v>2539</v>
      </c>
      <c r="U235" s="257" t="s">
        <v>2540</v>
      </c>
      <c r="V235" s="125" t="s">
        <v>219</v>
      </c>
      <c r="AA235" s="103">
        <f>IF(OR(J235="Fail",ISBLANK(J235)),INDEX('Issue Code Table'!C:C,MATCH(N:N,'Issue Code Table'!A:A,0)),IF(M235="Critical",6,IF(M235="Significant",5,IF(M235="Moderate",3,2))))</f>
        <v>5</v>
      </c>
    </row>
    <row r="236" spans="1:27" s="73" customFormat="1" ht="141.65" customHeight="1" x14ac:dyDescent="0.25">
      <c r="A236" s="82" t="s">
        <v>2541</v>
      </c>
      <c r="B236" s="83" t="s">
        <v>1910</v>
      </c>
      <c r="C236" s="83" t="s">
        <v>1911</v>
      </c>
      <c r="D236" s="108" t="s">
        <v>193</v>
      </c>
      <c r="E236" s="84" t="s">
        <v>2542</v>
      </c>
      <c r="F236" s="84" t="s">
        <v>2543</v>
      </c>
      <c r="G236" s="84" t="s">
        <v>2544</v>
      </c>
      <c r="H236" s="84" t="s">
        <v>2545</v>
      </c>
      <c r="I236" s="108"/>
      <c r="J236" s="80"/>
      <c r="K236" s="85" t="s">
        <v>2546</v>
      </c>
      <c r="L236" s="258"/>
      <c r="M236" s="87" t="s">
        <v>199</v>
      </c>
      <c r="N236" s="261" t="s">
        <v>2547</v>
      </c>
      <c r="O236" s="250" t="s">
        <v>2548</v>
      </c>
      <c r="P236" s="89"/>
      <c r="Q236" s="237" t="s">
        <v>2549</v>
      </c>
      <c r="R236" s="237" t="s">
        <v>2550</v>
      </c>
      <c r="S236" s="84" t="s">
        <v>2551</v>
      </c>
      <c r="T236" s="83" t="s">
        <v>2552</v>
      </c>
      <c r="U236" s="83" t="s">
        <v>2553</v>
      </c>
      <c r="V236" s="125"/>
      <c r="AA236" s="103">
        <f>IF(OR(J236="Fail",ISBLANK(J236)),INDEX('Issue Code Table'!C:C,MATCH(N:N,'Issue Code Table'!A:A,0)),IF(M236="Critical",6,IF(M236="Significant",5,IF(M236="Moderate",3,2))))</f>
        <v>4</v>
      </c>
    </row>
    <row r="237" spans="1:27" s="73" customFormat="1" ht="141.65" customHeight="1" x14ac:dyDescent="0.25">
      <c r="A237" s="82" t="s">
        <v>2554</v>
      </c>
      <c r="B237" s="83" t="s">
        <v>774</v>
      </c>
      <c r="C237" s="83" t="s">
        <v>775</v>
      </c>
      <c r="D237" s="108" t="s">
        <v>193</v>
      </c>
      <c r="E237" s="84" t="s">
        <v>2555</v>
      </c>
      <c r="F237" s="84" t="s">
        <v>2556</v>
      </c>
      <c r="G237" s="84" t="s">
        <v>2557</v>
      </c>
      <c r="H237" s="84" t="s">
        <v>2558</v>
      </c>
      <c r="I237" s="112"/>
      <c r="J237" s="80"/>
      <c r="K237" s="85" t="s">
        <v>2559</v>
      </c>
      <c r="L237" s="262"/>
      <c r="M237" s="87" t="s">
        <v>159</v>
      </c>
      <c r="N237" s="93" t="s">
        <v>186</v>
      </c>
      <c r="O237" s="88" t="s">
        <v>187</v>
      </c>
      <c r="P237" s="89"/>
      <c r="Q237" s="237" t="s">
        <v>2560</v>
      </c>
      <c r="R237" s="237" t="s">
        <v>2561</v>
      </c>
      <c r="S237" s="84" t="s">
        <v>2562</v>
      </c>
      <c r="T237" s="83" t="s">
        <v>2563</v>
      </c>
      <c r="U237" s="83" t="s">
        <v>2564</v>
      </c>
      <c r="V237" s="125" t="s">
        <v>219</v>
      </c>
      <c r="AA237" s="103">
        <f>IF(OR(J237="Fail",ISBLANK(J237)),INDEX('Issue Code Table'!C:C,MATCH(N:N,'Issue Code Table'!A:A,0)),IF(M237="Critical",6,IF(M237="Significant",5,IF(M237="Moderate",3,2))))</f>
        <v>6</v>
      </c>
    </row>
    <row r="238" spans="1:27" s="73" customFormat="1" ht="141.65" customHeight="1" x14ac:dyDescent="0.25">
      <c r="A238" s="82" t="s">
        <v>2565</v>
      </c>
      <c r="B238" s="83" t="s">
        <v>191</v>
      </c>
      <c r="C238" s="83" t="s">
        <v>192</v>
      </c>
      <c r="D238" s="108" t="s">
        <v>193</v>
      </c>
      <c r="E238" s="84" t="s">
        <v>2566</v>
      </c>
      <c r="F238" s="84" t="s">
        <v>2567</v>
      </c>
      <c r="G238" s="84" t="s">
        <v>2568</v>
      </c>
      <c r="H238" s="84" t="s">
        <v>2569</v>
      </c>
      <c r="I238" s="112"/>
      <c r="J238" s="80"/>
      <c r="K238" s="85" t="s">
        <v>2570</v>
      </c>
      <c r="L238" s="256"/>
      <c r="M238" s="87" t="s">
        <v>199</v>
      </c>
      <c r="N238" s="93" t="s">
        <v>683</v>
      </c>
      <c r="O238" s="88" t="s">
        <v>684</v>
      </c>
      <c r="P238" s="89"/>
      <c r="Q238" s="237" t="s">
        <v>2560</v>
      </c>
      <c r="R238" s="237" t="s">
        <v>2571</v>
      </c>
      <c r="S238" s="84" t="s">
        <v>2572</v>
      </c>
      <c r="T238" s="83" t="s">
        <v>2573</v>
      </c>
      <c r="U238" s="83" t="s">
        <v>2574</v>
      </c>
      <c r="V238" s="125"/>
      <c r="AA238" s="103">
        <f>IF(OR(J238="Fail",ISBLANK(J238)),INDEX('Issue Code Table'!C:C,MATCH(N:N,'Issue Code Table'!A:A,0)),IF(M238="Critical",6,IF(M238="Significant",5,IF(M238="Moderate",3,2))))</f>
        <v>4</v>
      </c>
    </row>
    <row r="239" spans="1:27" s="73" customFormat="1" ht="141.65" customHeight="1" x14ac:dyDescent="0.25">
      <c r="A239" s="82" t="s">
        <v>2575</v>
      </c>
      <c r="B239" s="83" t="s">
        <v>346</v>
      </c>
      <c r="C239" s="83" t="s">
        <v>347</v>
      </c>
      <c r="D239" s="108" t="s">
        <v>193</v>
      </c>
      <c r="E239" s="84" t="s">
        <v>2576</v>
      </c>
      <c r="F239" s="84" t="s">
        <v>2577</v>
      </c>
      <c r="G239" s="84" t="s">
        <v>2578</v>
      </c>
      <c r="H239" s="84" t="s">
        <v>2579</v>
      </c>
      <c r="I239" s="230"/>
      <c r="J239" s="80"/>
      <c r="K239" s="241" t="s">
        <v>2580</v>
      </c>
      <c r="L239" s="256"/>
      <c r="M239" s="242" t="s">
        <v>159</v>
      </c>
      <c r="N239" s="243" t="s">
        <v>1285</v>
      </c>
      <c r="O239" s="244" t="s">
        <v>1286</v>
      </c>
      <c r="P239" s="89"/>
      <c r="Q239" s="237" t="s">
        <v>2581</v>
      </c>
      <c r="R239" s="237" t="s">
        <v>2582</v>
      </c>
      <c r="S239" s="245" t="s">
        <v>2583</v>
      </c>
      <c r="T239" s="257" t="s">
        <v>2584</v>
      </c>
      <c r="U239" s="257" t="s">
        <v>2585</v>
      </c>
      <c r="V239" s="125" t="s">
        <v>219</v>
      </c>
      <c r="AA239" s="103">
        <f>IF(OR(J239="Fail",ISBLANK(J239)),INDEX('Issue Code Table'!C:C,MATCH(N:N,'Issue Code Table'!A:A,0)),IF(M239="Critical",6,IF(M239="Significant",5,IF(M239="Moderate",3,2))))</f>
        <v>5</v>
      </c>
    </row>
    <row r="240" spans="1:27" s="73" customFormat="1" ht="141.65" customHeight="1" x14ac:dyDescent="0.25">
      <c r="A240" s="82" t="s">
        <v>2586</v>
      </c>
      <c r="B240" s="83" t="s">
        <v>2587</v>
      </c>
      <c r="C240" s="83" t="s">
        <v>2588</v>
      </c>
      <c r="D240" s="108" t="s">
        <v>193</v>
      </c>
      <c r="E240" s="84" t="s">
        <v>2589</v>
      </c>
      <c r="F240" s="84" t="s">
        <v>2590</v>
      </c>
      <c r="G240" s="84" t="s">
        <v>2591</v>
      </c>
      <c r="H240" s="84" t="s">
        <v>2592</v>
      </c>
      <c r="I240" s="108"/>
      <c r="J240" s="80"/>
      <c r="K240" s="85" t="s">
        <v>2593</v>
      </c>
      <c r="L240" s="258"/>
      <c r="M240" s="87" t="s">
        <v>199</v>
      </c>
      <c r="N240" s="93" t="s">
        <v>2594</v>
      </c>
      <c r="O240" s="88" t="s">
        <v>2595</v>
      </c>
      <c r="P240" s="89"/>
      <c r="Q240" s="237" t="s">
        <v>2596</v>
      </c>
      <c r="R240" s="237" t="s">
        <v>2597</v>
      </c>
      <c r="S240" s="84" t="s">
        <v>2598</v>
      </c>
      <c r="T240" s="83" t="s">
        <v>2599</v>
      </c>
      <c r="U240" s="83" t="s">
        <v>2600</v>
      </c>
      <c r="V240" s="125"/>
      <c r="AA240" s="103">
        <f>IF(OR(J240="Fail",ISBLANK(J240)),INDEX('Issue Code Table'!C:C,MATCH(N:N,'Issue Code Table'!A:A,0)),IF(M240="Critical",6,IF(M240="Significant",5,IF(M240="Moderate",3,2))))</f>
        <v>5</v>
      </c>
    </row>
    <row r="241" spans="1:27" s="73" customFormat="1" ht="141.65" customHeight="1" x14ac:dyDescent="0.25">
      <c r="A241" s="82" t="s">
        <v>2601</v>
      </c>
      <c r="B241" s="83" t="s">
        <v>1581</v>
      </c>
      <c r="C241" s="83" t="s">
        <v>1582</v>
      </c>
      <c r="D241" s="108" t="s">
        <v>193</v>
      </c>
      <c r="E241" s="84" t="s">
        <v>2602</v>
      </c>
      <c r="F241" s="84" t="s">
        <v>2603</v>
      </c>
      <c r="G241" s="84" t="s">
        <v>2604</v>
      </c>
      <c r="H241" s="84" t="s">
        <v>2605</v>
      </c>
      <c r="I241" s="108"/>
      <c r="J241" s="80"/>
      <c r="K241" s="85" t="s">
        <v>2606</v>
      </c>
      <c r="L241" s="258"/>
      <c r="M241" s="87" t="s">
        <v>199</v>
      </c>
      <c r="N241" s="93" t="s">
        <v>2607</v>
      </c>
      <c r="O241" s="88" t="s">
        <v>2608</v>
      </c>
      <c r="P241" s="89"/>
      <c r="Q241" s="237" t="s">
        <v>2609</v>
      </c>
      <c r="R241" s="237" t="s">
        <v>2610</v>
      </c>
      <c r="S241" s="84" t="s">
        <v>2611</v>
      </c>
      <c r="T241" s="83" t="s">
        <v>2612</v>
      </c>
      <c r="U241" s="83" t="s">
        <v>2613</v>
      </c>
      <c r="V241" s="125"/>
      <c r="AA241" s="103">
        <f>IF(OR(J241="Fail",ISBLANK(J241)),INDEX('Issue Code Table'!C:C,MATCH(N:N,'Issue Code Table'!A:A,0)),IF(M241="Critical",6,IF(M241="Significant",5,IF(M241="Moderate",3,2))))</f>
        <v>5</v>
      </c>
    </row>
    <row r="242" spans="1:27" s="73" customFormat="1" ht="141.65" customHeight="1" x14ac:dyDescent="0.25">
      <c r="A242" s="82" t="s">
        <v>2614</v>
      </c>
      <c r="B242" s="83" t="s">
        <v>1581</v>
      </c>
      <c r="C242" s="83" t="s">
        <v>1582</v>
      </c>
      <c r="D242" s="108" t="s">
        <v>193</v>
      </c>
      <c r="E242" s="84" t="s">
        <v>2615</v>
      </c>
      <c r="F242" s="84" t="s">
        <v>2616</v>
      </c>
      <c r="G242" s="84" t="s">
        <v>2617</v>
      </c>
      <c r="H242" s="84" t="s">
        <v>2618</v>
      </c>
      <c r="I242" s="108"/>
      <c r="J242" s="80"/>
      <c r="K242" s="85" t="s">
        <v>2619</v>
      </c>
      <c r="L242" s="258"/>
      <c r="M242" s="87" t="s">
        <v>199</v>
      </c>
      <c r="N242" s="93" t="s">
        <v>2607</v>
      </c>
      <c r="O242" s="88" t="s">
        <v>2608</v>
      </c>
      <c r="P242" s="89"/>
      <c r="Q242" s="237" t="s">
        <v>2609</v>
      </c>
      <c r="R242" s="237" t="s">
        <v>2620</v>
      </c>
      <c r="S242" s="84" t="s">
        <v>2621</v>
      </c>
      <c r="T242" s="83" t="s">
        <v>2622</v>
      </c>
      <c r="U242" s="83" t="s">
        <v>2623</v>
      </c>
      <c r="V242" s="125"/>
      <c r="AA242" s="103">
        <f>IF(OR(J242="Fail",ISBLANK(J242)),INDEX('Issue Code Table'!C:C,MATCH(N:N,'Issue Code Table'!A:A,0)),IF(M242="Critical",6,IF(M242="Significant",5,IF(M242="Moderate",3,2))))</f>
        <v>5</v>
      </c>
    </row>
    <row r="243" spans="1:27" s="73" customFormat="1" ht="141.65" customHeight="1" x14ac:dyDescent="0.25">
      <c r="A243" s="82" t="s">
        <v>2624</v>
      </c>
      <c r="B243" s="84" t="s">
        <v>323</v>
      </c>
      <c r="C243" s="249" t="s">
        <v>324</v>
      </c>
      <c r="D243" s="108" t="s">
        <v>193</v>
      </c>
      <c r="E243" s="84" t="s">
        <v>2625</v>
      </c>
      <c r="F243" s="84" t="s">
        <v>2626</v>
      </c>
      <c r="G243" s="84" t="s">
        <v>2627</v>
      </c>
      <c r="H243" s="84" t="s">
        <v>2628</v>
      </c>
      <c r="I243" s="108"/>
      <c r="J243" s="80"/>
      <c r="K243" s="85" t="s">
        <v>2629</v>
      </c>
      <c r="L243" s="258"/>
      <c r="M243" s="87" t="s">
        <v>159</v>
      </c>
      <c r="N243" s="93" t="s">
        <v>705</v>
      </c>
      <c r="O243" s="88" t="s">
        <v>706</v>
      </c>
      <c r="P243" s="89"/>
      <c r="Q243" s="237" t="s">
        <v>2609</v>
      </c>
      <c r="R243" s="237" t="s">
        <v>2630</v>
      </c>
      <c r="S243" s="84" t="s">
        <v>2631</v>
      </c>
      <c r="T243" s="83" t="s">
        <v>2632</v>
      </c>
      <c r="U243" s="83" t="s">
        <v>2633</v>
      </c>
      <c r="V243" s="125" t="s">
        <v>219</v>
      </c>
      <c r="AA243" s="103">
        <f>IF(OR(J243="Fail",ISBLANK(J243)),INDEX('Issue Code Table'!C:C,MATCH(N:N,'Issue Code Table'!A:A,0)),IF(M243="Critical",6,IF(M243="Significant",5,IF(M243="Moderate",3,2))))</f>
        <v>5</v>
      </c>
    </row>
    <row r="244" spans="1:27" s="73" customFormat="1" ht="141.65" customHeight="1" x14ac:dyDescent="0.25">
      <c r="A244" s="82" t="s">
        <v>2634</v>
      </c>
      <c r="B244" s="83" t="s">
        <v>346</v>
      </c>
      <c r="C244" s="83" t="s">
        <v>347</v>
      </c>
      <c r="D244" s="108" t="s">
        <v>193</v>
      </c>
      <c r="E244" s="84" t="s">
        <v>2635</v>
      </c>
      <c r="F244" s="84" t="s">
        <v>2636</v>
      </c>
      <c r="G244" s="84" t="s">
        <v>2637</v>
      </c>
      <c r="H244" s="84" t="s">
        <v>2638</v>
      </c>
      <c r="I244" s="108"/>
      <c r="J244" s="80"/>
      <c r="K244" s="85" t="s">
        <v>2639</v>
      </c>
      <c r="L244" s="258"/>
      <c r="M244" s="87" t="s">
        <v>199</v>
      </c>
      <c r="N244" s="93" t="s">
        <v>2607</v>
      </c>
      <c r="O244" s="88" t="s">
        <v>2608</v>
      </c>
      <c r="P244" s="89"/>
      <c r="Q244" s="237" t="s">
        <v>2609</v>
      </c>
      <c r="R244" s="237" t="s">
        <v>2640</v>
      </c>
      <c r="S244" s="84" t="s">
        <v>2641</v>
      </c>
      <c r="T244" s="83" t="s">
        <v>2642</v>
      </c>
      <c r="U244" s="83" t="s">
        <v>2643</v>
      </c>
      <c r="V244" s="125"/>
      <c r="AA244" s="103">
        <f>IF(OR(J244="Fail",ISBLANK(J244)),INDEX('Issue Code Table'!C:C,MATCH(N:N,'Issue Code Table'!A:A,0)),IF(M244="Critical",6,IF(M244="Significant",5,IF(M244="Moderate",3,2))))</f>
        <v>5</v>
      </c>
    </row>
    <row r="245" spans="1:27" s="73" customFormat="1" ht="141.65" customHeight="1" x14ac:dyDescent="0.25">
      <c r="A245" s="82" t="s">
        <v>2644</v>
      </c>
      <c r="B245" s="83" t="s">
        <v>1581</v>
      </c>
      <c r="C245" s="83" t="s">
        <v>1582</v>
      </c>
      <c r="D245" s="108" t="s">
        <v>193</v>
      </c>
      <c r="E245" s="84" t="s">
        <v>2645</v>
      </c>
      <c r="F245" s="84" t="s">
        <v>2646</v>
      </c>
      <c r="G245" s="84" t="s">
        <v>2647</v>
      </c>
      <c r="H245" s="84" t="s">
        <v>2648</v>
      </c>
      <c r="I245" s="112"/>
      <c r="J245" s="80"/>
      <c r="K245" s="85" t="s">
        <v>2649</v>
      </c>
      <c r="L245" s="256"/>
      <c r="M245" s="87" t="s">
        <v>159</v>
      </c>
      <c r="N245" s="93" t="s">
        <v>705</v>
      </c>
      <c r="O245" s="88" t="s">
        <v>706</v>
      </c>
      <c r="P245" s="89"/>
      <c r="Q245" s="237" t="s">
        <v>2650</v>
      </c>
      <c r="R245" s="237" t="s">
        <v>2651</v>
      </c>
      <c r="S245" s="84" t="s">
        <v>2652</v>
      </c>
      <c r="T245" s="83" t="s">
        <v>2653</v>
      </c>
      <c r="U245" s="83" t="s">
        <v>2654</v>
      </c>
      <c r="V245" s="125" t="s">
        <v>219</v>
      </c>
      <c r="AA245" s="103">
        <f>IF(OR(J245="Fail",ISBLANK(J245)),INDEX('Issue Code Table'!C:C,MATCH(N:N,'Issue Code Table'!A:A,0)),IF(M245="Critical",6,IF(M245="Significant",5,IF(M245="Moderate",3,2))))</f>
        <v>5</v>
      </c>
    </row>
    <row r="246" spans="1:27" s="73" customFormat="1" ht="141.65" customHeight="1" x14ac:dyDescent="0.25">
      <c r="A246" s="82" t="s">
        <v>2655</v>
      </c>
      <c r="B246" s="83" t="s">
        <v>1581</v>
      </c>
      <c r="C246" s="83" t="s">
        <v>1582</v>
      </c>
      <c r="D246" s="108" t="s">
        <v>193</v>
      </c>
      <c r="E246" s="84" t="s">
        <v>2656</v>
      </c>
      <c r="F246" s="84" t="s">
        <v>2657</v>
      </c>
      <c r="G246" s="84" t="s">
        <v>2658</v>
      </c>
      <c r="H246" s="84" t="s">
        <v>2659</v>
      </c>
      <c r="I246" s="112"/>
      <c r="J246" s="80"/>
      <c r="K246" s="85" t="s">
        <v>2660</v>
      </c>
      <c r="L246" s="256"/>
      <c r="M246" s="87" t="s">
        <v>159</v>
      </c>
      <c r="N246" s="93" t="s">
        <v>705</v>
      </c>
      <c r="O246" s="88" t="s">
        <v>706</v>
      </c>
      <c r="P246" s="89"/>
      <c r="Q246" s="237" t="s">
        <v>2650</v>
      </c>
      <c r="R246" s="237" t="s">
        <v>2661</v>
      </c>
      <c r="S246" s="84" t="s">
        <v>2662</v>
      </c>
      <c r="T246" s="83" t="s">
        <v>2663</v>
      </c>
      <c r="U246" s="83" t="s">
        <v>2664</v>
      </c>
      <c r="V246" s="125" t="s">
        <v>219</v>
      </c>
      <c r="AA246" s="103">
        <f>IF(OR(J246="Fail",ISBLANK(J246)),INDEX('Issue Code Table'!C:C,MATCH(N:N,'Issue Code Table'!A:A,0)),IF(M246="Critical",6,IF(M246="Significant",5,IF(M246="Moderate",3,2))))</f>
        <v>5</v>
      </c>
    </row>
    <row r="247" spans="1:27" s="73" customFormat="1" ht="141.65" customHeight="1" x14ac:dyDescent="0.25">
      <c r="A247" s="82" t="s">
        <v>2665</v>
      </c>
      <c r="B247" s="83" t="s">
        <v>1581</v>
      </c>
      <c r="C247" s="83" t="s">
        <v>1582</v>
      </c>
      <c r="D247" s="108" t="s">
        <v>193</v>
      </c>
      <c r="E247" s="84" t="s">
        <v>2666</v>
      </c>
      <c r="F247" s="84" t="s">
        <v>2667</v>
      </c>
      <c r="G247" s="84" t="s">
        <v>2668</v>
      </c>
      <c r="H247" s="84" t="s">
        <v>2669</v>
      </c>
      <c r="I247" s="230"/>
      <c r="J247" s="80"/>
      <c r="K247" s="241" t="s">
        <v>2670</v>
      </c>
      <c r="L247" s="256"/>
      <c r="M247" s="87" t="s">
        <v>159</v>
      </c>
      <c r="N247" s="93" t="s">
        <v>705</v>
      </c>
      <c r="O247" s="88" t="s">
        <v>706</v>
      </c>
      <c r="P247" s="89"/>
      <c r="Q247" s="237" t="s">
        <v>2671</v>
      </c>
      <c r="R247" s="237" t="s">
        <v>2672</v>
      </c>
      <c r="S247" s="245" t="s">
        <v>2673</v>
      </c>
      <c r="T247" s="257" t="s">
        <v>2674</v>
      </c>
      <c r="U247" s="257" t="s">
        <v>2675</v>
      </c>
      <c r="V247" s="125" t="s">
        <v>219</v>
      </c>
      <c r="AA247" s="103">
        <f>IF(OR(J247="Fail",ISBLANK(J247)),INDEX('Issue Code Table'!C:C,MATCH(N:N,'Issue Code Table'!A:A,0)),IF(M247="Critical",6,IF(M247="Significant",5,IF(M247="Moderate",3,2))))</f>
        <v>5</v>
      </c>
    </row>
    <row r="248" spans="1:27" s="73" customFormat="1" ht="141.65" customHeight="1" x14ac:dyDescent="0.25">
      <c r="A248" s="82" t="s">
        <v>2676</v>
      </c>
      <c r="B248" s="84" t="s">
        <v>323</v>
      </c>
      <c r="C248" s="249" t="s">
        <v>324</v>
      </c>
      <c r="D248" s="108" t="s">
        <v>193</v>
      </c>
      <c r="E248" s="84" t="s">
        <v>2677</v>
      </c>
      <c r="F248" s="84" t="s">
        <v>2678</v>
      </c>
      <c r="G248" s="84" t="s">
        <v>2679</v>
      </c>
      <c r="H248" s="84" t="s">
        <v>2680</v>
      </c>
      <c r="I248" s="112"/>
      <c r="J248" s="80"/>
      <c r="K248" s="85" t="s">
        <v>2681</v>
      </c>
      <c r="L248" s="256"/>
      <c r="M248" s="87" t="s">
        <v>159</v>
      </c>
      <c r="N248" s="93" t="s">
        <v>705</v>
      </c>
      <c r="O248" s="88" t="s">
        <v>706</v>
      </c>
      <c r="P248" s="89"/>
      <c r="Q248" s="237" t="s">
        <v>2682</v>
      </c>
      <c r="R248" s="237" t="s">
        <v>2683</v>
      </c>
      <c r="S248" s="84" t="s">
        <v>2684</v>
      </c>
      <c r="T248" s="83" t="s">
        <v>2685</v>
      </c>
      <c r="U248" s="83" t="s">
        <v>2686</v>
      </c>
      <c r="V248" s="125" t="s">
        <v>219</v>
      </c>
      <c r="AA248" s="103">
        <f>IF(OR(J248="Fail",ISBLANK(J248)),INDEX('Issue Code Table'!C:C,MATCH(N:N,'Issue Code Table'!A:A,0)),IF(M248="Critical",6,IF(M248="Significant",5,IF(M248="Moderate",3,2))))</f>
        <v>5</v>
      </c>
    </row>
    <row r="249" spans="1:27" s="73" customFormat="1" ht="141.65" customHeight="1" x14ac:dyDescent="0.25">
      <c r="A249" s="82" t="s">
        <v>2687</v>
      </c>
      <c r="B249" s="84" t="s">
        <v>323</v>
      </c>
      <c r="C249" s="249" t="s">
        <v>324</v>
      </c>
      <c r="D249" s="108" t="s">
        <v>193</v>
      </c>
      <c r="E249" s="84" t="s">
        <v>2688</v>
      </c>
      <c r="F249" s="84" t="s">
        <v>2689</v>
      </c>
      <c r="G249" s="84" t="s">
        <v>2690</v>
      </c>
      <c r="H249" s="84" t="s">
        <v>2691</v>
      </c>
      <c r="I249" s="108"/>
      <c r="J249" s="80"/>
      <c r="K249" s="85" t="s">
        <v>2692</v>
      </c>
      <c r="L249" s="258"/>
      <c r="M249" s="87" t="s">
        <v>159</v>
      </c>
      <c r="N249" s="93" t="s">
        <v>705</v>
      </c>
      <c r="O249" s="88" t="s">
        <v>706</v>
      </c>
      <c r="P249" s="89"/>
      <c r="Q249" s="237" t="s">
        <v>2682</v>
      </c>
      <c r="R249" s="237" t="s">
        <v>2693</v>
      </c>
      <c r="S249" s="84" t="s">
        <v>2694</v>
      </c>
      <c r="T249" s="83" t="s">
        <v>2695</v>
      </c>
      <c r="U249" s="83" t="s">
        <v>2696</v>
      </c>
      <c r="V249" s="125" t="s">
        <v>219</v>
      </c>
      <c r="AA249" s="103">
        <f>IF(OR(J249="Fail",ISBLANK(J249)),INDEX('Issue Code Table'!C:C,MATCH(N:N,'Issue Code Table'!A:A,0)),IF(M249="Critical",6,IF(M249="Significant",5,IF(M249="Moderate",3,2))))</f>
        <v>5</v>
      </c>
    </row>
    <row r="250" spans="1:27" s="73" customFormat="1" ht="141.65" customHeight="1" x14ac:dyDescent="0.25">
      <c r="A250" s="82" t="s">
        <v>2697</v>
      </c>
      <c r="B250" s="84" t="s">
        <v>323</v>
      </c>
      <c r="C250" s="249" t="s">
        <v>324</v>
      </c>
      <c r="D250" s="108" t="s">
        <v>193</v>
      </c>
      <c r="E250" s="84" t="s">
        <v>2698</v>
      </c>
      <c r="F250" s="84" t="s">
        <v>2699</v>
      </c>
      <c r="G250" s="84" t="s">
        <v>2700</v>
      </c>
      <c r="H250" s="84" t="s">
        <v>2701</v>
      </c>
      <c r="I250" s="108"/>
      <c r="J250" s="80"/>
      <c r="K250" s="85" t="s">
        <v>2702</v>
      </c>
      <c r="L250" s="258"/>
      <c r="M250" s="87" t="s">
        <v>159</v>
      </c>
      <c r="N250" s="93" t="s">
        <v>705</v>
      </c>
      <c r="O250" s="88" t="s">
        <v>706</v>
      </c>
      <c r="P250" s="89"/>
      <c r="Q250" s="237" t="s">
        <v>2682</v>
      </c>
      <c r="R250" s="237" t="s">
        <v>2703</v>
      </c>
      <c r="S250" s="84" t="s">
        <v>2704</v>
      </c>
      <c r="T250" s="83" t="s">
        <v>2705</v>
      </c>
      <c r="U250" s="83" t="s">
        <v>2706</v>
      </c>
      <c r="V250" s="125" t="s">
        <v>219</v>
      </c>
      <c r="AA250" s="103">
        <f>IF(OR(J250="Fail",ISBLANK(J250)),INDEX('Issue Code Table'!C:C,MATCH(N:N,'Issue Code Table'!A:A,0)),IF(M250="Critical",6,IF(M250="Significant",5,IF(M250="Moderate",3,2))))</f>
        <v>5</v>
      </c>
    </row>
    <row r="251" spans="1:27" s="73" customFormat="1" ht="141.65" customHeight="1" x14ac:dyDescent="0.25">
      <c r="A251" s="82" t="s">
        <v>2707</v>
      </c>
      <c r="B251" s="84" t="s">
        <v>323</v>
      </c>
      <c r="C251" s="249" t="s">
        <v>324</v>
      </c>
      <c r="D251" s="108" t="s">
        <v>193</v>
      </c>
      <c r="E251" s="84" t="s">
        <v>2708</v>
      </c>
      <c r="F251" s="84" t="s">
        <v>2709</v>
      </c>
      <c r="G251" s="84" t="s">
        <v>2710</v>
      </c>
      <c r="H251" s="84" t="s">
        <v>2711</v>
      </c>
      <c r="I251" s="108"/>
      <c r="J251" s="80"/>
      <c r="K251" s="85" t="s">
        <v>2712</v>
      </c>
      <c r="L251" s="258"/>
      <c r="M251" s="87" t="s">
        <v>159</v>
      </c>
      <c r="N251" s="93" t="s">
        <v>705</v>
      </c>
      <c r="O251" s="88" t="s">
        <v>706</v>
      </c>
      <c r="P251" s="89"/>
      <c r="Q251" s="237" t="s">
        <v>2682</v>
      </c>
      <c r="R251" s="237" t="s">
        <v>2713</v>
      </c>
      <c r="S251" s="84" t="s">
        <v>2704</v>
      </c>
      <c r="T251" s="83" t="s">
        <v>2714</v>
      </c>
      <c r="U251" s="83" t="s">
        <v>2715</v>
      </c>
      <c r="V251" s="125" t="s">
        <v>219</v>
      </c>
      <c r="AA251" s="103">
        <f>IF(OR(J251="Fail",ISBLANK(J251)),INDEX('Issue Code Table'!C:C,MATCH(N:N,'Issue Code Table'!A:A,0)),IF(M251="Critical",6,IF(M251="Significant",5,IF(M251="Moderate",3,2))))</f>
        <v>5</v>
      </c>
    </row>
    <row r="252" spans="1:27" s="73" customFormat="1" ht="141.65" customHeight="1" x14ac:dyDescent="0.25">
      <c r="A252" s="82" t="s">
        <v>2716</v>
      </c>
      <c r="B252" s="83" t="s">
        <v>346</v>
      </c>
      <c r="C252" s="83" t="s">
        <v>347</v>
      </c>
      <c r="D252" s="108" t="s">
        <v>193</v>
      </c>
      <c r="E252" s="84" t="s">
        <v>2717</v>
      </c>
      <c r="F252" s="84" t="s">
        <v>2718</v>
      </c>
      <c r="G252" s="84" t="s">
        <v>2719</v>
      </c>
      <c r="H252" s="84" t="s">
        <v>2720</v>
      </c>
      <c r="I252" s="108"/>
      <c r="J252" s="80"/>
      <c r="K252" s="85" t="s">
        <v>2721</v>
      </c>
      <c r="L252" s="258"/>
      <c r="M252" s="87" t="s">
        <v>199</v>
      </c>
      <c r="N252" s="93" t="s">
        <v>705</v>
      </c>
      <c r="O252" s="88" t="s">
        <v>706</v>
      </c>
      <c r="P252" s="89"/>
      <c r="Q252" s="237" t="s">
        <v>2682</v>
      </c>
      <c r="R252" s="237" t="s">
        <v>2722</v>
      </c>
      <c r="S252" s="84" t="s">
        <v>2723</v>
      </c>
      <c r="T252" s="83" t="s">
        <v>2724</v>
      </c>
      <c r="U252" s="83" t="s">
        <v>2725</v>
      </c>
      <c r="V252" s="125"/>
      <c r="AA252" s="103">
        <f>IF(OR(J252="Fail",ISBLANK(J252)),INDEX('Issue Code Table'!C:C,MATCH(N:N,'Issue Code Table'!A:A,0)),IF(M252="Critical",6,IF(M252="Significant",5,IF(M252="Moderate",3,2))))</f>
        <v>5</v>
      </c>
    </row>
    <row r="253" spans="1:27" s="73" customFormat="1" ht="141.65" customHeight="1" x14ac:dyDescent="0.25">
      <c r="A253" s="82" t="s">
        <v>2726</v>
      </c>
      <c r="B253" s="83" t="s">
        <v>827</v>
      </c>
      <c r="C253" s="83" t="s">
        <v>828</v>
      </c>
      <c r="D253" s="108" t="s">
        <v>193</v>
      </c>
      <c r="E253" s="84" t="s">
        <v>2727</v>
      </c>
      <c r="F253" s="84" t="s">
        <v>2728</v>
      </c>
      <c r="G253" s="84" t="s">
        <v>2729</v>
      </c>
      <c r="H253" s="84" t="s">
        <v>2730</v>
      </c>
      <c r="I253" s="112"/>
      <c r="J253" s="80"/>
      <c r="K253" s="85" t="s">
        <v>2731</v>
      </c>
      <c r="L253" s="256"/>
      <c r="M253" s="87" t="s">
        <v>159</v>
      </c>
      <c r="N253" s="93" t="s">
        <v>705</v>
      </c>
      <c r="O253" s="88" t="s">
        <v>706</v>
      </c>
      <c r="P253" s="89"/>
      <c r="Q253" s="237" t="s">
        <v>2682</v>
      </c>
      <c r="R253" s="237" t="s">
        <v>2732</v>
      </c>
      <c r="S253" s="84" t="s">
        <v>2733</v>
      </c>
      <c r="T253" s="83" t="s">
        <v>2734</v>
      </c>
      <c r="U253" s="83" t="s">
        <v>2735</v>
      </c>
      <c r="V253" s="125" t="s">
        <v>219</v>
      </c>
      <c r="AA253" s="103">
        <f>IF(OR(J253="Fail",ISBLANK(J253)),INDEX('Issue Code Table'!C:C,MATCH(N:N,'Issue Code Table'!A:A,0)),IF(M253="Critical",6,IF(M253="Significant",5,IF(M253="Moderate",3,2))))</f>
        <v>5</v>
      </c>
    </row>
    <row r="254" spans="1:27" s="73" customFormat="1" ht="141.65" customHeight="1" x14ac:dyDescent="0.25">
      <c r="A254" s="82" t="s">
        <v>2736</v>
      </c>
      <c r="B254" s="83" t="s">
        <v>346</v>
      </c>
      <c r="C254" s="83" t="s">
        <v>347</v>
      </c>
      <c r="D254" s="108" t="s">
        <v>193</v>
      </c>
      <c r="E254" s="84" t="s">
        <v>2737</v>
      </c>
      <c r="F254" s="84" t="s">
        <v>2738</v>
      </c>
      <c r="G254" s="84" t="s">
        <v>2739</v>
      </c>
      <c r="H254" s="84" t="s">
        <v>2740</v>
      </c>
      <c r="I254" s="108"/>
      <c r="J254" s="80"/>
      <c r="K254" s="85" t="s">
        <v>2741</v>
      </c>
      <c r="L254" s="258"/>
      <c r="M254" s="87" t="s">
        <v>159</v>
      </c>
      <c r="N254" s="93" t="s">
        <v>1039</v>
      </c>
      <c r="O254" s="88" t="s">
        <v>1040</v>
      </c>
      <c r="P254" s="89"/>
      <c r="Q254" s="237" t="s">
        <v>2682</v>
      </c>
      <c r="R254" s="237" t="s">
        <v>2742</v>
      </c>
      <c r="S254" s="84" t="s">
        <v>2743</v>
      </c>
      <c r="T254" s="83" t="s">
        <v>2744</v>
      </c>
      <c r="U254" s="83" t="s">
        <v>2745</v>
      </c>
      <c r="V254" s="125" t="s">
        <v>219</v>
      </c>
      <c r="AA254" s="103">
        <f>IF(OR(J254="Fail",ISBLANK(J254)),INDEX('Issue Code Table'!C:C,MATCH(N:N,'Issue Code Table'!A:A,0)),IF(M254="Critical",6,IF(M254="Significant",5,IF(M254="Moderate",3,2))))</f>
        <v>5</v>
      </c>
    </row>
    <row r="255" spans="1:27" s="73" customFormat="1" ht="141.65" customHeight="1" x14ac:dyDescent="0.25">
      <c r="A255" s="82" t="s">
        <v>2746</v>
      </c>
      <c r="B255" s="83" t="s">
        <v>346</v>
      </c>
      <c r="C255" s="83" t="s">
        <v>347</v>
      </c>
      <c r="D255" s="108" t="s">
        <v>193</v>
      </c>
      <c r="E255" s="84" t="s">
        <v>2747</v>
      </c>
      <c r="F255" s="84" t="s">
        <v>2748</v>
      </c>
      <c r="G255" s="84" t="s">
        <v>2749</v>
      </c>
      <c r="H255" s="84" t="s">
        <v>2750</v>
      </c>
      <c r="I255" s="108"/>
      <c r="J255" s="80"/>
      <c r="K255" s="85" t="s">
        <v>2751</v>
      </c>
      <c r="L255" s="258"/>
      <c r="M255" s="87" t="s">
        <v>199</v>
      </c>
      <c r="N255" s="93" t="s">
        <v>1328</v>
      </c>
      <c r="O255" s="88" t="s">
        <v>1329</v>
      </c>
      <c r="P255" s="89"/>
      <c r="Q255" s="237" t="s">
        <v>2752</v>
      </c>
      <c r="R255" s="237" t="s">
        <v>2753</v>
      </c>
      <c r="S255" s="84" t="s">
        <v>2754</v>
      </c>
      <c r="T255" s="83" t="s">
        <v>2755</v>
      </c>
      <c r="U255" s="83" t="s">
        <v>2756</v>
      </c>
      <c r="V255" s="125"/>
      <c r="AA255" s="103">
        <f>IF(OR(J255="Fail",ISBLANK(J255)),INDEX('Issue Code Table'!C:C,MATCH(N:N,'Issue Code Table'!A:A,0)),IF(M255="Critical",6,IF(M255="Significant",5,IF(M255="Moderate",3,2))))</f>
        <v>3</v>
      </c>
    </row>
    <row r="256" spans="1:27" s="73" customFormat="1" ht="141.65" customHeight="1" x14ac:dyDescent="0.25">
      <c r="A256" s="82" t="s">
        <v>2757</v>
      </c>
      <c r="B256" s="83" t="s">
        <v>346</v>
      </c>
      <c r="C256" s="83" t="s">
        <v>347</v>
      </c>
      <c r="D256" s="108" t="s">
        <v>193</v>
      </c>
      <c r="E256" s="84" t="s">
        <v>2758</v>
      </c>
      <c r="F256" s="84" t="s">
        <v>2748</v>
      </c>
      <c r="G256" s="84" t="s">
        <v>2759</v>
      </c>
      <c r="H256" s="84" t="s">
        <v>2760</v>
      </c>
      <c r="I256" s="108"/>
      <c r="J256" s="80"/>
      <c r="K256" s="85" t="s">
        <v>2761</v>
      </c>
      <c r="L256" s="258"/>
      <c r="M256" s="87" t="s">
        <v>199</v>
      </c>
      <c r="N256" s="93" t="s">
        <v>1340</v>
      </c>
      <c r="O256" s="88" t="s">
        <v>2183</v>
      </c>
      <c r="P256" s="89"/>
      <c r="Q256" s="237" t="s">
        <v>2752</v>
      </c>
      <c r="R256" s="237" t="s">
        <v>2762</v>
      </c>
      <c r="S256" s="84" t="s">
        <v>2763</v>
      </c>
      <c r="T256" s="83" t="s">
        <v>2764</v>
      </c>
      <c r="U256" s="83" t="s">
        <v>2765</v>
      </c>
      <c r="V256" s="125"/>
      <c r="AA256" s="103">
        <f>IF(OR(J256="Fail",ISBLANK(J256)),INDEX('Issue Code Table'!C:C,MATCH(N:N,'Issue Code Table'!A:A,0)),IF(M256="Critical",6,IF(M256="Significant",5,IF(M256="Moderate",3,2))))</f>
        <v>5</v>
      </c>
    </row>
    <row r="257" spans="1:27" s="73" customFormat="1" ht="141.65" customHeight="1" x14ac:dyDescent="0.25">
      <c r="A257" s="82" t="s">
        <v>2766</v>
      </c>
      <c r="B257" s="83" t="s">
        <v>191</v>
      </c>
      <c r="C257" s="83" t="s">
        <v>192</v>
      </c>
      <c r="D257" s="108" t="s">
        <v>193</v>
      </c>
      <c r="E257" s="84" t="s">
        <v>2767</v>
      </c>
      <c r="F257" s="84" t="s">
        <v>2768</v>
      </c>
      <c r="G257" s="84" t="s">
        <v>2769</v>
      </c>
      <c r="H257" s="84" t="s">
        <v>2770</v>
      </c>
      <c r="I257" s="108"/>
      <c r="J257" s="80"/>
      <c r="K257" s="85" t="s">
        <v>2771</v>
      </c>
      <c r="L257" s="258"/>
      <c r="M257" s="87" t="s">
        <v>159</v>
      </c>
      <c r="N257" s="93" t="s">
        <v>705</v>
      </c>
      <c r="O257" s="88" t="s">
        <v>706</v>
      </c>
      <c r="P257" s="89"/>
      <c r="Q257" s="237" t="s">
        <v>2752</v>
      </c>
      <c r="R257" s="237" t="s">
        <v>2772</v>
      </c>
      <c r="S257" s="84" t="s">
        <v>2773</v>
      </c>
      <c r="T257" s="83" t="s">
        <v>2774</v>
      </c>
      <c r="U257" s="83" t="s">
        <v>2775</v>
      </c>
      <c r="V257" s="125" t="s">
        <v>219</v>
      </c>
      <c r="AA257" s="103">
        <f>IF(OR(J257="Fail",ISBLANK(J257)),INDEX('Issue Code Table'!C:C,MATCH(N:N,'Issue Code Table'!A:A,0)),IF(M257="Critical",6,IF(M257="Significant",5,IF(M257="Moderate",3,2))))</f>
        <v>5</v>
      </c>
    </row>
    <row r="258" spans="1:27" s="73" customFormat="1" ht="141.65" customHeight="1" x14ac:dyDescent="0.25">
      <c r="A258" s="82" t="s">
        <v>2776</v>
      </c>
      <c r="B258" s="83" t="s">
        <v>191</v>
      </c>
      <c r="C258" s="83" t="s">
        <v>192</v>
      </c>
      <c r="D258" s="108" t="s">
        <v>193</v>
      </c>
      <c r="E258" s="84" t="s">
        <v>2777</v>
      </c>
      <c r="F258" s="84" t="s">
        <v>2768</v>
      </c>
      <c r="G258" s="84" t="s">
        <v>2778</v>
      </c>
      <c r="H258" s="84" t="s">
        <v>2779</v>
      </c>
      <c r="I258" s="108"/>
      <c r="J258" s="80"/>
      <c r="K258" s="85" t="s">
        <v>2780</v>
      </c>
      <c r="L258" s="258"/>
      <c r="M258" s="87" t="s">
        <v>159</v>
      </c>
      <c r="N258" s="93" t="s">
        <v>705</v>
      </c>
      <c r="O258" s="88" t="s">
        <v>2781</v>
      </c>
      <c r="P258" s="89"/>
      <c r="Q258" s="237" t="s">
        <v>2752</v>
      </c>
      <c r="R258" s="237" t="s">
        <v>2782</v>
      </c>
      <c r="S258" s="84" t="s">
        <v>2773</v>
      </c>
      <c r="T258" s="83" t="s">
        <v>2783</v>
      </c>
      <c r="U258" s="83" t="s">
        <v>2784</v>
      </c>
      <c r="V258" s="125" t="s">
        <v>219</v>
      </c>
      <c r="AA258" s="103">
        <f>IF(OR(J258="Fail",ISBLANK(J258)),INDEX('Issue Code Table'!C:C,MATCH(N:N,'Issue Code Table'!A:A,0)),IF(M258="Critical",6,IF(M258="Significant",5,IF(M258="Moderate",3,2))))</f>
        <v>5</v>
      </c>
    </row>
    <row r="259" spans="1:27" s="73" customFormat="1" ht="141.65" customHeight="1" x14ac:dyDescent="0.25">
      <c r="A259" s="82" t="s">
        <v>2785</v>
      </c>
      <c r="B259" s="83" t="s">
        <v>1581</v>
      </c>
      <c r="C259" s="83" t="s">
        <v>1582</v>
      </c>
      <c r="D259" s="108" t="s">
        <v>193</v>
      </c>
      <c r="E259" s="84" t="s">
        <v>2786</v>
      </c>
      <c r="F259" s="84" t="s">
        <v>2787</v>
      </c>
      <c r="G259" s="84" t="s">
        <v>2788</v>
      </c>
      <c r="H259" s="84" t="s">
        <v>2789</v>
      </c>
      <c r="I259" s="108"/>
      <c r="J259" s="80"/>
      <c r="K259" s="85" t="s">
        <v>2790</v>
      </c>
      <c r="L259" s="258"/>
      <c r="M259" s="87" t="s">
        <v>159</v>
      </c>
      <c r="N259" s="93" t="s">
        <v>2791</v>
      </c>
      <c r="O259" s="88" t="s">
        <v>2792</v>
      </c>
      <c r="P259" s="89"/>
      <c r="Q259" s="237" t="s">
        <v>2793</v>
      </c>
      <c r="R259" s="237" t="s">
        <v>2794</v>
      </c>
      <c r="S259" s="84" t="s">
        <v>2795</v>
      </c>
      <c r="T259" s="83" t="s">
        <v>2796</v>
      </c>
      <c r="U259" s="83" t="s">
        <v>2797</v>
      </c>
      <c r="V259" s="125" t="s">
        <v>219</v>
      </c>
      <c r="AA259" s="103">
        <f>IF(OR(J259="Fail",ISBLANK(J259)),INDEX('Issue Code Table'!C:C,MATCH(N:N,'Issue Code Table'!A:A,0)),IF(M259="Critical",6,IF(M259="Significant",5,IF(M259="Moderate",3,2))))</f>
        <v>6</v>
      </c>
    </row>
    <row r="260" spans="1:27" s="73" customFormat="1" ht="141.65" customHeight="1" x14ac:dyDescent="0.25">
      <c r="A260" s="82" t="s">
        <v>2798</v>
      </c>
      <c r="B260" s="83" t="s">
        <v>1581</v>
      </c>
      <c r="C260" s="83" t="s">
        <v>1582</v>
      </c>
      <c r="D260" s="108" t="s">
        <v>193</v>
      </c>
      <c r="E260" s="84" t="s">
        <v>2799</v>
      </c>
      <c r="F260" s="84" t="s">
        <v>2800</v>
      </c>
      <c r="G260" s="84" t="s">
        <v>2801</v>
      </c>
      <c r="H260" s="84" t="s">
        <v>2802</v>
      </c>
      <c r="I260" s="108"/>
      <c r="J260" s="80"/>
      <c r="K260" s="85" t="s">
        <v>2803</v>
      </c>
      <c r="L260" s="258"/>
      <c r="M260" s="87" t="s">
        <v>159</v>
      </c>
      <c r="N260" s="93" t="s">
        <v>2791</v>
      </c>
      <c r="O260" s="88" t="s">
        <v>2792</v>
      </c>
      <c r="P260" s="89"/>
      <c r="Q260" s="237" t="s">
        <v>2793</v>
      </c>
      <c r="R260" s="237" t="s">
        <v>2804</v>
      </c>
      <c r="S260" s="84" t="s">
        <v>2805</v>
      </c>
      <c r="T260" s="83" t="s">
        <v>2806</v>
      </c>
      <c r="U260" s="83" t="s">
        <v>2807</v>
      </c>
      <c r="V260" s="125" t="s">
        <v>219</v>
      </c>
      <c r="AA260" s="103">
        <f>IF(OR(J260="Fail",ISBLANK(J260)),INDEX('Issue Code Table'!C:C,MATCH(N:N,'Issue Code Table'!A:A,0)),IF(M260="Critical",6,IF(M260="Significant",5,IF(M260="Moderate",3,2))))</f>
        <v>6</v>
      </c>
    </row>
    <row r="261" spans="1:27" s="73" customFormat="1" ht="141.65" customHeight="1" x14ac:dyDescent="0.25">
      <c r="A261" s="82" t="s">
        <v>2808</v>
      </c>
      <c r="B261" s="83" t="s">
        <v>346</v>
      </c>
      <c r="C261" s="83" t="s">
        <v>347</v>
      </c>
      <c r="D261" s="108" t="s">
        <v>193</v>
      </c>
      <c r="E261" s="84" t="s">
        <v>2809</v>
      </c>
      <c r="F261" s="84" t="s">
        <v>2810</v>
      </c>
      <c r="G261" s="84" t="s">
        <v>2811</v>
      </c>
      <c r="H261" s="84" t="s">
        <v>2812</v>
      </c>
      <c r="I261" s="108"/>
      <c r="J261" s="80"/>
      <c r="K261" s="85" t="s">
        <v>2813</v>
      </c>
      <c r="L261" s="258"/>
      <c r="M261" s="87" t="s">
        <v>199</v>
      </c>
      <c r="N261" s="93" t="s">
        <v>683</v>
      </c>
      <c r="O261" s="88" t="s">
        <v>684</v>
      </c>
      <c r="P261" s="89"/>
      <c r="Q261" s="237" t="s">
        <v>2814</v>
      </c>
      <c r="R261" s="237" t="s">
        <v>2815</v>
      </c>
      <c r="S261" s="84" t="s">
        <v>2816</v>
      </c>
      <c r="T261" s="83" t="s">
        <v>2817</v>
      </c>
      <c r="U261" s="83" t="s">
        <v>2818</v>
      </c>
      <c r="V261" s="125"/>
      <c r="AA261" s="103">
        <f>IF(OR(J261="Fail",ISBLANK(J261)),INDEX('Issue Code Table'!C:C,MATCH(N:N,'Issue Code Table'!A:A,0)),IF(M261="Critical",6,IF(M261="Significant",5,IF(M261="Moderate",3,2))))</f>
        <v>4</v>
      </c>
    </row>
    <row r="262" spans="1:27" s="73" customFormat="1" ht="141.65" customHeight="1" x14ac:dyDescent="0.25">
      <c r="A262" s="82" t="s">
        <v>2819</v>
      </c>
      <c r="B262" s="83" t="s">
        <v>346</v>
      </c>
      <c r="C262" s="83" t="s">
        <v>347</v>
      </c>
      <c r="D262" s="108" t="s">
        <v>193</v>
      </c>
      <c r="E262" s="84" t="s">
        <v>2820</v>
      </c>
      <c r="F262" s="84" t="s">
        <v>2821</v>
      </c>
      <c r="G262" s="84" t="s">
        <v>2822</v>
      </c>
      <c r="H262" s="84" t="s">
        <v>2823</v>
      </c>
      <c r="I262" s="108"/>
      <c r="J262" s="80"/>
      <c r="K262" s="85" t="s">
        <v>2824</v>
      </c>
      <c r="L262" s="258"/>
      <c r="M262" s="87" t="s">
        <v>199</v>
      </c>
      <c r="N262" s="93" t="s">
        <v>683</v>
      </c>
      <c r="O262" s="88" t="s">
        <v>684</v>
      </c>
      <c r="P262" s="89"/>
      <c r="Q262" s="237" t="s">
        <v>2814</v>
      </c>
      <c r="R262" s="237" t="s">
        <v>2825</v>
      </c>
      <c r="S262" s="84" t="s">
        <v>2826</v>
      </c>
      <c r="T262" s="83" t="s">
        <v>2827</v>
      </c>
      <c r="U262" s="83" t="s">
        <v>2828</v>
      </c>
      <c r="V262" s="125"/>
      <c r="AA262" s="103">
        <f>IF(OR(J262="Fail",ISBLANK(J262)),INDEX('Issue Code Table'!C:C,MATCH(N:N,'Issue Code Table'!A:A,0)),IF(M262="Critical",6,IF(M262="Significant",5,IF(M262="Moderate",3,2))))</f>
        <v>4</v>
      </c>
    </row>
    <row r="263" spans="1:27" s="73" customFormat="1" ht="141.65" customHeight="1" x14ac:dyDescent="0.25">
      <c r="A263" s="82" t="s">
        <v>2829</v>
      </c>
      <c r="B263" s="83" t="s">
        <v>346</v>
      </c>
      <c r="C263" s="83" t="s">
        <v>347</v>
      </c>
      <c r="D263" s="108" t="s">
        <v>193</v>
      </c>
      <c r="E263" s="84" t="s">
        <v>2830</v>
      </c>
      <c r="F263" s="84" t="s">
        <v>2831</v>
      </c>
      <c r="G263" s="84" t="s">
        <v>2832</v>
      </c>
      <c r="H263" s="84" t="s">
        <v>2833</v>
      </c>
      <c r="I263" s="235"/>
      <c r="J263" s="80"/>
      <c r="K263" s="241" t="s">
        <v>2834</v>
      </c>
      <c r="L263" s="258"/>
      <c r="M263" s="242" t="s">
        <v>159</v>
      </c>
      <c r="N263" s="243" t="s">
        <v>1285</v>
      </c>
      <c r="O263" s="244" t="s">
        <v>1286</v>
      </c>
      <c r="P263" s="89"/>
      <c r="Q263" s="237" t="s">
        <v>2835</v>
      </c>
      <c r="R263" s="237" t="s">
        <v>2836</v>
      </c>
      <c r="S263" s="245" t="s">
        <v>2837</v>
      </c>
      <c r="T263" s="257" t="s">
        <v>2838</v>
      </c>
      <c r="U263" s="257" t="s">
        <v>2839</v>
      </c>
      <c r="V263" s="125" t="s">
        <v>219</v>
      </c>
      <c r="AA263" s="103">
        <f>IF(OR(J263="Fail",ISBLANK(J263)),INDEX('Issue Code Table'!C:C,MATCH(N:N,'Issue Code Table'!A:A,0)),IF(M263="Critical",6,IF(M263="Significant",5,IF(M263="Moderate",3,2))))</f>
        <v>5</v>
      </c>
    </row>
    <row r="264" spans="1:27" s="73" customFormat="1" ht="141.65" customHeight="1" x14ac:dyDescent="0.25">
      <c r="A264" s="82" t="s">
        <v>2840</v>
      </c>
      <c r="B264" s="83" t="s">
        <v>191</v>
      </c>
      <c r="C264" s="83" t="s">
        <v>192</v>
      </c>
      <c r="D264" s="108" t="s">
        <v>193</v>
      </c>
      <c r="E264" s="84" t="s">
        <v>2841</v>
      </c>
      <c r="F264" s="84" t="s">
        <v>2842</v>
      </c>
      <c r="G264" s="84" t="s">
        <v>2843</v>
      </c>
      <c r="H264" s="84" t="s">
        <v>2844</v>
      </c>
      <c r="I264" s="108"/>
      <c r="J264" s="80"/>
      <c r="K264" s="85" t="s">
        <v>2845</v>
      </c>
      <c r="L264" s="258"/>
      <c r="M264" s="87" t="s">
        <v>199</v>
      </c>
      <c r="N264" s="93" t="s">
        <v>683</v>
      </c>
      <c r="O264" s="88" t="s">
        <v>684</v>
      </c>
      <c r="P264" s="89"/>
      <c r="Q264" s="237" t="s">
        <v>2846</v>
      </c>
      <c r="R264" s="237" t="s">
        <v>2847</v>
      </c>
      <c r="S264" s="84" t="s">
        <v>2848</v>
      </c>
      <c r="T264" s="83" t="s">
        <v>2849</v>
      </c>
      <c r="U264" s="83" t="s">
        <v>2850</v>
      </c>
      <c r="V264" s="125"/>
      <c r="AA264" s="103">
        <f>IF(OR(J264="Fail",ISBLANK(J264)),INDEX('Issue Code Table'!C:C,MATCH(N:N,'Issue Code Table'!A:A,0)),IF(M264="Critical",6,IF(M264="Significant",5,IF(M264="Moderate",3,2))))</f>
        <v>4</v>
      </c>
    </row>
    <row r="265" spans="1:27" s="73" customFormat="1" ht="141.65" customHeight="1" x14ac:dyDescent="0.25">
      <c r="A265" s="82" t="s">
        <v>2851</v>
      </c>
      <c r="B265" s="84" t="s">
        <v>2852</v>
      </c>
      <c r="C265" s="249" t="s">
        <v>2853</v>
      </c>
      <c r="D265" s="108" t="s">
        <v>193</v>
      </c>
      <c r="E265" s="84" t="s">
        <v>2854</v>
      </c>
      <c r="F265" s="84" t="s">
        <v>2855</v>
      </c>
      <c r="G265" s="84" t="s">
        <v>2856</v>
      </c>
      <c r="H265" s="84" t="s">
        <v>2857</v>
      </c>
      <c r="I265" s="108"/>
      <c r="J265" s="80"/>
      <c r="K265" s="85" t="s">
        <v>2858</v>
      </c>
      <c r="L265" s="258"/>
      <c r="M265" s="87" t="s">
        <v>199</v>
      </c>
      <c r="N265" s="93" t="s">
        <v>683</v>
      </c>
      <c r="O265" s="88" t="s">
        <v>684</v>
      </c>
      <c r="P265" s="89"/>
      <c r="Q265" s="237" t="s">
        <v>2859</v>
      </c>
      <c r="R265" s="237" t="s">
        <v>2860</v>
      </c>
      <c r="S265" s="84" t="s">
        <v>2861</v>
      </c>
      <c r="T265" s="83" t="s">
        <v>2862</v>
      </c>
      <c r="U265" s="83" t="s">
        <v>2863</v>
      </c>
      <c r="V265" s="125"/>
      <c r="AA265" s="103">
        <f>IF(OR(J265="Fail",ISBLANK(J265)),INDEX('Issue Code Table'!C:C,MATCH(N:N,'Issue Code Table'!A:A,0)),IF(M265="Critical",6,IF(M265="Significant",5,IF(M265="Moderate",3,2))))</f>
        <v>4</v>
      </c>
    </row>
    <row r="266" spans="1:27" s="73" customFormat="1" ht="141.65" customHeight="1" x14ac:dyDescent="0.25">
      <c r="A266" s="82" t="s">
        <v>2864</v>
      </c>
      <c r="B266" s="83" t="s">
        <v>346</v>
      </c>
      <c r="C266" s="83" t="s">
        <v>347</v>
      </c>
      <c r="D266" s="108" t="s">
        <v>193</v>
      </c>
      <c r="E266" s="84" t="s">
        <v>2865</v>
      </c>
      <c r="F266" s="84" t="s">
        <v>2866</v>
      </c>
      <c r="G266" s="84" t="s">
        <v>2867</v>
      </c>
      <c r="H266" s="84" t="s">
        <v>2868</v>
      </c>
      <c r="I266" s="108"/>
      <c r="J266" s="80"/>
      <c r="K266" s="85" t="s">
        <v>2869</v>
      </c>
      <c r="L266" s="258"/>
      <c r="M266" s="87" t="s">
        <v>159</v>
      </c>
      <c r="N266" s="93" t="s">
        <v>2870</v>
      </c>
      <c r="O266" s="88" t="s">
        <v>2871</v>
      </c>
      <c r="P266" s="89"/>
      <c r="Q266" s="237" t="s">
        <v>2872</v>
      </c>
      <c r="R266" s="237" t="s">
        <v>2873</v>
      </c>
      <c r="S266" s="84" t="s">
        <v>2874</v>
      </c>
      <c r="T266" s="83" t="s">
        <v>2875</v>
      </c>
      <c r="U266" s="83" t="s">
        <v>2876</v>
      </c>
      <c r="V266" s="125" t="s">
        <v>219</v>
      </c>
      <c r="AA266" s="103">
        <f>IF(OR(J266="Fail",ISBLANK(J266)),INDEX('Issue Code Table'!C:C,MATCH(N:N,'Issue Code Table'!A:A,0)),IF(M266="Critical",6,IF(M266="Significant",5,IF(M266="Moderate",3,2))))</f>
        <v>6</v>
      </c>
    </row>
    <row r="267" spans="1:27" s="73" customFormat="1" ht="141.65" customHeight="1" x14ac:dyDescent="0.25">
      <c r="A267" s="82" t="s">
        <v>2877</v>
      </c>
      <c r="B267" s="83" t="s">
        <v>346</v>
      </c>
      <c r="C267" s="83" t="s">
        <v>347</v>
      </c>
      <c r="D267" s="108" t="s">
        <v>193</v>
      </c>
      <c r="E267" s="84" t="s">
        <v>2878</v>
      </c>
      <c r="F267" s="84" t="s">
        <v>2879</v>
      </c>
      <c r="G267" s="84" t="s">
        <v>2880</v>
      </c>
      <c r="H267" s="84" t="s">
        <v>2881</v>
      </c>
      <c r="I267" s="108"/>
      <c r="J267" s="80"/>
      <c r="K267" s="85" t="s">
        <v>2882</v>
      </c>
      <c r="L267" s="258"/>
      <c r="M267" s="87" t="s">
        <v>159</v>
      </c>
      <c r="N267" s="93" t="s">
        <v>2870</v>
      </c>
      <c r="O267" s="88" t="s">
        <v>2871</v>
      </c>
      <c r="P267" s="89"/>
      <c r="Q267" s="237" t="s">
        <v>2872</v>
      </c>
      <c r="R267" s="237" t="s">
        <v>2883</v>
      </c>
      <c r="S267" s="84" t="s">
        <v>2884</v>
      </c>
      <c r="T267" s="83" t="s">
        <v>2885</v>
      </c>
      <c r="U267" s="83" t="s">
        <v>2886</v>
      </c>
      <c r="V267" s="125" t="s">
        <v>219</v>
      </c>
      <c r="AA267" s="103">
        <f>IF(OR(J267="Fail",ISBLANK(J267)),INDEX('Issue Code Table'!C:C,MATCH(N:N,'Issue Code Table'!A:A,0)),IF(M267="Critical",6,IF(M267="Significant",5,IF(M267="Moderate",3,2))))</f>
        <v>6</v>
      </c>
    </row>
    <row r="268" spans="1:27" s="73" customFormat="1" ht="141.65" customHeight="1" x14ac:dyDescent="0.25">
      <c r="A268" s="82" t="s">
        <v>2887</v>
      </c>
      <c r="B268" s="83" t="s">
        <v>346</v>
      </c>
      <c r="C268" s="83" t="s">
        <v>347</v>
      </c>
      <c r="D268" s="108" t="s">
        <v>193</v>
      </c>
      <c r="E268" s="84" t="s">
        <v>2888</v>
      </c>
      <c r="F268" s="84" t="s">
        <v>2889</v>
      </c>
      <c r="G268" s="84" t="s">
        <v>2890</v>
      </c>
      <c r="H268" s="84" t="s">
        <v>2891</v>
      </c>
      <c r="I268" s="108"/>
      <c r="J268" s="80"/>
      <c r="K268" s="85" t="s">
        <v>2892</v>
      </c>
      <c r="L268" s="258"/>
      <c r="M268" s="87" t="s">
        <v>159</v>
      </c>
      <c r="N268" s="93" t="s">
        <v>2870</v>
      </c>
      <c r="O268" s="88" t="s">
        <v>2871</v>
      </c>
      <c r="P268" s="89"/>
      <c r="Q268" s="237" t="s">
        <v>2872</v>
      </c>
      <c r="R268" s="237" t="s">
        <v>2893</v>
      </c>
      <c r="S268" s="84" t="s">
        <v>2874</v>
      </c>
      <c r="T268" s="83" t="s">
        <v>2894</v>
      </c>
      <c r="U268" s="83" t="s">
        <v>2895</v>
      </c>
      <c r="V268" s="125" t="s">
        <v>219</v>
      </c>
      <c r="AA268" s="103">
        <f>IF(OR(J268="Fail",ISBLANK(J268)),INDEX('Issue Code Table'!C:C,MATCH(N:N,'Issue Code Table'!A:A,0)),IF(M268="Critical",6,IF(M268="Significant",5,IF(M268="Moderate",3,2))))</f>
        <v>6</v>
      </c>
    </row>
    <row r="269" spans="1:27" s="73" customFormat="1" ht="141.65" customHeight="1" x14ac:dyDescent="0.25">
      <c r="A269" s="82" t="s">
        <v>2896</v>
      </c>
      <c r="B269" s="83" t="s">
        <v>346</v>
      </c>
      <c r="C269" s="83" t="s">
        <v>347</v>
      </c>
      <c r="D269" s="108" t="s">
        <v>193</v>
      </c>
      <c r="E269" s="84" t="s">
        <v>2897</v>
      </c>
      <c r="F269" s="84" t="s">
        <v>2898</v>
      </c>
      <c r="G269" s="84" t="s">
        <v>2899</v>
      </c>
      <c r="H269" s="84" t="s">
        <v>2900</v>
      </c>
      <c r="I269" s="112"/>
      <c r="J269" s="80"/>
      <c r="K269" s="85" t="s">
        <v>2901</v>
      </c>
      <c r="L269" s="256"/>
      <c r="M269" s="87" t="s">
        <v>159</v>
      </c>
      <c r="N269" s="93" t="s">
        <v>705</v>
      </c>
      <c r="O269" s="88" t="s">
        <v>2902</v>
      </c>
      <c r="P269" s="89"/>
      <c r="Q269" s="237" t="s">
        <v>2903</v>
      </c>
      <c r="R269" s="237" t="s">
        <v>2904</v>
      </c>
      <c r="S269" s="84" t="s">
        <v>2905</v>
      </c>
      <c r="T269" s="83" t="s">
        <v>2906</v>
      </c>
      <c r="U269" s="83" t="s">
        <v>2907</v>
      </c>
      <c r="V269" s="125" t="s">
        <v>219</v>
      </c>
      <c r="AA269" s="103">
        <f>IF(OR(J269="Fail",ISBLANK(J269)),INDEX('Issue Code Table'!C:C,MATCH(N:N,'Issue Code Table'!A:A,0)),IF(M269="Critical",6,IF(M269="Significant",5,IF(M269="Moderate",3,2))))</f>
        <v>5</v>
      </c>
    </row>
    <row r="270" spans="1:27" s="73" customFormat="1" ht="141.65" customHeight="1" x14ac:dyDescent="0.25">
      <c r="A270" s="82" t="s">
        <v>2908</v>
      </c>
      <c r="B270" s="83" t="s">
        <v>346</v>
      </c>
      <c r="C270" s="83" t="s">
        <v>347</v>
      </c>
      <c r="D270" s="108" t="s">
        <v>193</v>
      </c>
      <c r="E270" s="84" t="s">
        <v>2909</v>
      </c>
      <c r="F270" s="84" t="s">
        <v>2910</v>
      </c>
      <c r="G270" s="84" t="s">
        <v>2911</v>
      </c>
      <c r="H270" s="84" t="s">
        <v>2912</v>
      </c>
      <c r="I270" s="230"/>
      <c r="J270" s="80"/>
      <c r="K270" s="241" t="s">
        <v>2913</v>
      </c>
      <c r="L270" s="256"/>
      <c r="M270" s="87" t="s">
        <v>159</v>
      </c>
      <c r="N270" s="93" t="s">
        <v>705</v>
      </c>
      <c r="O270" s="88" t="s">
        <v>2902</v>
      </c>
      <c r="P270" s="89"/>
      <c r="Q270" s="237" t="s">
        <v>2914</v>
      </c>
      <c r="R270" s="237" t="s">
        <v>2915</v>
      </c>
      <c r="S270" s="245" t="s">
        <v>2916</v>
      </c>
      <c r="T270" s="257" t="s">
        <v>2917</v>
      </c>
      <c r="U270" s="257" t="s">
        <v>2918</v>
      </c>
      <c r="V270" s="125" t="s">
        <v>219</v>
      </c>
      <c r="AA270" s="103">
        <f>IF(OR(J270="Fail",ISBLANK(J270)),INDEX('Issue Code Table'!C:C,MATCH(N:N,'Issue Code Table'!A:A,0)),IF(M270="Critical",6,IF(M270="Significant",5,IF(M270="Moderate",3,2))))</f>
        <v>5</v>
      </c>
    </row>
    <row r="271" spans="1:27" s="73" customFormat="1" ht="141.65" customHeight="1" x14ac:dyDescent="0.25">
      <c r="A271" s="82" t="s">
        <v>2919</v>
      </c>
      <c r="B271" s="83" t="s">
        <v>346</v>
      </c>
      <c r="C271" s="83" t="s">
        <v>347</v>
      </c>
      <c r="D271" s="108" t="s">
        <v>193</v>
      </c>
      <c r="E271" s="84" t="s">
        <v>2920</v>
      </c>
      <c r="F271" s="84" t="s">
        <v>2921</v>
      </c>
      <c r="G271" s="84" t="s">
        <v>2922</v>
      </c>
      <c r="H271" s="84" t="s">
        <v>2923</v>
      </c>
      <c r="I271" s="112"/>
      <c r="J271" s="80"/>
      <c r="K271" s="85" t="s">
        <v>2924</v>
      </c>
      <c r="L271" s="256"/>
      <c r="M271" s="87" t="s">
        <v>159</v>
      </c>
      <c r="N271" s="93" t="s">
        <v>705</v>
      </c>
      <c r="O271" s="88" t="s">
        <v>2902</v>
      </c>
      <c r="P271" s="89"/>
      <c r="Q271" s="237" t="s">
        <v>2914</v>
      </c>
      <c r="R271" s="237" t="s">
        <v>2925</v>
      </c>
      <c r="S271" s="84" t="s">
        <v>2926</v>
      </c>
      <c r="T271" s="83" t="s">
        <v>2927</v>
      </c>
      <c r="U271" s="83" t="s">
        <v>2928</v>
      </c>
      <c r="V271" s="125" t="s">
        <v>219</v>
      </c>
      <c r="AA271" s="103">
        <f>IF(OR(J271="Fail",ISBLANK(J271)),INDEX('Issue Code Table'!C:C,MATCH(N:N,'Issue Code Table'!A:A,0)),IF(M271="Critical",6,IF(M271="Significant",5,IF(M271="Moderate",3,2))))</f>
        <v>5</v>
      </c>
    </row>
    <row r="272" spans="1:27" s="73" customFormat="1" ht="141.65" customHeight="1" x14ac:dyDescent="0.25">
      <c r="A272" s="82" t="s">
        <v>2929</v>
      </c>
      <c r="B272" s="83" t="s">
        <v>346</v>
      </c>
      <c r="C272" s="83" t="s">
        <v>347</v>
      </c>
      <c r="D272" s="108" t="s">
        <v>193</v>
      </c>
      <c r="E272" s="84" t="s">
        <v>2930</v>
      </c>
      <c r="F272" s="84" t="s">
        <v>2931</v>
      </c>
      <c r="G272" s="84" t="s">
        <v>2932</v>
      </c>
      <c r="H272" s="84" t="s">
        <v>2933</v>
      </c>
      <c r="I272" s="112"/>
      <c r="J272" s="80"/>
      <c r="K272" s="85" t="s">
        <v>2934</v>
      </c>
      <c r="L272" s="256"/>
      <c r="M272" s="87" t="s">
        <v>159</v>
      </c>
      <c r="N272" s="93" t="s">
        <v>705</v>
      </c>
      <c r="O272" s="88" t="s">
        <v>2902</v>
      </c>
      <c r="P272" s="89"/>
      <c r="Q272" s="237" t="s">
        <v>2935</v>
      </c>
      <c r="R272" s="237" t="s">
        <v>2936</v>
      </c>
      <c r="S272" s="84" t="s">
        <v>2937</v>
      </c>
      <c r="T272" s="83" t="s">
        <v>2938</v>
      </c>
      <c r="U272" s="83" t="s">
        <v>2939</v>
      </c>
      <c r="V272" s="125" t="s">
        <v>219</v>
      </c>
      <c r="AA272" s="103">
        <f>IF(OR(J272="Fail",ISBLANK(J272)),INDEX('Issue Code Table'!C:C,MATCH(N:N,'Issue Code Table'!A:A,0)),IF(M272="Critical",6,IF(M272="Significant",5,IF(M272="Moderate",3,2))))</f>
        <v>5</v>
      </c>
    </row>
    <row r="273" spans="1:27" s="73" customFormat="1" ht="141.65" customHeight="1" x14ac:dyDescent="0.25">
      <c r="A273" s="82" t="s">
        <v>2940</v>
      </c>
      <c r="B273" s="84" t="s">
        <v>2941</v>
      </c>
      <c r="C273" s="249" t="s">
        <v>2942</v>
      </c>
      <c r="D273" s="108" t="s">
        <v>193</v>
      </c>
      <c r="E273" s="84" t="s">
        <v>2943</v>
      </c>
      <c r="F273" s="84" t="s">
        <v>2944</v>
      </c>
      <c r="G273" s="84" t="s">
        <v>2945</v>
      </c>
      <c r="H273" s="84" t="s">
        <v>2946</v>
      </c>
      <c r="I273" s="108"/>
      <c r="J273" s="80"/>
      <c r="K273" s="85" t="s">
        <v>2947</v>
      </c>
      <c r="L273" s="258"/>
      <c r="M273" s="87" t="s">
        <v>159</v>
      </c>
      <c r="N273" s="93" t="s">
        <v>2948</v>
      </c>
      <c r="O273" s="88" t="s">
        <v>2949</v>
      </c>
      <c r="P273" s="89"/>
      <c r="Q273" s="237" t="s">
        <v>2950</v>
      </c>
      <c r="R273" s="237" t="s">
        <v>2951</v>
      </c>
      <c r="S273" s="84" t="s">
        <v>2952</v>
      </c>
      <c r="T273" s="83" t="s">
        <v>2953</v>
      </c>
      <c r="U273" s="83" t="s">
        <v>2954</v>
      </c>
      <c r="V273" s="125" t="s">
        <v>219</v>
      </c>
      <c r="AA273" s="103">
        <f>IF(OR(J273="Fail",ISBLANK(J273)),INDEX('Issue Code Table'!C:C,MATCH(N:N,'Issue Code Table'!A:A,0)),IF(M273="Critical",6,IF(M273="Significant",5,IF(M273="Moderate",3,2))))</f>
        <v>7</v>
      </c>
    </row>
    <row r="274" spans="1:27" s="73" customFormat="1" ht="141.65" customHeight="1" x14ac:dyDescent="0.25">
      <c r="A274" s="82" t="s">
        <v>2955</v>
      </c>
      <c r="B274" s="84" t="s">
        <v>323</v>
      </c>
      <c r="C274" s="249" t="s">
        <v>324</v>
      </c>
      <c r="D274" s="108" t="s">
        <v>193</v>
      </c>
      <c r="E274" s="84" t="s">
        <v>2956</v>
      </c>
      <c r="F274" s="84" t="s">
        <v>2957</v>
      </c>
      <c r="G274" s="84" t="s">
        <v>2958</v>
      </c>
      <c r="H274" s="84" t="s">
        <v>2959</v>
      </c>
      <c r="I274" s="108"/>
      <c r="J274" s="80"/>
      <c r="K274" s="85" t="s">
        <v>2960</v>
      </c>
      <c r="L274" s="258"/>
      <c r="M274" s="87" t="s">
        <v>159</v>
      </c>
      <c r="N274" s="93" t="s">
        <v>705</v>
      </c>
      <c r="O274" s="88" t="s">
        <v>706</v>
      </c>
      <c r="P274" s="89"/>
      <c r="Q274" s="237" t="s">
        <v>2950</v>
      </c>
      <c r="R274" s="237" t="s">
        <v>2961</v>
      </c>
      <c r="S274" s="84" t="s">
        <v>2962</v>
      </c>
      <c r="T274" s="83" t="s">
        <v>2963</v>
      </c>
      <c r="U274" s="83" t="s">
        <v>2964</v>
      </c>
      <c r="V274" s="125" t="s">
        <v>219</v>
      </c>
      <c r="AA274" s="103">
        <f>IF(OR(J274="Fail",ISBLANK(J274)),INDEX('Issue Code Table'!C:C,MATCH(N:N,'Issue Code Table'!A:A,0)),IF(M274="Critical",6,IF(M274="Significant",5,IF(M274="Moderate",3,2))))</f>
        <v>5</v>
      </c>
    </row>
    <row r="275" spans="1:27" s="73" customFormat="1" ht="141.65" customHeight="1" x14ac:dyDescent="0.25">
      <c r="A275" s="82" t="s">
        <v>2965</v>
      </c>
      <c r="B275" s="83" t="s">
        <v>191</v>
      </c>
      <c r="C275" s="83" t="s">
        <v>192</v>
      </c>
      <c r="D275" s="108" t="s">
        <v>193</v>
      </c>
      <c r="E275" s="84" t="s">
        <v>2966</v>
      </c>
      <c r="F275" s="84" t="s">
        <v>2967</v>
      </c>
      <c r="G275" s="84" t="s">
        <v>2968</v>
      </c>
      <c r="H275" s="84" t="s">
        <v>2969</v>
      </c>
      <c r="I275" s="108"/>
      <c r="J275" s="80"/>
      <c r="K275" s="85" t="s">
        <v>2970</v>
      </c>
      <c r="L275" s="258"/>
      <c r="M275" s="87" t="s">
        <v>199</v>
      </c>
      <c r="N275" s="93" t="s">
        <v>683</v>
      </c>
      <c r="O275" s="88" t="s">
        <v>684</v>
      </c>
      <c r="P275" s="89"/>
      <c r="Q275" s="237" t="s">
        <v>2950</v>
      </c>
      <c r="R275" s="237" t="s">
        <v>2971</v>
      </c>
      <c r="S275" s="84" t="s">
        <v>2972</v>
      </c>
      <c r="T275" s="83" t="s">
        <v>2973</v>
      </c>
      <c r="U275" s="83" t="s">
        <v>2974</v>
      </c>
      <c r="V275" s="125"/>
      <c r="AA275" s="103">
        <f>IF(OR(J275="Fail",ISBLANK(J275)),INDEX('Issue Code Table'!C:C,MATCH(N:N,'Issue Code Table'!A:A,0)),IF(M275="Critical",6,IF(M275="Significant",5,IF(M275="Moderate",3,2))))</f>
        <v>4</v>
      </c>
    </row>
    <row r="276" spans="1:27" s="73" customFormat="1" ht="141.65" customHeight="1" x14ac:dyDescent="0.25">
      <c r="A276" s="82" t="s">
        <v>2975</v>
      </c>
      <c r="B276" s="84" t="s">
        <v>323</v>
      </c>
      <c r="C276" s="249" t="s">
        <v>324</v>
      </c>
      <c r="D276" s="108" t="s">
        <v>193</v>
      </c>
      <c r="E276" s="84" t="s">
        <v>2976</v>
      </c>
      <c r="F276" s="84" t="s">
        <v>2977</v>
      </c>
      <c r="G276" s="84" t="s">
        <v>2978</v>
      </c>
      <c r="H276" s="84" t="s">
        <v>2979</v>
      </c>
      <c r="I276" s="235"/>
      <c r="J276" s="80"/>
      <c r="K276" s="241" t="s">
        <v>2980</v>
      </c>
      <c r="L276" s="258"/>
      <c r="M276" s="87" t="s">
        <v>159</v>
      </c>
      <c r="N276" s="93" t="s">
        <v>559</v>
      </c>
      <c r="O276" s="88" t="s">
        <v>560</v>
      </c>
      <c r="P276" s="89"/>
      <c r="Q276" s="237" t="s">
        <v>2981</v>
      </c>
      <c r="R276" s="237" t="s">
        <v>2982</v>
      </c>
      <c r="S276" s="245" t="s">
        <v>2983</v>
      </c>
      <c r="T276" s="257" t="s">
        <v>2984</v>
      </c>
      <c r="U276" s="257" t="s">
        <v>2985</v>
      </c>
      <c r="V276" s="125" t="s">
        <v>219</v>
      </c>
      <c r="AA276" s="103">
        <f>IF(OR(J276="Fail",ISBLANK(J276)),INDEX('Issue Code Table'!C:C,MATCH(N:N,'Issue Code Table'!A:A,0)),IF(M276="Critical",6,IF(M276="Significant",5,IF(M276="Moderate",3,2))))</f>
        <v>5</v>
      </c>
    </row>
    <row r="277" spans="1:27" s="73" customFormat="1" ht="141.65" customHeight="1" x14ac:dyDescent="0.25">
      <c r="A277" s="82" t="s">
        <v>2986</v>
      </c>
      <c r="B277" s="84" t="s">
        <v>323</v>
      </c>
      <c r="C277" s="249" t="s">
        <v>324</v>
      </c>
      <c r="D277" s="108" t="s">
        <v>193</v>
      </c>
      <c r="E277" s="84" t="s">
        <v>2987</v>
      </c>
      <c r="F277" s="84" t="s">
        <v>2988</v>
      </c>
      <c r="G277" s="84" t="s">
        <v>2989</v>
      </c>
      <c r="H277" s="84" t="s">
        <v>2990</v>
      </c>
      <c r="I277" s="235"/>
      <c r="J277" s="80"/>
      <c r="K277" s="241" t="s">
        <v>2991</v>
      </c>
      <c r="L277" s="258"/>
      <c r="M277" s="87" t="s">
        <v>159</v>
      </c>
      <c r="N277" s="93" t="s">
        <v>559</v>
      </c>
      <c r="O277" s="88" t="s">
        <v>560</v>
      </c>
      <c r="P277" s="89"/>
      <c r="Q277" s="237" t="s">
        <v>2981</v>
      </c>
      <c r="R277" s="237" t="s">
        <v>2992</v>
      </c>
      <c r="S277" s="245" t="s">
        <v>2993</v>
      </c>
      <c r="T277" s="257" t="s">
        <v>2994</v>
      </c>
      <c r="U277" s="257" t="s">
        <v>2995</v>
      </c>
      <c r="V277" s="125" t="s">
        <v>219</v>
      </c>
      <c r="AA277" s="103">
        <f>IF(OR(J277="Fail",ISBLANK(J277)),INDEX('Issue Code Table'!C:C,MATCH(N:N,'Issue Code Table'!A:A,0)),IF(M277="Critical",6,IF(M277="Significant",5,IF(M277="Moderate",3,2))))</f>
        <v>5</v>
      </c>
    </row>
    <row r="278" spans="1:27" s="73" customFormat="1" ht="141.65" customHeight="1" x14ac:dyDescent="0.25">
      <c r="A278" s="82" t="s">
        <v>2996</v>
      </c>
      <c r="B278" s="83" t="s">
        <v>346</v>
      </c>
      <c r="C278" s="83" t="s">
        <v>347</v>
      </c>
      <c r="D278" s="108" t="s">
        <v>193</v>
      </c>
      <c r="E278" s="84" t="s">
        <v>2997</v>
      </c>
      <c r="F278" s="84" t="s">
        <v>2998</v>
      </c>
      <c r="G278" s="84" t="s">
        <v>2999</v>
      </c>
      <c r="H278" s="84" t="s">
        <v>3000</v>
      </c>
      <c r="I278" s="108"/>
      <c r="J278" s="80"/>
      <c r="K278" s="85" t="s">
        <v>3001</v>
      </c>
      <c r="L278" s="258"/>
      <c r="M278" s="87" t="s">
        <v>199</v>
      </c>
      <c r="N278" s="93" t="s">
        <v>1340</v>
      </c>
      <c r="O278" s="88" t="s">
        <v>2183</v>
      </c>
      <c r="P278" s="89"/>
      <c r="Q278" s="237" t="s">
        <v>2981</v>
      </c>
      <c r="R278" s="237" t="s">
        <v>3002</v>
      </c>
      <c r="S278" s="84" t="s">
        <v>3003</v>
      </c>
      <c r="T278" s="83" t="s">
        <v>3004</v>
      </c>
      <c r="U278" s="83" t="s">
        <v>3005</v>
      </c>
      <c r="V278" s="125"/>
      <c r="AA278" s="103">
        <f>IF(OR(J278="Fail",ISBLANK(J278)),INDEX('Issue Code Table'!C:C,MATCH(N:N,'Issue Code Table'!A:A,0)),IF(M278="Critical",6,IF(M278="Significant",5,IF(M278="Moderate",3,2))))</f>
        <v>5</v>
      </c>
    </row>
    <row r="279" spans="1:27" s="73" customFormat="1" ht="141.65" customHeight="1" x14ac:dyDescent="0.25">
      <c r="A279" s="82" t="s">
        <v>3006</v>
      </c>
      <c r="B279" s="84" t="s">
        <v>323</v>
      </c>
      <c r="C279" s="249" t="s">
        <v>324</v>
      </c>
      <c r="D279" s="108" t="s">
        <v>193</v>
      </c>
      <c r="E279" s="84" t="s">
        <v>3007</v>
      </c>
      <c r="F279" s="84" t="s">
        <v>3008</v>
      </c>
      <c r="G279" s="84" t="s">
        <v>3009</v>
      </c>
      <c r="H279" s="84" t="s">
        <v>3010</v>
      </c>
      <c r="I279" s="235"/>
      <c r="J279" s="80"/>
      <c r="K279" s="241" t="s">
        <v>3011</v>
      </c>
      <c r="L279" s="258"/>
      <c r="M279" s="87" t="s">
        <v>159</v>
      </c>
      <c r="N279" s="93" t="s">
        <v>559</v>
      </c>
      <c r="O279" s="88" t="s">
        <v>560</v>
      </c>
      <c r="P279" s="89"/>
      <c r="Q279" s="237" t="s">
        <v>2981</v>
      </c>
      <c r="R279" s="237" t="s">
        <v>3012</v>
      </c>
      <c r="S279" s="245" t="s">
        <v>1613</v>
      </c>
      <c r="T279" s="257" t="s">
        <v>3013</v>
      </c>
      <c r="U279" s="257" t="s">
        <v>3014</v>
      </c>
      <c r="V279" s="125" t="s">
        <v>219</v>
      </c>
      <c r="AA279" s="103">
        <f>IF(OR(J279="Fail",ISBLANK(J279)),INDEX('Issue Code Table'!C:C,MATCH(N:N,'Issue Code Table'!A:A,0)),IF(M279="Critical",6,IF(M279="Significant",5,IF(M279="Moderate",3,2))))</f>
        <v>5</v>
      </c>
    </row>
    <row r="280" spans="1:27" s="73" customFormat="1" ht="141.65" customHeight="1" x14ac:dyDescent="0.25">
      <c r="A280" s="82" t="s">
        <v>3015</v>
      </c>
      <c r="B280" s="84" t="s">
        <v>323</v>
      </c>
      <c r="C280" s="249" t="s">
        <v>324</v>
      </c>
      <c r="D280" s="108" t="s">
        <v>193</v>
      </c>
      <c r="E280" s="84" t="s">
        <v>3016</v>
      </c>
      <c r="F280" s="84" t="s">
        <v>3017</v>
      </c>
      <c r="G280" s="84" t="s">
        <v>3018</v>
      </c>
      <c r="H280" s="84" t="s">
        <v>3019</v>
      </c>
      <c r="I280" s="235"/>
      <c r="J280" s="80"/>
      <c r="K280" s="241" t="s">
        <v>3020</v>
      </c>
      <c r="L280" s="258"/>
      <c r="M280" s="87" t="s">
        <v>159</v>
      </c>
      <c r="N280" s="93" t="s">
        <v>559</v>
      </c>
      <c r="O280" s="88" t="s">
        <v>560</v>
      </c>
      <c r="P280" s="89"/>
      <c r="Q280" s="237" t="s">
        <v>2981</v>
      </c>
      <c r="R280" s="237" t="s">
        <v>3021</v>
      </c>
      <c r="S280" s="245" t="s">
        <v>2993</v>
      </c>
      <c r="T280" s="257" t="s">
        <v>3022</v>
      </c>
      <c r="U280" s="257" t="s">
        <v>3023</v>
      </c>
      <c r="V280" s="125" t="s">
        <v>219</v>
      </c>
      <c r="AA280" s="103">
        <f>IF(OR(J280="Fail",ISBLANK(J280)),INDEX('Issue Code Table'!C:C,MATCH(N:N,'Issue Code Table'!A:A,0)),IF(M280="Critical",6,IF(M280="Significant",5,IF(M280="Moderate",3,2))))</f>
        <v>5</v>
      </c>
    </row>
    <row r="281" spans="1:27" s="73" customFormat="1" ht="141.65" customHeight="1" x14ac:dyDescent="0.25">
      <c r="A281" s="82" t="s">
        <v>3024</v>
      </c>
      <c r="B281" s="84" t="s">
        <v>323</v>
      </c>
      <c r="C281" s="249" t="s">
        <v>324</v>
      </c>
      <c r="D281" s="108" t="s">
        <v>193</v>
      </c>
      <c r="E281" s="84" t="s">
        <v>3025</v>
      </c>
      <c r="F281" s="84" t="s">
        <v>3026</v>
      </c>
      <c r="G281" s="84" t="s">
        <v>3027</v>
      </c>
      <c r="H281" s="84" t="s">
        <v>3028</v>
      </c>
      <c r="I281" s="235"/>
      <c r="J281" s="80"/>
      <c r="K281" s="241" t="s">
        <v>3029</v>
      </c>
      <c r="L281" s="258"/>
      <c r="M281" s="87" t="s">
        <v>159</v>
      </c>
      <c r="N281" s="93" t="s">
        <v>559</v>
      </c>
      <c r="O281" s="88" t="s">
        <v>560</v>
      </c>
      <c r="P281" s="89"/>
      <c r="Q281" s="237" t="s">
        <v>2981</v>
      </c>
      <c r="R281" s="237" t="s">
        <v>3030</v>
      </c>
      <c r="S281" s="245" t="s">
        <v>3031</v>
      </c>
      <c r="T281" s="257" t="s">
        <v>3032</v>
      </c>
      <c r="U281" s="257" t="s">
        <v>3033</v>
      </c>
      <c r="V281" s="125" t="s">
        <v>219</v>
      </c>
      <c r="AA281" s="103">
        <f>IF(OR(J281="Fail",ISBLANK(J281)),INDEX('Issue Code Table'!C:C,MATCH(N:N,'Issue Code Table'!A:A,0)),IF(M281="Critical",6,IF(M281="Significant",5,IF(M281="Moderate",3,2))))</f>
        <v>5</v>
      </c>
    </row>
    <row r="282" spans="1:27" s="73" customFormat="1" ht="141.65" customHeight="1" x14ac:dyDescent="0.25">
      <c r="A282" s="82" t="s">
        <v>3034</v>
      </c>
      <c r="B282" s="239" t="s">
        <v>1126</v>
      </c>
      <c r="C282" s="249" t="s">
        <v>1127</v>
      </c>
      <c r="D282" s="108" t="s">
        <v>193</v>
      </c>
      <c r="E282" s="84" t="s">
        <v>3035</v>
      </c>
      <c r="F282" s="84" t="s">
        <v>3036</v>
      </c>
      <c r="G282" s="84" t="s">
        <v>3037</v>
      </c>
      <c r="H282" s="84" t="s">
        <v>3038</v>
      </c>
      <c r="I282" s="108"/>
      <c r="J282" s="80"/>
      <c r="K282" s="85" t="s">
        <v>3039</v>
      </c>
      <c r="L282" s="258"/>
      <c r="M282" s="87" t="s">
        <v>159</v>
      </c>
      <c r="N282" s="261" t="s">
        <v>705</v>
      </c>
      <c r="O282" s="250" t="s">
        <v>706</v>
      </c>
      <c r="P282" s="89"/>
      <c r="Q282" s="237" t="s">
        <v>2981</v>
      </c>
      <c r="R282" s="237" t="s">
        <v>3040</v>
      </c>
      <c r="S282" s="84" t="s">
        <v>3041</v>
      </c>
      <c r="T282" s="83" t="s">
        <v>3042</v>
      </c>
      <c r="U282" s="83" t="s">
        <v>3043</v>
      </c>
      <c r="V282" s="125" t="s">
        <v>219</v>
      </c>
      <c r="AA282" s="103">
        <f>IF(OR(J282="Fail",ISBLANK(J282)),INDEX('Issue Code Table'!C:C,MATCH(N:N,'Issue Code Table'!A:A,0)),IF(M282="Critical",6,IF(M282="Significant",5,IF(M282="Moderate",3,2))))</f>
        <v>5</v>
      </c>
    </row>
    <row r="283" spans="1:27" s="73" customFormat="1" ht="141.65" customHeight="1" x14ac:dyDescent="0.25">
      <c r="A283" s="82" t="s">
        <v>3044</v>
      </c>
      <c r="B283" s="83" t="s">
        <v>2587</v>
      </c>
      <c r="C283" s="83" t="s">
        <v>2588</v>
      </c>
      <c r="D283" s="108" t="s">
        <v>193</v>
      </c>
      <c r="E283" s="84" t="s">
        <v>3045</v>
      </c>
      <c r="F283" s="84" t="s">
        <v>3046</v>
      </c>
      <c r="G283" s="84" t="s">
        <v>3047</v>
      </c>
      <c r="H283" s="84" t="s">
        <v>3048</v>
      </c>
      <c r="I283" s="108"/>
      <c r="J283" s="80"/>
      <c r="K283" s="85" t="s">
        <v>3049</v>
      </c>
      <c r="L283" s="258"/>
      <c r="M283" s="87" t="s">
        <v>159</v>
      </c>
      <c r="N283" s="93" t="s">
        <v>705</v>
      </c>
      <c r="O283" s="88" t="s">
        <v>706</v>
      </c>
      <c r="P283" s="89"/>
      <c r="Q283" s="237" t="s">
        <v>3050</v>
      </c>
      <c r="R283" s="237" t="s">
        <v>3051</v>
      </c>
      <c r="S283" s="84" t="s">
        <v>3052</v>
      </c>
      <c r="T283" s="83" t="s">
        <v>3053</v>
      </c>
      <c r="U283" s="83" t="s">
        <v>3054</v>
      </c>
      <c r="V283" s="125" t="s">
        <v>219</v>
      </c>
      <c r="AA283" s="103">
        <f>IF(OR(J283="Fail",ISBLANK(J283)),INDEX('Issue Code Table'!C:C,MATCH(N:N,'Issue Code Table'!A:A,0)),IF(M283="Critical",6,IF(M283="Significant",5,IF(M283="Moderate",3,2))))</f>
        <v>5</v>
      </c>
    </row>
    <row r="284" spans="1:27" s="73" customFormat="1" ht="141.65" customHeight="1" x14ac:dyDescent="0.25">
      <c r="A284" s="82" t="s">
        <v>3055</v>
      </c>
      <c r="B284" s="84" t="s">
        <v>323</v>
      </c>
      <c r="C284" s="249" t="s">
        <v>324</v>
      </c>
      <c r="D284" s="108" t="s">
        <v>193</v>
      </c>
      <c r="E284" s="84" t="s">
        <v>3056</v>
      </c>
      <c r="F284" s="84" t="s">
        <v>3057</v>
      </c>
      <c r="G284" s="84" t="s">
        <v>3058</v>
      </c>
      <c r="H284" s="84" t="s">
        <v>3059</v>
      </c>
      <c r="I284" s="235"/>
      <c r="J284" s="80"/>
      <c r="K284" s="241" t="s">
        <v>3060</v>
      </c>
      <c r="L284" s="258"/>
      <c r="M284" s="87" t="s">
        <v>159</v>
      </c>
      <c r="N284" s="93" t="s">
        <v>1340</v>
      </c>
      <c r="O284" s="88" t="s">
        <v>1341</v>
      </c>
      <c r="P284" s="89"/>
      <c r="Q284" s="237" t="s">
        <v>3061</v>
      </c>
      <c r="R284" s="237" t="s">
        <v>3062</v>
      </c>
      <c r="S284" s="245" t="s">
        <v>3063</v>
      </c>
      <c r="T284" s="257" t="s">
        <v>3064</v>
      </c>
      <c r="U284" s="257" t="s">
        <v>3065</v>
      </c>
      <c r="V284" s="125" t="s">
        <v>219</v>
      </c>
      <c r="AA284" s="103">
        <f>IF(OR(J284="Fail",ISBLANK(J284)),INDEX('Issue Code Table'!C:C,MATCH(N:N,'Issue Code Table'!A:A,0)),IF(M284="Critical",6,IF(M284="Significant",5,IF(M284="Moderate",3,2))))</f>
        <v>5</v>
      </c>
    </row>
    <row r="285" spans="1:27" s="73" customFormat="1" ht="141.65" customHeight="1" x14ac:dyDescent="0.25">
      <c r="A285" s="82" t="s">
        <v>3066</v>
      </c>
      <c r="B285" s="83" t="s">
        <v>1126</v>
      </c>
      <c r="C285" s="83" t="s">
        <v>1127</v>
      </c>
      <c r="D285" s="108" t="s">
        <v>193</v>
      </c>
      <c r="E285" s="84" t="s">
        <v>3067</v>
      </c>
      <c r="F285" s="84" t="s">
        <v>3068</v>
      </c>
      <c r="G285" s="84" t="s">
        <v>3069</v>
      </c>
      <c r="H285" s="84" t="s">
        <v>3070</v>
      </c>
      <c r="I285" s="235"/>
      <c r="J285" s="80"/>
      <c r="K285" s="241" t="s">
        <v>3071</v>
      </c>
      <c r="L285" s="258"/>
      <c r="M285" s="87" t="s">
        <v>159</v>
      </c>
      <c r="N285" s="93" t="s">
        <v>1340</v>
      </c>
      <c r="O285" s="88" t="s">
        <v>1341</v>
      </c>
      <c r="P285" s="89"/>
      <c r="Q285" s="237" t="s">
        <v>3061</v>
      </c>
      <c r="R285" s="237" t="s">
        <v>3072</v>
      </c>
      <c r="S285" s="245" t="s">
        <v>3073</v>
      </c>
      <c r="T285" s="257" t="s">
        <v>3074</v>
      </c>
      <c r="U285" s="257" t="s">
        <v>3075</v>
      </c>
      <c r="V285" s="125" t="s">
        <v>219</v>
      </c>
      <c r="AA285" s="103">
        <f>IF(OR(J285="Fail",ISBLANK(J285)),INDEX('Issue Code Table'!C:C,MATCH(N:N,'Issue Code Table'!A:A,0)),IF(M285="Critical",6,IF(M285="Significant",5,IF(M285="Moderate",3,2))))</f>
        <v>5</v>
      </c>
    </row>
    <row r="286" spans="1:27" s="73" customFormat="1" ht="141.65" customHeight="1" x14ac:dyDescent="0.25">
      <c r="A286" s="82" t="s">
        <v>3076</v>
      </c>
      <c r="B286" s="83" t="s">
        <v>1126</v>
      </c>
      <c r="C286" s="83" t="s">
        <v>1127</v>
      </c>
      <c r="D286" s="108" t="s">
        <v>193</v>
      </c>
      <c r="E286" s="84" t="s">
        <v>3077</v>
      </c>
      <c r="F286" s="84" t="s">
        <v>3078</v>
      </c>
      <c r="G286" s="84" t="s">
        <v>3079</v>
      </c>
      <c r="H286" s="84" t="s">
        <v>3080</v>
      </c>
      <c r="I286" s="235"/>
      <c r="J286" s="80"/>
      <c r="K286" s="241" t="s">
        <v>3081</v>
      </c>
      <c r="L286" s="258"/>
      <c r="M286" s="87" t="s">
        <v>159</v>
      </c>
      <c r="N286" s="93" t="s">
        <v>1340</v>
      </c>
      <c r="O286" s="88" t="s">
        <v>1341</v>
      </c>
      <c r="P286" s="89"/>
      <c r="Q286" s="237" t="s">
        <v>3061</v>
      </c>
      <c r="R286" s="237" t="s">
        <v>3082</v>
      </c>
      <c r="S286" s="245" t="s">
        <v>3083</v>
      </c>
      <c r="T286" s="257" t="s">
        <v>3084</v>
      </c>
      <c r="U286" s="257" t="s">
        <v>3085</v>
      </c>
      <c r="V286" s="125" t="s">
        <v>219</v>
      </c>
      <c r="AA286" s="103">
        <f>IF(OR(J286="Fail",ISBLANK(J286)),INDEX('Issue Code Table'!C:C,MATCH(N:N,'Issue Code Table'!A:A,0)),IF(M286="Critical",6,IF(M286="Significant",5,IF(M286="Moderate",3,2))))</f>
        <v>5</v>
      </c>
    </row>
    <row r="287" spans="1:27" s="73" customFormat="1" ht="141.65" customHeight="1" x14ac:dyDescent="0.25">
      <c r="A287" s="82" t="s">
        <v>3086</v>
      </c>
      <c r="B287" s="83" t="s">
        <v>1126</v>
      </c>
      <c r="C287" s="83" t="s">
        <v>1127</v>
      </c>
      <c r="D287" s="108" t="s">
        <v>193</v>
      </c>
      <c r="E287" s="84" t="s">
        <v>3087</v>
      </c>
      <c r="F287" s="84" t="s">
        <v>3088</v>
      </c>
      <c r="G287" s="84" t="s">
        <v>3089</v>
      </c>
      <c r="H287" s="84" t="s">
        <v>3090</v>
      </c>
      <c r="I287" s="235"/>
      <c r="J287" s="80"/>
      <c r="K287" s="241" t="s">
        <v>3091</v>
      </c>
      <c r="L287" s="258"/>
      <c r="M287" s="87" t="s">
        <v>159</v>
      </c>
      <c r="N287" s="93" t="s">
        <v>1340</v>
      </c>
      <c r="O287" s="88" t="s">
        <v>1341</v>
      </c>
      <c r="P287" s="89"/>
      <c r="Q287" s="237" t="s">
        <v>3061</v>
      </c>
      <c r="R287" s="237" t="s">
        <v>3092</v>
      </c>
      <c r="S287" s="245" t="s">
        <v>3093</v>
      </c>
      <c r="T287" s="257" t="s">
        <v>3094</v>
      </c>
      <c r="U287" s="257" t="s">
        <v>3095</v>
      </c>
      <c r="V287" s="125" t="s">
        <v>219</v>
      </c>
      <c r="AA287" s="103">
        <f>IF(OR(J287="Fail",ISBLANK(J287)),INDEX('Issue Code Table'!C:C,MATCH(N:N,'Issue Code Table'!A:A,0)),IF(M287="Critical",6,IF(M287="Significant",5,IF(M287="Moderate",3,2))))</f>
        <v>5</v>
      </c>
    </row>
    <row r="288" spans="1:27" s="73" customFormat="1" ht="141.65" customHeight="1" x14ac:dyDescent="0.25">
      <c r="A288" s="82" t="s">
        <v>3096</v>
      </c>
      <c r="B288" s="83" t="s">
        <v>346</v>
      </c>
      <c r="C288" s="83" t="s">
        <v>347</v>
      </c>
      <c r="D288" s="108" t="s">
        <v>193</v>
      </c>
      <c r="E288" s="84" t="s">
        <v>3097</v>
      </c>
      <c r="F288" s="84" t="s">
        <v>3098</v>
      </c>
      <c r="G288" s="84" t="s">
        <v>3099</v>
      </c>
      <c r="H288" s="84" t="s">
        <v>3100</v>
      </c>
      <c r="I288" s="108"/>
      <c r="J288" s="80"/>
      <c r="K288" s="85" t="s">
        <v>3101</v>
      </c>
      <c r="L288" s="258"/>
      <c r="M288" s="87" t="s">
        <v>199</v>
      </c>
      <c r="N288" s="93" t="s">
        <v>754</v>
      </c>
      <c r="O288" s="88" t="s">
        <v>755</v>
      </c>
      <c r="P288" s="89"/>
      <c r="Q288" s="237" t="s">
        <v>3102</v>
      </c>
      <c r="R288" s="237" t="s">
        <v>3103</v>
      </c>
      <c r="S288" s="84" t="s">
        <v>3104</v>
      </c>
      <c r="T288" s="83" t="s">
        <v>3105</v>
      </c>
      <c r="U288" s="83" t="s">
        <v>3106</v>
      </c>
      <c r="V288" s="125"/>
      <c r="AA288" s="103">
        <f>IF(OR(J288="Fail",ISBLANK(J288)),INDEX('Issue Code Table'!C:C,MATCH(N:N,'Issue Code Table'!A:A,0)),IF(M288="Critical",6,IF(M288="Significant",5,IF(M288="Moderate",3,2))))</f>
        <v>4</v>
      </c>
    </row>
    <row r="289" spans="1:27" s="73" customFormat="1" ht="141.65" customHeight="1" x14ac:dyDescent="0.25">
      <c r="A289" s="82" t="s">
        <v>3107</v>
      </c>
      <c r="B289" s="83" t="s">
        <v>732</v>
      </c>
      <c r="C289" s="83" t="s">
        <v>733</v>
      </c>
      <c r="D289" s="108" t="s">
        <v>193</v>
      </c>
      <c r="E289" s="84" t="s">
        <v>3108</v>
      </c>
      <c r="F289" s="84" t="s">
        <v>3109</v>
      </c>
      <c r="G289" s="84" t="s">
        <v>3110</v>
      </c>
      <c r="H289" s="84" t="s">
        <v>3111</v>
      </c>
      <c r="I289" s="108"/>
      <c r="J289" s="80"/>
      <c r="K289" s="85" t="s">
        <v>3112</v>
      </c>
      <c r="L289" s="258"/>
      <c r="M289" s="87" t="s">
        <v>421</v>
      </c>
      <c r="N289" s="93" t="s">
        <v>1610</v>
      </c>
      <c r="O289" s="88" t="s">
        <v>1611</v>
      </c>
      <c r="P289" s="89"/>
      <c r="Q289" s="237" t="s">
        <v>3102</v>
      </c>
      <c r="R289" s="237" t="s">
        <v>3113</v>
      </c>
      <c r="S289" s="84" t="s">
        <v>1613</v>
      </c>
      <c r="T289" s="83" t="s">
        <v>3114</v>
      </c>
      <c r="U289" s="83" t="s">
        <v>3115</v>
      </c>
      <c r="V289" s="125"/>
      <c r="AA289" s="103">
        <f>IF(OR(J289="Fail",ISBLANK(J289)),INDEX('Issue Code Table'!C:C,MATCH(N:N,'Issue Code Table'!A:A,0)),IF(M289="Critical",6,IF(M289="Significant",5,IF(M289="Moderate",3,2))))</f>
        <v>2</v>
      </c>
    </row>
    <row r="290" spans="1:27" s="73" customFormat="1" ht="141.65" customHeight="1" x14ac:dyDescent="0.25">
      <c r="A290" s="82" t="s">
        <v>3116</v>
      </c>
      <c r="B290" s="239" t="s">
        <v>747</v>
      </c>
      <c r="C290" s="240" t="s">
        <v>3117</v>
      </c>
      <c r="D290" s="108" t="s">
        <v>193</v>
      </c>
      <c r="E290" s="84" t="s">
        <v>3118</v>
      </c>
      <c r="F290" s="84" t="s">
        <v>3098</v>
      </c>
      <c r="G290" s="84" t="s">
        <v>3119</v>
      </c>
      <c r="H290" s="84" t="s">
        <v>3120</v>
      </c>
      <c r="I290" s="108"/>
      <c r="J290" s="80"/>
      <c r="K290" s="85" t="s">
        <v>3121</v>
      </c>
      <c r="L290" s="258"/>
      <c r="M290" s="87" t="s">
        <v>199</v>
      </c>
      <c r="N290" s="93" t="s">
        <v>754</v>
      </c>
      <c r="O290" s="88" t="s">
        <v>755</v>
      </c>
      <c r="P290" s="89"/>
      <c r="Q290" s="237" t="s">
        <v>3122</v>
      </c>
      <c r="R290" s="237" t="s">
        <v>3123</v>
      </c>
      <c r="S290" s="84" t="s">
        <v>3104</v>
      </c>
      <c r="T290" s="83" t="s">
        <v>3124</v>
      </c>
      <c r="U290" s="83" t="s">
        <v>3125</v>
      </c>
      <c r="V290" s="125"/>
      <c r="AA290" s="103">
        <f>IF(OR(J290="Fail",ISBLANK(J290)),INDEX('Issue Code Table'!C:C,MATCH(N:N,'Issue Code Table'!A:A,0)),IF(M290="Critical",6,IF(M290="Significant",5,IF(M290="Moderate",3,2))))</f>
        <v>4</v>
      </c>
    </row>
    <row r="291" spans="1:27" s="73" customFormat="1" ht="141.65" customHeight="1" x14ac:dyDescent="0.25">
      <c r="A291" s="82" t="s">
        <v>3126</v>
      </c>
      <c r="B291" s="83" t="s">
        <v>732</v>
      </c>
      <c r="C291" s="83" t="s">
        <v>733</v>
      </c>
      <c r="D291" s="108" t="s">
        <v>193</v>
      </c>
      <c r="E291" s="84" t="s">
        <v>3127</v>
      </c>
      <c r="F291" s="84" t="s">
        <v>3128</v>
      </c>
      <c r="G291" s="84" t="s">
        <v>3129</v>
      </c>
      <c r="H291" s="84" t="s">
        <v>3130</v>
      </c>
      <c r="I291" s="108"/>
      <c r="J291" s="80"/>
      <c r="K291" s="85" t="s">
        <v>3131</v>
      </c>
      <c r="L291" s="258"/>
      <c r="M291" s="87" t="s">
        <v>421</v>
      </c>
      <c r="N291" s="93" t="s">
        <v>1610</v>
      </c>
      <c r="O291" s="88" t="s">
        <v>1611</v>
      </c>
      <c r="P291" s="89"/>
      <c r="Q291" s="237" t="s">
        <v>3122</v>
      </c>
      <c r="R291" s="237" t="s">
        <v>3132</v>
      </c>
      <c r="S291" s="84" t="s">
        <v>1613</v>
      </c>
      <c r="T291" s="83" t="s">
        <v>3133</v>
      </c>
      <c r="U291" s="83" t="s">
        <v>3134</v>
      </c>
      <c r="V291" s="125"/>
      <c r="AA291" s="103">
        <f>IF(OR(J291="Fail",ISBLANK(J291)),INDEX('Issue Code Table'!C:C,MATCH(N:N,'Issue Code Table'!A:A,0)),IF(M291="Critical",6,IF(M291="Significant",5,IF(M291="Moderate",3,2))))</f>
        <v>2</v>
      </c>
    </row>
    <row r="292" spans="1:27" s="73" customFormat="1" ht="141.65" customHeight="1" x14ac:dyDescent="0.25">
      <c r="A292" s="82" t="s">
        <v>3135</v>
      </c>
      <c r="B292" s="83" t="s">
        <v>152</v>
      </c>
      <c r="C292" s="83" t="s">
        <v>153</v>
      </c>
      <c r="D292" s="108" t="s">
        <v>193</v>
      </c>
      <c r="E292" s="84" t="s">
        <v>3136</v>
      </c>
      <c r="F292" s="84" t="s">
        <v>3098</v>
      </c>
      <c r="G292" s="84" t="s">
        <v>3137</v>
      </c>
      <c r="H292" s="84" t="s">
        <v>3138</v>
      </c>
      <c r="I292" s="108"/>
      <c r="J292" s="80"/>
      <c r="K292" s="85" t="s">
        <v>3139</v>
      </c>
      <c r="L292" s="258"/>
      <c r="M292" s="87" t="s">
        <v>199</v>
      </c>
      <c r="N292" s="93" t="s">
        <v>754</v>
      </c>
      <c r="O292" s="88" t="s">
        <v>755</v>
      </c>
      <c r="P292" s="89"/>
      <c r="Q292" s="237" t="s">
        <v>3140</v>
      </c>
      <c r="R292" s="237" t="s">
        <v>3141</v>
      </c>
      <c r="S292" s="84" t="s">
        <v>3104</v>
      </c>
      <c r="T292" s="83" t="s">
        <v>3142</v>
      </c>
      <c r="U292" s="83" t="s">
        <v>3143</v>
      </c>
      <c r="V292" s="125"/>
      <c r="AA292" s="103">
        <f>IF(OR(J292="Fail",ISBLANK(J292)),INDEX('Issue Code Table'!C:C,MATCH(N:N,'Issue Code Table'!A:A,0)),IF(M292="Critical",6,IF(M292="Significant",5,IF(M292="Moderate",3,2))))</f>
        <v>4</v>
      </c>
    </row>
    <row r="293" spans="1:27" s="73" customFormat="1" ht="141.65" customHeight="1" x14ac:dyDescent="0.25">
      <c r="A293" s="82" t="s">
        <v>3144</v>
      </c>
      <c r="B293" s="83" t="s">
        <v>732</v>
      </c>
      <c r="C293" s="83" t="s">
        <v>733</v>
      </c>
      <c r="D293" s="108" t="s">
        <v>193</v>
      </c>
      <c r="E293" s="84" t="s">
        <v>3145</v>
      </c>
      <c r="F293" s="84" t="s">
        <v>3109</v>
      </c>
      <c r="G293" s="84" t="s">
        <v>3146</v>
      </c>
      <c r="H293" s="84" t="s">
        <v>3147</v>
      </c>
      <c r="I293" s="108"/>
      <c r="J293" s="80"/>
      <c r="K293" s="85" t="s">
        <v>3148</v>
      </c>
      <c r="L293" s="258"/>
      <c r="M293" s="87" t="s">
        <v>421</v>
      </c>
      <c r="N293" s="93" t="s">
        <v>1610</v>
      </c>
      <c r="O293" s="88" t="s">
        <v>1611</v>
      </c>
      <c r="P293" s="89"/>
      <c r="Q293" s="237" t="s">
        <v>3140</v>
      </c>
      <c r="R293" s="237" t="s">
        <v>3149</v>
      </c>
      <c r="S293" s="84" t="s">
        <v>3150</v>
      </c>
      <c r="T293" s="83" t="s">
        <v>3151</v>
      </c>
      <c r="U293" s="83" t="s">
        <v>3152</v>
      </c>
      <c r="V293" s="125"/>
      <c r="AA293" s="103">
        <f>IF(OR(J293="Fail",ISBLANK(J293)),INDEX('Issue Code Table'!C:C,MATCH(N:N,'Issue Code Table'!A:A,0)),IF(M293="Critical",6,IF(M293="Significant",5,IF(M293="Moderate",3,2))))</f>
        <v>2</v>
      </c>
    </row>
    <row r="294" spans="1:27" s="73" customFormat="1" ht="141.65" customHeight="1" x14ac:dyDescent="0.25">
      <c r="A294" s="82" t="s">
        <v>3153</v>
      </c>
      <c r="B294" s="84" t="s">
        <v>1603</v>
      </c>
      <c r="C294" s="249" t="s">
        <v>1604</v>
      </c>
      <c r="D294" s="108" t="s">
        <v>193</v>
      </c>
      <c r="E294" s="84" t="s">
        <v>3154</v>
      </c>
      <c r="F294" s="84" t="s">
        <v>3098</v>
      </c>
      <c r="G294" s="84" t="s">
        <v>3155</v>
      </c>
      <c r="H294" s="84" t="s">
        <v>3156</v>
      </c>
      <c r="I294" s="108"/>
      <c r="J294" s="80"/>
      <c r="K294" s="85" t="s">
        <v>3157</v>
      </c>
      <c r="L294" s="258"/>
      <c r="M294" s="87" t="s">
        <v>199</v>
      </c>
      <c r="N294" s="93" t="s">
        <v>754</v>
      </c>
      <c r="O294" s="88" t="s">
        <v>755</v>
      </c>
      <c r="P294" s="89"/>
      <c r="Q294" s="237" t="s">
        <v>3158</v>
      </c>
      <c r="R294" s="237" t="s">
        <v>3159</v>
      </c>
      <c r="S294" s="84" t="s">
        <v>3104</v>
      </c>
      <c r="T294" s="83" t="s">
        <v>3160</v>
      </c>
      <c r="U294" s="83" t="s">
        <v>3161</v>
      </c>
      <c r="V294" s="125"/>
      <c r="AA294" s="103">
        <f>IF(OR(J294="Fail",ISBLANK(J294)),INDEX('Issue Code Table'!C:C,MATCH(N:N,'Issue Code Table'!A:A,0)),IF(M294="Critical",6,IF(M294="Significant",5,IF(M294="Moderate",3,2))))</f>
        <v>4</v>
      </c>
    </row>
    <row r="295" spans="1:27" s="73" customFormat="1" ht="141.65" customHeight="1" x14ac:dyDescent="0.25">
      <c r="A295" s="82" t="s">
        <v>3162</v>
      </c>
      <c r="B295" s="83" t="s">
        <v>732</v>
      </c>
      <c r="C295" s="83" t="s">
        <v>733</v>
      </c>
      <c r="D295" s="108" t="s">
        <v>193</v>
      </c>
      <c r="E295" s="84" t="s">
        <v>3163</v>
      </c>
      <c r="F295" s="84" t="s">
        <v>3109</v>
      </c>
      <c r="G295" s="84" t="s">
        <v>3164</v>
      </c>
      <c r="H295" s="84" t="s">
        <v>3165</v>
      </c>
      <c r="I295" s="108"/>
      <c r="J295" s="80"/>
      <c r="K295" s="85" t="s">
        <v>3166</v>
      </c>
      <c r="L295" s="258"/>
      <c r="M295" s="87" t="s">
        <v>421</v>
      </c>
      <c r="N295" s="93" t="s">
        <v>1610</v>
      </c>
      <c r="O295" s="88" t="s">
        <v>1611</v>
      </c>
      <c r="P295" s="89"/>
      <c r="Q295" s="237" t="s">
        <v>3158</v>
      </c>
      <c r="R295" s="237" t="s">
        <v>3167</v>
      </c>
      <c r="S295" s="84" t="s">
        <v>3150</v>
      </c>
      <c r="T295" s="83" t="s">
        <v>3168</v>
      </c>
      <c r="U295" s="83" t="s">
        <v>3169</v>
      </c>
      <c r="V295" s="125"/>
      <c r="AA295" s="103">
        <f>IF(OR(J295="Fail",ISBLANK(J295)),INDEX('Issue Code Table'!C:C,MATCH(N:N,'Issue Code Table'!A:A,0)),IF(M295="Critical",6,IF(M295="Significant",5,IF(M295="Moderate",3,2))))</f>
        <v>2</v>
      </c>
    </row>
    <row r="296" spans="1:27" s="73" customFormat="1" ht="141.65" customHeight="1" x14ac:dyDescent="0.25">
      <c r="A296" s="82" t="s">
        <v>3170</v>
      </c>
      <c r="B296" s="83" t="s">
        <v>1581</v>
      </c>
      <c r="C296" s="83" t="s">
        <v>1582</v>
      </c>
      <c r="D296" s="108" t="s">
        <v>193</v>
      </c>
      <c r="E296" s="84" t="s">
        <v>3171</v>
      </c>
      <c r="F296" s="84" t="s">
        <v>3172</v>
      </c>
      <c r="G296" s="84" t="s">
        <v>3173</v>
      </c>
      <c r="H296" s="84" t="s">
        <v>3174</v>
      </c>
      <c r="I296" s="108"/>
      <c r="J296" s="80"/>
      <c r="K296" s="85" t="s">
        <v>3175</v>
      </c>
      <c r="L296" s="258"/>
      <c r="M296" s="87" t="s">
        <v>159</v>
      </c>
      <c r="N296" s="93" t="s">
        <v>3176</v>
      </c>
      <c r="O296" s="88" t="s">
        <v>3177</v>
      </c>
      <c r="P296" s="89"/>
      <c r="Q296" s="237" t="s">
        <v>3178</v>
      </c>
      <c r="R296" s="237" t="s">
        <v>3179</v>
      </c>
      <c r="S296" s="84" t="s">
        <v>3180</v>
      </c>
      <c r="T296" s="83" t="s">
        <v>3181</v>
      </c>
      <c r="U296" s="83" t="s">
        <v>3182</v>
      </c>
      <c r="V296" s="125" t="s">
        <v>219</v>
      </c>
      <c r="AA296" s="103">
        <f>IF(OR(J296="Fail",ISBLANK(J296)),INDEX('Issue Code Table'!C:C,MATCH(N:N,'Issue Code Table'!A:A,0)),IF(M296="Critical",6,IF(M296="Significant",5,IF(M296="Moderate",3,2))))</f>
        <v>5</v>
      </c>
    </row>
    <row r="297" spans="1:27" s="73" customFormat="1" ht="141.65" customHeight="1" x14ac:dyDescent="0.25">
      <c r="A297" s="82" t="s">
        <v>3183</v>
      </c>
      <c r="B297" s="83" t="s">
        <v>1581</v>
      </c>
      <c r="C297" s="83" t="s">
        <v>1582</v>
      </c>
      <c r="D297" s="108" t="s">
        <v>193</v>
      </c>
      <c r="E297" s="84" t="s">
        <v>3184</v>
      </c>
      <c r="F297" s="84" t="s">
        <v>3185</v>
      </c>
      <c r="G297" s="84" t="s">
        <v>3186</v>
      </c>
      <c r="H297" s="84" t="s">
        <v>3187</v>
      </c>
      <c r="I297" s="108"/>
      <c r="J297" s="80"/>
      <c r="K297" s="85" t="s">
        <v>3188</v>
      </c>
      <c r="L297" s="258"/>
      <c r="M297" s="87" t="s">
        <v>159</v>
      </c>
      <c r="N297" s="93" t="s">
        <v>3176</v>
      </c>
      <c r="O297" s="88" t="s">
        <v>3177</v>
      </c>
      <c r="P297" s="89"/>
      <c r="Q297" s="237" t="s">
        <v>3178</v>
      </c>
      <c r="R297" s="237" t="s">
        <v>3189</v>
      </c>
      <c r="S297" s="84" t="s">
        <v>3190</v>
      </c>
      <c r="T297" s="83" t="s">
        <v>3191</v>
      </c>
      <c r="U297" s="83" t="s">
        <v>3192</v>
      </c>
      <c r="V297" s="125" t="s">
        <v>219</v>
      </c>
      <c r="AA297" s="103">
        <f>IF(OR(J297="Fail",ISBLANK(J297)),INDEX('Issue Code Table'!C:C,MATCH(N:N,'Issue Code Table'!A:A,0)),IF(M297="Critical",6,IF(M297="Significant",5,IF(M297="Moderate",3,2))))</f>
        <v>5</v>
      </c>
    </row>
    <row r="298" spans="1:27" s="73" customFormat="1" ht="141.65" customHeight="1" x14ac:dyDescent="0.25">
      <c r="A298" s="82" t="s">
        <v>3193</v>
      </c>
      <c r="B298" s="83" t="s">
        <v>1581</v>
      </c>
      <c r="C298" s="83" t="s">
        <v>1582</v>
      </c>
      <c r="D298" s="108" t="s">
        <v>193</v>
      </c>
      <c r="E298" s="84" t="s">
        <v>3194</v>
      </c>
      <c r="F298" s="84" t="s">
        <v>3195</v>
      </c>
      <c r="G298" s="84" t="s">
        <v>3196</v>
      </c>
      <c r="H298" s="84" t="s">
        <v>3197</v>
      </c>
      <c r="I298" s="108"/>
      <c r="J298" s="80"/>
      <c r="K298" s="85" t="s">
        <v>3198</v>
      </c>
      <c r="L298" s="258"/>
      <c r="M298" s="87" t="s">
        <v>159</v>
      </c>
      <c r="N298" s="93" t="s">
        <v>705</v>
      </c>
      <c r="O298" s="88" t="s">
        <v>706</v>
      </c>
      <c r="P298" s="89"/>
      <c r="Q298" s="237" t="s">
        <v>3178</v>
      </c>
      <c r="R298" s="237" t="s">
        <v>3199</v>
      </c>
      <c r="S298" s="84" t="s">
        <v>3200</v>
      </c>
      <c r="T298" s="83" t="s">
        <v>3201</v>
      </c>
      <c r="U298" s="83" t="s">
        <v>3202</v>
      </c>
      <c r="V298" s="125" t="s">
        <v>219</v>
      </c>
      <c r="AA298" s="103">
        <f>IF(OR(J298="Fail",ISBLANK(J298)),INDEX('Issue Code Table'!C:C,MATCH(N:N,'Issue Code Table'!A:A,0)),IF(M298="Critical",6,IF(M298="Significant",5,IF(M298="Moderate",3,2))))</f>
        <v>5</v>
      </c>
    </row>
    <row r="299" spans="1:27" s="73" customFormat="1" ht="141.65" customHeight="1" x14ac:dyDescent="0.25">
      <c r="A299" s="82" t="s">
        <v>3203</v>
      </c>
      <c r="B299" s="83" t="s">
        <v>1581</v>
      </c>
      <c r="C299" s="83" t="s">
        <v>1582</v>
      </c>
      <c r="D299" s="108" t="s">
        <v>193</v>
      </c>
      <c r="E299" s="84" t="s">
        <v>3204</v>
      </c>
      <c r="F299" s="84" t="s">
        <v>3205</v>
      </c>
      <c r="G299" s="84" t="s">
        <v>3206</v>
      </c>
      <c r="H299" s="84" t="s">
        <v>3207</v>
      </c>
      <c r="I299" s="108"/>
      <c r="J299" s="80"/>
      <c r="K299" s="85" t="s">
        <v>3208</v>
      </c>
      <c r="L299" s="258"/>
      <c r="M299" s="87" t="s">
        <v>199</v>
      </c>
      <c r="N299" s="93" t="s">
        <v>3209</v>
      </c>
      <c r="O299" s="88" t="s">
        <v>3210</v>
      </c>
      <c r="P299" s="89"/>
      <c r="Q299" s="237" t="s">
        <v>3211</v>
      </c>
      <c r="R299" s="237" t="s">
        <v>3212</v>
      </c>
      <c r="S299" s="84" t="s">
        <v>3213</v>
      </c>
      <c r="T299" s="83" t="s">
        <v>3214</v>
      </c>
      <c r="U299" s="83" t="s">
        <v>3215</v>
      </c>
      <c r="V299" s="125"/>
      <c r="AA299" s="103">
        <f>IF(OR(J299="Fail",ISBLANK(J299)),INDEX('Issue Code Table'!C:C,MATCH(N:N,'Issue Code Table'!A:A,0)),IF(M299="Critical",6,IF(M299="Significant",5,IF(M299="Moderate",3,2))))</f>
        <v>4</v>
      </c>
    </row>
    <row r="300" spans="1:27" s="73" customFormat="1" ht="141.65" customHeight="1" x14ac:dyDescent="0.25">
      <c r="A300" s="82" t="s">
        <v>3216</v>
      </c>
      <c r="B300" s="83" t="s">
        <v>1581</v>
      </c>
      <c r="C300" s="83" t="s">
        <v>1582</v>
      </c>
      <c r="D300" s="108" t="s">
        <v>193</v>
      </c>
      <c r="E300" s="84" t="s">
        <v>3217</v>
      </c>
      <c r="F300" s="84" t="s">
        <v>3218</v>
      </c>
      <c r="G300" s="84" t="s">
        <v>3219</v>
      </c>
      <c r="H300" s="84" t="s">
        <v>3220</v>
      </c>
      <c r="I300" s="235"/>
      <c r="J300" s="80"/>
      <c r="K300" s="241" t="s">
        <v>3221</v>
      </c>
      <c r="L300" s="258"/>
      <c r="M300" s="87" t="s">
        <v>159</v>
      </c>
      <c r="N300" s="93" t="s">
        <v>705</v>
      </c>
      <c r="O300" s="88" t="s">
        <v>706</v>
      </c>
      <c r="P300" s="89"/>
      <c r="Q300" s="237" t="s">
        <v>3222</v>
      </c>
      <c r="R300" s="237" t="s">
        <v>3223</v>
      </c>
      <c r="S300" s="245" t="s">
        <v>3224</v>
      </c>
      <c r="T300" s="257" t="s">
        <v>3225</v>
      </c>
      <c r="U300" s="257" t="s">
        <v>3226</v>
      </c>
      <c r="V300" s="125" t="s">
        <v>219</v>
      </c>
      <c r="AA300" s="103">
        <f>IF(OR(J300="Fail",ISBLANK(J300)),INDEX('Issue Code Table'!C:C,MATCH(N:N,'Issue Code Table'!A:A,0)),IF(M300="Critical",6,IF(M300="Significant",5,IF(M300="Moderate",3,2))))</f>
        <v>5</v>
      </c>
    </row>
    <row r="301" spans="1:27" s="73" customFormat="1" ht="141.65" customHeight="1" x14ac:dyDescent="0.25">
      <c r="A301" s="82" t="s">
        <v>3227</v>
      </c>
      <c r="B301" s="83" t="s">
        <v>191</v>
      </c>
      <c r="C301" s="83" t="s">
        <v>192</v>
      </c>
      <c r="D301" s="108" t="s">
        <v>193</v>
      </c>
      <c r="E301" s="84" t="s">
        <v>3228</v>
      </c>
      <c r="F301" s="84" t="s">
        <v>3229</v>
      </c>
      <c r="G301" s="84" t="s">
        <v>3230</v>
      </c>
      <c r="H301" s="84" t="s">
        <v>3231</v>
      </c>
      <c r="I301" s="112"/>
      <c r="J301" s="80"/>
      <c r="K301" s="85" t="s">
        <v>3232</v>
      </c>
      <c r="L301" s="256"/>
      <c r="M301" s="87" t="s">
        <v>199</v>
      </c>
      <c r="N301" s="93" t="s">
        <v>683</v>
      </c>
      <c r="O301" s="88" t="s">
        <v>684</v>
      </c>
      <c r="P301" s="89"/>
      <c r="Q301" s="237" t="s">
        <v>3233</v>
      </c>
      <c r="R301" s="237" t="s">
        <v>3234</v>
      </c>
      <c r="S301" s="84" t="s">
        <v>3235</v>
      </c>
      <c r="T301" s="83" t="s">
        <v>3236</v>
      </c>
      <c r="U301" s="83" t="s">
        <v>3237</v>
      </c>
      <c r="V301" s="125"/>
      <c r="AA301" s="103">
        <f>IF(OR(J301="Fail",ISBLANK(J301)),INDEX('Issue Code Table'!C:C,MATCH(N:N,'Issue Code Table'!A:A,0)),IF(M301="Critical",6,IF(M301="Significant",5,IF(M301="Moderate",3,2))))</f>
        <v>4</v>
      </c>
    </row>
    <row r="302" spans="1:27" s="73" customFormat="1" ht="141.65" customHeight="1" x14ac:dyDescent="0.25">
      <c r="A302" s="82" t="s">
        <v>3238</v>
      </c>
      <c r="B302" s="83" t="s">
        <v>346</v>
      </c>
      <c r="C302" s="83" t="s">
        <v>347</v>
      </c>
      <c r="D302" s="108" t="s">
        <v>193</v>
      </c>
      <c r="E302" s="84" t="s">
        <v>3239</v>
      </c>
      <c r="F302" s="84" t="s">
        <v>3240</v>
      </c>
      <c r="G302" s="84" t="s">
        <v>3241</v>
      </c>
      <c r="H302" s="84" t="s">
        <v>3242</v>
      </c>
      <c r="I302" s="112"/>
      <c r="J302" s="80"/>
      <c r="K302" s="85" t="s">
        <v>3243</v>
      </c>
      <c r="L302" s="256"/>
      <c r="M302" s="87" t="s">
        <v>159</v>
      </c>
      <c r="N302" s="93" t="s">
        <v>705</v>
      </c>
      <c r="O302" s="88" t="s">
        <v>706</v>
      </c>
      <c r="P302" s="89"/>
      <c r="Q302" s="237" t="s">
        <v>3244</v>
      </c>
      <c r="R302" s="237" t="s">
        <v>3245</v>
      </c>
      <c r="S302" s="84" t="s">
        <v>3246</v>
      </c>
      <c r="T302" s="83" t="s">
        <v>3247</v>
      </c>
      <c r="U302" s="83" t="s">
        <v>3248</v>
      </c>
      <c r="V302" s="125" t="s">
        <v>219</v>
      </c>
      <c r="AA302" s="103">
        <f>IF(OR(J302="Fail",ISBLANK(J302)),INDEX('Issue Code Table'!C:C,MATCH(N:N,'Issue Code Table'!A:A,0)),IF(M302="Critical",6,IF(M302="Significant",5,IF(M302="Moderate",3,2))))</f>
        <v>5</v>
      </c>
    </row>
    <row r="303" spans="1:27" s="73" customFormat="1" ht="141.65" customHeight="1" x14ac:dyDescent="0.25">
      <c r="A303" s="82" t="s">
        <v>3249</v>
      </c>
      <c r="B303" s="83" t="s">
        <v>346</v>
      </c>
      <c r="C303" s="83" t="s">
        <v>347</v>
      </c>
      <c r="D303" s="108" t="s">
        <v>193</v>
      </c>
      <c r="E303" s="84" t="s">
        <v>3250</v>
      </c>
      <c r="F303" s="84" t="s">
        <v>3251</v>
      </c>
      <c r="G303" s="84" t="s">
        <v>3252</v>
      </c>
      <c r="H303" s="84" t="s">
        <v>3253</v>
      </c>
      <c r="I303" s="112"/>
      <c r="J303" s="80"/>
      <c r="K303" s="85" t="s">
        <v>3254</v>
      </c>
      <c r="L303" s="256"/>
      <c r="M303" s="87" t="s">
        <v>159</v>
      </c>
      <c r="N303" s="93" t="s">
        <v>705</v>
      </c>
      <c r="O303" s="88" t="s">
        <v>706</v>
      </c>
      <c r="P303" s="89"/>
      <c r="Q303" s="237" t="s">
        <v>3244</v>
      </c>
      <c r="R303" s="237" t="s">
        <v>3255</v>
      </c>
      <c r="S303" s="84" t="s">
        <v>3256</v>
      </c>
      <c r="T303" s="83" t="s">
        <v>3257</v>
      </c>
      <c r="U303" s="83" t="s">
        <v>3258</v>
      </c>
      <c r="V303" s="125" t="s">
        <v>219</v>
      </c>
      <c r="AA303" s="103">
        <f>IF(OR(J303="Fail",ISBLANK(J303)),INDEX('Issue Code Table'!C:C,MATCH(N:N,'Issue Code Table'!A:A,0)),IF(M303="Critical",6,IF(M303="Significant",5,IF(M303="Moderate",3,2))))</f>
        <v>5</v>
      </c>
    </row>
    <row r="304" spans="1:27" s="73" customFormat="1" ht="141.65" customHeight="1" x14ac:dyDescent="0.25">
      <c r="A304" s="82" t="s">
        <v>3259</v>
      </c>
      <c r="B304" s="83" t="s">
        <v>346</v>
      </c>
      <c r="C304" s="83" t="s">
        <v>347</v>
      </c>
      <c r="D304" s="108" t="s">
        <v>193</v>
      </c>
      <c r="E304" s="84" t="s">
        <v>3260</v>
      </c>
      <c r="F304" s="84" t="s">
        <v>3261</v>
      </c>
      <c r="G304" s="84" t="s">
        <v>3262</v>
      </c>
      <c r="H304" s="84" t="s">
        <v>3263</v>
      </c>
      <c r="I304" s="112"/>
      <c r="J304" s="80"/>
      <c r="K304" s="85" t="s">
        <v>3264</v>
      </c>
      <c r="L304" s="256"/>
      <c r="M304" s="87" t="s">
        <v>159</v>
      </c>
      <c r="N304" s="93" t="s">
        <v>705</v>
      </c>
      <c r="O304" s="88" t="s">
        <v>706</v>
      </c>
      <c r="P304" s="89"/>
      <c r="Q304" s="237" t="s">
        <v>3265</v>
      </c>
      <c r="R304" s="237" t="s">
        <v>3266</v>
      </c>
      <c r="S304" s="84" t="s">
        <v>3267</v>
      </c>
      <c r="T304" s="83" t="s">
        <v>3268</v>
      </c>
      <c r="U304" s="83" t="s">
        <v>3269</v>
      </c>
      <c r="V304" s="125" t="s">
        <v>219</v>
      </c>
      <c r="AA304" s="103">
        <f>IF(OR(J304="Fail",ISBLANK(J304)),INDEX('Issue Code Table'!C:C,MATCH(N:N,'Issue Code Table'!A:A,0)),IF(M304="Critical",6,IF(M304="Significant",5,IF(M304="Moderate",3,2))))</f>
        <v>5</v>
      </c>
    </row>
    <row r="305" spans="1:27" s="73" customFormat="1" ht="141.65" customHeight="1" x14ac:dyDescent="0.25">
      <c r="A305" s="82" t="s">
        <v>3270</v>
      </c>
      <c r="B305" s="83" t="s">
        <v>346</v>
      </c>
      <c r="C305" s="83" t="s">
        <v>347</v>
      </c>
      <c r="D305" s="108" t="s">
        <v>193</v>
      </c>
      <c r="E305" s="84" t="s">
        <v>3271</v>
      </c>
      <c r="F305" s="84" t="s">
        <v>3272</v>
      </c>
      <c r="G305" s="84" t="s">
        <v>3273</v>
      </c>
      <c r="H305" s="84" t="s">
        <v>3274</v>
      </c>
      <c r="I305" s="112"/>
      <c r="J305" s="80"/>
      <c r="K305" s="85" t="s">
        <v>3275</v>
      </c>
      <c r="L305" s="256"/>
      <c r="M305" s="87" t="s">
        <v>159</v>
      </c>
      <c r="N305" s="93" t="s">
        <v>705</v>
      </c>
      <c r="O305" s="88" t="s">
        <v>706</v>
      </c>
      <c r="P305" s="89"/>
      <c r="Q305" s="237" t="s">
        <v>3276</v>
      </c>
      <c r="R305" s="237" t="s">
        <v>3277</v>
      </c>
      <c r="S305" s="84" t="s">
        <v>3278</v>
      </c>
      <c r="T305" s="83" t="s">
        <v>3279</v>
      </c>
      <c r="U305" s="83" t="s">
        <v>3280</v>
      </c>
      <c r="V305" s="125" t="s">
        <v>219</v>
      </c>
      <c r="AA305" s="103">
        <f>IF(OR(J305="Fail",ISBLANK(J305)),INDEX('Issue Code Table'!C:C,MATCH(N:N,'Issue Code Table'!A:A,0)),IF(M305="Critical",6,IF(M305="Significant",5,IF(M305="Moderate",3,2))))</f>
        <v>5</v>
      </c>
    </row>
    <row r="306" spans="1:27" s="73" customFormat="1" ht="141.65" customHeight="1" x14ac:dyDescent="0.25">
      <c r="A306" s="82" t="s">
        <v>3281</v>
      </c>
      <c r="B306" s="83" t="s">
        <v>346</v>
      </c>
      <c r="C306" s="83" t="s">
        <v>347</v>
      </c>
      <c r="D306" s="108" t="s">
        <v>193</v>
      </c>
      <c r="E306" s="84" t="s">
        <v>3282</v>
      </c>
      <c r="F306" s="84" t="s">
        <v>3283</v>
      </c>
      <c r="G306" s="84" t="s">
        <v>3284</v>
      </c>
      <c r="H306" s="84" t="s">
        <v>3285</v>
      </c>
      <c r="I306" s="112"/>
      <c r="J306" s="80"/>
      <c r="K306" s="85" t="s">
        <v>3286</v>
      </c>
      <c r="L306" s="256"/>
      <c r="M306" s="87" t="s">
        <v>159</v>
      </c>
      <c r="N306" s="93" t="s">
        <v>705</v>
      </c>
      <c r="O306" s="88" t="s">
        <v>706</v>
      </c>
      <c r="P306" s="89"/>
      <c r="Q306" s="237" t="s">
        <v>3276</v>
      </c>
      <c r="R306" s="237" t="s">
        <v>3287</v>
      </c>
      <c r="S306" s="84" t="s">
        <v>3278</v>
      </c>
      <c r="T306" s="83" t="s">
        <v>3288</v>
      </c>
      <c r="U306" s="83" t="s">
        <v>3289</v>
      </c>
      <c r="V306" s="125" t="s">
        <v>219</v>
      </c>
      <c r="AA306" s="103">
        <f>IF(OR(J306="Fail",ISBLANK(J306)),INDEX('Issue Code Table'!C:C,MATCH(N:N,'Issue Code Table'!A:A,0)),IF(M306="Critical",6,IF(M306="Significant",5,IF(M306="Moderate",3,2))))</f>
        <v>5</v>
      </c>
    </row>
    <row r="307" spans="1:27" s="73" customFormat="1" ht="141.65" customHeight="1" x14ac:dyDescent="0.25">
      <c r="A307" s="82" t="s">
        <v>3290</v>
      </c>
      <c r="B307" s="83" t="s">
        <v>346</v>
      </c>
      <c r="C307" s="83" t="s">
        <v>347</v>
      </c>
      <c r="D307" s="108" t="s">
        <v>193</v>
      </c>
      <c r="E307" s="84" t="s">
        <v>3291</v>
      </c>
      <c r="F307" s="84" t="s">
        <v>3292</v>
      </c>
      <c r="G307" s="84" t="s">
        <v>3293</v>
      </c>
      <c r="H307" s="84" t="s">
        <v>3294</v>
      </c>
      <c r="I307" s="112"/>
      <c r="J307" s="80"/>
      <c r="K307" s="85" t="s">
        <v>3295</v>
      </c>
      <c r="L307" s="256"/>
      <c r="M307" s="87" t="s">
        <v>199</v>
      </c>
      <c r="N307" s="93" t="s">
        <v>361</v>
      </c>
      <c r="O307" s="88" t="s">
        <v>362</v>
      </c>
      <c r="P307" s="89"/>
      <c r="Q307" s="237" t="s">
        <v>3296</v>
      </c>
      <c r="R307" s="237" t="s">
        <v>3297</v>
      </c>
      <c r="S307" s="84" t="s">
        <v>3298</v>
      </c>
      <c r="T307" s="83" t="s">
        <v>3299</v>
      </c>
      <c r="U307" s="83" t="s">
        <v>3300</v>
      </c>
      <c r="V307" s="125"/>
      <c r="AA307" s="103">
        <f>IF(OR(J307="Fail",ISBLANK(J307)),INDEX('Issue Code Table'!C:C,MATCH(N:N,'Issue Code Table'!A:A,0)),IF(M307="Critical",6,IF(M307="Significant",5,IF(M307="Moderate",3,2))))</f>
        <v>4</v>
      </c>
    </row>
    <row r="308" spans="1:27" s="73" customFormat="1" ht="141.65" customHeight="1" x14ac:dyDescent="0.25">
      <c r="A308" s="82" t="s">
        <v>3301</v>
      </c>
      <c r="B308" s="83" t="s">
        <v>346</v>
      </c>
      <c r="C308" s="83" t="s">
        <v>347</v>
      </c>
      <c r="D308" s="108" t="s">
        <v>193</v>
      </c>
      <c r="E308" s="84" t="s">
        <v>3302</v>
      </c>
      <c r="F308" s="84" t="s">
        <v>3303</v>
      </c>
      <c r="G308" s="84" t="s">
        <v>3304</v>
      </c>
      <c r="H308" s="84" t="s">
        <v>3305</v>
      </c>
      <c r="I308" s="230"/>
      <c r="J308" s="80"/>
      <c r="K308" s="241" t="s">
        <v>3306</v>
      </c>
      <c r="L308" s="256"/>
      <c r="M308" s="87" t="s">
        <v>159</v>
      </c>
      <c r="N308" s="93" t="s">
        <v>705</v>
      </c>
      <c r="O308" s="88" t="s">
        <v>706</v>
      </c>
      <c r="P308" s="89"/>
      <c r="Q308" s="237" t="s">
        <v>3307</v>
      </c>
      <c r="R308" s="237" t="s">
        <v>3308</v>
      </c>
      <c r="S308" s="245" t="s">
        <v>3309</v>
      </c>
      <c r="T308" s="257" t="s">
        <v>3310</v>
      </c>
      <c r="U308" s="257" t="s">
        <v>3311</v>
      </c>
      <c r="V308" s="125" t="s">
        <v>219</v>
      </c>
      <c r="AA308" s="103">
        <f>IF(OR(J308="Fail",ISBLANK(J308)),INDEX('Issue Code Table'!C:C,MATCH(N:N,'Issue Code Table'!A:A,0)),IF(M308="Critical",6,IF(M308="Significant",5,IF(M308="Moderate",3,2))))</f>
        <v>5</v>
      </c>
    </row>
    <row r="309" spans="1:27" s="73" customFormat="1" ht="141.65" customHeight="1" x14ac:dyDescent="0.25">
      <c r="A309" s="82" t="s">
        <v>3312</v>
      </c>
      <c r="B309" s="83" t="s">
        <v>346</v>
      </c>
      <c r="C309" s="83" t="s">
        <v>347</v>
      </c>
      <c r="D309" s="108" t="s">
        <v>193</v>
      </c>
      <c r="E309" s="84" t="s">
        <v>3313</v>
      </c>
      <c r="F309" s="84" t="s">
        <v>3314</v>
      </c>
      <c r="G309" s="84" t="s">
        <v>3315</v>
      </c>
      <c r="H309" s="84" t="s">
        <v>3316</v>
      </c>
      <c r="I309" s="230"/>
      <c r="J309" s="80"/>
      <c r="K309" s="241" t="s">
        <v>3317</v>
      </c>
      <c r="L309" s="256"/>
      <c r="M309" s="87" t="s">
        <v>159</v>
      </c>
      <c r="N309" s="93" t="s">
        <v>705</v>
      </c>
      <c r="O309" s="88" t="s">
        <v>706</v>
      </c>
      <c r="P309" s="89"/>
      <c r="Q309" s="237" t="s">
        <v>3307</v>
      </c>
      <c r="R309" s="237" t="s">
        <v>3318</v>
      </c>
      <c r="S309" s="245" t="s">
        <v>3309</v>
      </c>
      <c r="T309" s="257" t="s">
        <v>3319</v>
      </c>
      <c r="U309" s="257" t="s">
        <v>3320</v>
      </c>
      <c r="V309" s="125" t="s">
        <v>219</v>
      </c>
      <c r="AA309" s="103">
        <f>IF(OR(J309="Fail",ISBLANK(J309)),INDEX('Issue Code Table'!C:C,MATCH(N:N,'Issue Code Table'!A:A,0)),IF(M309="Critical",6,IF(M309="Significant",5,IF(M309="Moderate",3,2))))</f>
        <v>5</v>
      </c>
    </row>
    <row r="310" spans="1:27" s="73" customFormat="1" ht="141.65" customHeight="1" x14ac:dyDescent="0.25">
      <c r="A310" s="82" t="s">
        <v>3321</v>
      </c>
      <c r="B310" s="83" t="s">
        <v>346</v>
      </c>
      <c r="C310" s="83" t="s">
        <v>347</v>
      </c>
      <c r="D310" s="108" t="s">
        <v>193</v>
      </c>
      <c r="E310" s="84" t="s">
        <v>3322</v>
      </c>
      <c r="F310" s="84" t="s">
        <v>3323</v>
      </c>
      <c r="G310" s="84" t="s">
        <v>3324</v>
      </c>
      <c r="H310" s="84" t="s">
        <v>3325</v>
      </c>
      <c r="I310" s="230"/>
      <c r="J310" s="80"/>
      <c r="K310" s="241" t="s">
        <v>3326</v>
      </c>
      <c r="L310" s="256"/>
      <c r="M310" s="87" t="s">
        <v>159</v>
      </c>
      <c r="N310" s="93" t="s">
        <v>705</v>
      </c>
      <c r="O310" s="88" t="s">
        <v>706</v>
      </c>
      <c r="P310" s="89"/>
      <c r="Q310" s="237" t="s">
        <v>3307</v>
      </c>
      <c r="R310" s="237" t="s">
        <v>3327</v>
      </c>
      <c r="S310" s="245" t="s">
        <v>3309</v>
      </c>
      <c r="T310" s="257" t="s">
        <v>3328</v>
      </c>
      <c r="U310" s="257" t="s">
        <v>3329</v>
      </c>
      <c r="V310" s="125" t="s">
        <v>219</v>
      </c>
      <c r="AA310" s="103">
        <f>IF(OR(J310="Fail",ISBLANK(J310)),INDEX('Issue Code Table'!C:C,MATCH(N:N,'Issue Code Table'!A:A,0)),IF(M310="Critical",6,IF(M310="Significant",5,IF(M310="Moderate",3,2))))</f>
        <v>5</v>
      </c>
    </row>
    <row r="311" spans="1:27" s="73" customFormat="1" ht="141.65" customHeight="1" x14ac:dyDescent="0.25">
      <c r="A311" s="82" t="s">
        <v>3330</v>
      </c>
      <c r="B311" s="83" t="s">
        <v>346</v>
      </c>
      <c r="C311" s="83" t="s">
        <v>347</v>
      </c>
      <c r="D311" s="108" t="s">
        <v>193</v>
      </c>
      <c r="E311" s="84" t="s">
        <v>3331</v>
      </c>
      <c r="F311" s="84" t="s">
        <v>3332</v>
      </c>
      <c r="G311" s="84" t="s">
        <v>3333</v>
      </c>
      <c r="H311" s="84" t="s">
        <v>3334</v>
      </c>
      <c r="I311" s="230"/>
      <c r="J311" s="80"/>
      <c r="K311" s="241" t="s">
        <v>3335</v>
      </c>
      <c r="L311" s="256"/>
      <c r="M311" s="87" t="s">
        <v>159</v>
      </c>
      <c r="N311" s="93" t="s">
        <v>705</v>
      </c>
      <c r="O311" s="88" t="s">
        <v>706</v>
      </c>
      <c r="P311" s="89"/>
      <c r="Q311" s="237" t="s">
        <v>3307</v>
      </c>
      <c r="R311" s="237" t="s">
        <v>3336</v>
      </c>
      <c r="S311" s="245" t="s">
        <v>3309</v>
      </c>
      <c r="T311" s="257" t="s">
        <v>3337</v>
      </c>
      <c r="U311" s="257" t="s">
        <v>3338</v>
      </c>
      <c r="V311" s="125" t="s">
        <v>219</v>
      </c>
      <c r="AA311" s="103">
        <f>IF(OR(J311="Fail",ISBLANK(J311)),INDEX('Issue Code Table'!C:C,MATCH(N:N,'Issue Code Table'!A:A,0)),IF(M311="Critical",6,IF(M311="Significant",5,IF(M311="Moderate",3,2))))</f>
        <v>5</v>
      </c>
    </row>
    <row r="312" spans="1:27" s="73" customFormat="1" ht="141.65" customHeight="1" x14ac:dyDescent="0.25">
      <c r="A312" s="82" t="s">
        <v>3339</v>
      </c>
      <c r="B312" s="83" t="s">
        <v>346</v>
      </c>
      <c r="C312" s="83" t="s">
        <v>347</v>
      </c>
      <c r="D312" s="108" t="s">
        <v>193</v>
      </c>
      <c r="E312" s="84" t="s">
        <v>3340</v>
      </c>
      <c r="F312" s="84" t="s">
        <v>3341</v>
      </c>
      <c r="G312" s="84" t="s">
        <v>3342</v>
      </c>
      <c r="H312" s="84" t="s">
        <v>3343</v>
      </c>
      <c r="I312" s="230"/>
      <c r="J312" s="80"/>
      <c r="K312" s="241" t="s">
        <v>3344</v>
      </c>
      <c r="L312" s="256"/>
      <c r="M312" s="87" t="s">
        <v>199</v>
      </c>
      <c r="N312" s="93" t="s">
        <v>1340</v>
      </c>
      <c r="O312" s="88" t="s">
        <v>2183</v>
      </c>
      <c r="P312" s="89"/>
      <c r="Q312" s="237" t="s">
        <v>3345</v>
      </c>
      <c r="R312" s="237" t="s">
        <v>3346</v>
      </c>
      <c r="S312" s="245" t="s">
        <v>3347</v>
      </c>
      <c r="T312" s="257" t="s">
        <v>3348</v>
      </c>
      <c r="U312" s="257" t="s">
        <v>3349</v>
      </c>
      <c r="V312" s="247"/>
      <c r="AA312" s="103">
        <f>IF(OR(J312="Fail",ISBLANK(J312)),INDEX('Issue Code Table'!C:C,MATCH(N:N,'Issue Code Table'!A:A,0)),IF(M312="Critical",6,IF(M312="Significant",5,IF(M312="Moderate",3,2))))</f>
        <v>5</v>
      </c>
    </row>
    <row r="313" spans="1:27" s="73" customFormat="1" ht="141.65" customHeight="1" x14ac:dyDescent="0.25">
      <c r="A313" s="82" t="s">
        <v>3350</v>
      </c>
      <c r="B313" s="83" t="s">
        <v>346</v>
      </c>
      <c r="C313" s="83" t="s">
        <v>347</v>
      </c>
      <c r="D313" s="108" t="s">
        <v>193</v>
      </c>
      <c r="E313" s="84" t="s">
        <v>3351</v>
      </c>
      <c r="F313" s="84" t="s">
        <v>3352</v>
      </c>
      <c r="G313" s="84" t="s">
        <v>3353</v>
      </c>
      <c r="H313" s="84" t="s">
        <v>3354</v>
      </c>
      <c r="I313" s="230"/>
      <c r="J313" s="80"/>
      <c r="K313" s="241" t="s">
        <v>3355</v>
      </c>
      <c r="L313" s="256"/>
      <c r="M313" s="87" t="s">
        <v>199</v>
      </c>
      <c r="N313" s="93" t="s">
        <v>1340</v>
      </c>
      <c r="O313" s="88" t="s">
        <v>2183</v>
      </c>
      <c r="P313" s="89"/>
      <c r="Q313" s="237" t="s">
        <v>3345</v>
      </c>
      <c r="R313" s="237" t="s">
        <v>3356</v>
      </c>
      <c r="S313" s="245" t="s">
        <v>3357</v>
      </c>
      <c r="T313" s="257" t="s">
        <v>3358</v>
      </c>
      <c r="U313" s="257" t="s">
        <v>3359</v>
      </c>
      <c r="V313" s="247"/>
      <c r="AA313" s="103">
        <f>IF(OR(J313="Fail",ISBLANK(J313)),INDEX('Issue Code Table'!C:C,MATCH(N:N,'Issue Code Table'!A:A,0)),IF(M313="Critical",6,IF(M313="Significant",5,IF(M313="Moderate",3,2))))</f>
        <v>5</v>
      </c>
    </row>
    <row r="314" spans="1:27" s="73" customFormat="1" ht="141.65" customHeight="1" x14ac:dyDescent="0.25">
      <c r="A314" s="82" t="s">
        <v>3360</v>
      </c>
      <c r="B314" s="83" t="s">
        <v>346</v>
      </c>
      <c r="C314" s="83" t="s">
        <v>347</v>
      </c>
      <c r="D314" s="108" t="s">
        <v>193</v>
      </c>
      <c r="E314" s="84" t="s">
        <v>3361</v>
      </c>
      <c r="F314" s="84" t="s">
        <v>3362</v>
      </c>
      <c r="G314" s="84" t="s">
        <v>3363</v>
      </c>
      <c r="H314" s="84" t="s">
        <v>3364</v>
      </c>
      <c r="I314" s="230"/>
      <c r="J314" s="80"/>
      <c r="K314" s="241" t="s">
        <v>3365</v>
      </c>
      <c r="L314" s="256"/>
      <c r="M314" s="87" t="s">
        <v>199</v>
      </c>
      <c r="N314" s="93" t="s">
        <v>3209</v>
      </c>
      <c r="O314" s="88" t="s">
        <v>3210</v>
      </c>
      <c r="P314" s="89"/>
      <c r="Q314" s="237" t="s">
        <v>3366</v>
      </c>
      <c r="R314" s="237" t="s">
        <v>3367</v>
      </c>
      <c r="S314" s="245" t="s">
        <v>3368</v>
      </c>
      <c r="T314" s="257" t="s">
        <v>3369</v>
      </c>
      <c r="U314" s="257" t="s">
        <v>3370</v>
      </c>
      <c r="V314" s="247"/>
      <c r="AA314" s="103">
        <f>IF(OR(J314="Fail",ISBLANK(J314)),INDEX('Issue Code Table'!C:C,MATCH(N:N,'Issue Code Table'!A:A,0)),IF(M314="Critical",6,IF(M314="Significant",5,IF(M314="Moderate",3,2))))</f>
        <v>4</v>
      </c>
    </row>
    <row r="315" spans="1:27" s="73" customFormat="1" ht="141.65" customHeight="1" x14ac:dyDescent="0.25">
      <c r="A315" s="82" t="s">
        <v>3371</v>
      </c>
      <c r="B315" s="83" t="s">
        <v>191</v>
      </c>
      <c r="C315" s="83" t="s">
        <v>192</v>
      </c>
      <c r="D315" s="108" t="s">
        <v>193</v>
      </c>
      <c r="E315" s="84" t="s">
        <v>3372</v>
      </c>
      <c r="F315" s="84" t="s">
        <v>3373</v>
      </c>
      <c r="G315" s="84" t="s">
        <v>3374</v>
      </c>
      <c r="H315" s="84" t="s">
        <v>3375</v>
      </c>
      <c r="I315" s="230"/>
      <c r="J315" s="80"/>
      <c r="K315" s="241" t="s">
        <v>3376</v>
      </c>
      <c r="L315" s="256"/>
      <c r="M315" s="87" t="s">
        <v>159</v>
      </c>
      <c r="N315" s="93" t="s">
        <v>1039</v>
      </c>
      <c r="O315" s="88" t="s">
        <v>1040</v>
      </c>
      <c r="P315" s="89"/>
      <c r="Q315" s="237" t="s">
        <v>3377</v>
      </c>
      <c r="R315" s="237" t="s">
        <v>3378</v>
      </c>
      <c r="S315" s="245" t="s">
        <v>3379</v>
      </c>
      <c r="T315" s="257" t="s">
        <v>3380</v>
      </c>
      <c r="U315" s="257" t="s">
        <v>3381</v>
      </c>
      <c r="V315" s="125" t="s">
        <v>219</v>
      </c>
      <c r="AA315" s="103">
        <f>IF(OR(J315="Fail",ISBLANK(J315)),INDEX('Issue Code Table'!C:C,MATCH(N:N,'Issue Code Table'!A:A,0)),IF(M315="Critical",6,IF(M315="Significant",5,IF(M315="Moderate",3,2))))</f>
        <v>5</v>
      </c>
    </row>
    <row r="316" spans="1:27" s="73" customFormat="1" ht="141.65" customHeight="1" x14ac:dyDescent="0.25">
      <c r="A316" s="82" t="s">
        <v>3382</v>
      </c>
      <c r="B316" s="83" t="s">
        <v>3383</v>
      </c>
      <c r="C316" s="83" t="s">
        <v>3384</v>
      </c>
      <c r="D316" s="108" t="s">
        <v>193</v>
      </c>
      <c r="E316" s="84" t="s">
        <v>3385</v>
      </c>
      <c r="F316" s="84" t="s">
        <v>3386</v>
      </c>
      <c r="G316" s="84" t="s">
        <v>3387</v>
      </c>
      <c r="H316" s="84" t="s">
        <v>3388</v>
      </c>
      <c r="I316" s="230"/>
      <c r="J316" s="80"/>
      <c r="K316" s="241" t="s">
        <v>3389</v>
      </c>
      <c r="L316" s="256"/>
      <c r="M316" s="87" t="s">
        <v>159</v>
      </c>
      <c r="N316" s="93" t="s">
        <v>705</v>
      </c>
      <c r="O316" s="88" t="s">
        <v>706</v>
      </c>
      <c r="P316" s="89"/>
      <c r="Q316" s="237" t="s">
        <v>3390</v>
      </c>
      <c r="R316" s="237" t="s">
        <v>3391</v>
      </c>
      <c r="S316" s="245" t="s">
        <v>3392</v>
      </c>
      <c r="T316" s="257" t="s">
        <v>3393</v>
      </c>
      <c r="U316" s="257" t="s">
        <v>3394</v>
      </c>
      <c r="V316" s="125" t="s">
        <v>219</v>
      </c>
      <c r="AA316" s="103">
        <f>IF(OR(J316="Fail",ISBLANK(J316)),INDEX('Issue Code Table'!C:C,MATCH(N:N,'Issue Code Table'!A:A,0)),IF(M316="Critical",6,IF(M316="Significant",5,IF(M316="Moderate",3,2))))</f>
        <v>5</v>
      </c>
    </row>
    <row r="317" spans="1:27" s="73" customFormat="1" ht="141.65" customHeight="1" x14ac:dyDescent="0.25">
      <c r="A317" s="82" t="s">
        <v>3395</v>
      </c>
      <c r="B317" s="83" t="s">
        <v>191</v>
      </c>
      <c r="C317" s="83" t="s">
        <v>192</v>
      </c>
      <c r="D317" s="108" t="s">
        <v>193</v>
      </c>
      <c r="E317" s="84" t="s">
        <v>3396</v>
      </c>
      <c r="F317" s="84" t="s">
        <v>3397</v>
      </c>
      <c r="G317" s="84" t="s">
        <v>3398</v>
      </c>
      <c r="H317" s="84" t="s">
        <v>3399</v>
      </c>
      <c r="I317" s="230"/>
      <c r="J317" s="80"/>
      <c r="K317" s="241" t="s">
        <v>3400</v>
      </c>
      <c r="L317" s="256"/>
      <c r="M317" s="87" t="s">
        <v>159</v>
      </c>
      <c r="N317" s="93" t="s">
        <v>705</v>
      </c>
      <c r="O317" s="88" t="s">
        <v>3401</v>
      </c>
      <c r="P317" s="89"/>
      <c r="Q317" s="237" t="s">
        <v>3402</v>
      </c>
      <c r="R317" s="237" t="s">
        <v>3403</v>
      </c>
      <c r="S317" s="245" t="s">
        <v>3404</v>
      </c>
      <c r="T317" s="257" t="s">
        <v>3405</v>
      </c>
      <c r="U317" s="257" t="s">
        <v>3406</v>
      </c>
      <c r="V317" s="125" t="s">
        <v>219</v>
      </c>
      <c r="AA317" s="103">
        <f>IF(OR(J317="Fail",ISBLANK(J317)),INDEX('Issue Code Table'!C:C,MATCH(N:N,'Issue Code Table'!A:A,0)),IF(M317="Critical",6,IF(M317="Significant",5,IF(M317="Moderate",3,2))))</f>
        <v>5</v>
      </c>
    </row>
    <row r="318" spans="1:27" s="73" customFormat="1" ht="141.65" customHeight="1" x14ac:dyDescent="0.25">
      <c r="A318" s="82" t="s">
        <v>3407</v>
      </c>
      <c r="B318" s="83" t="s">
        <v>3383</v>
      </c>
      <c r="C318" s="83" t="s">
        <v>3384</v>
      </c>
      <c r="D318" s="108" t="s">
        <v>193</v>
      </c>
      <c r="E318" s="84" t="s">
        <v>3408</v>
      </c>
      <c r="F318" s="84" t="s">
        <v>3409</v>
      </c>
      <c r="G318" s="84" t="s">
        <v>3410</v>
      </c>
      <c r="H318" s="84" t="s">
        <v>3411</v>
      </c>
      <c r="I318" s="230"/>
      <c r="J318" s="80"/>
      <c r="K318" s="241" t="s">
        <v>3412</v>
      </c>
      <c r="L318" s="256"/>
      <c r="M318" s="87" t="s">
        <v>159</v>
      </c>
      <c r="N318" s="93" t="s">
        <v>705</v>
      </c>
      <c r="O318" s="88" t="s">
        <v>706</v>
      </c>
      <c r="P318" s="89"/>
      <c r="Q318" s="237" t="s">
        <v>3402</v>
      </c>
      <c r="R318" s="237" t="s">
        <v>3413</v>
      </c>
      <c r="S318" s="245" t="s">
        <v>3414</v>
      </c>
      <c r="T318" s="257" t="s">
        <v>3415</v>
      </c>
      <c r="U318" s="257" t="s">
        <v>3416</v>
      </c>
      <c r="V318" s="125" t="s">
        <v>219</v>
      </c>
      <c r="AA318" s="103">
        <f>IF(OR(J318="Fail",ISBLANK(J318)),INDEX('Issue Code Table'!C:C,MATCH(N:N,'Issue Code Table'!A:A,0)),IF(M318="Critical",6,IF(M318="Significant",5,IF(M318="Moderate",3,2))))</f>
        <v>5</v>
      </c>
    </row>
    <row r="319" spans="1:27" s="73" customFormat="1" ht="141.65" customHeight="1" x14ac:dyDescent="0.25">
      <c r="A319" s="82" t="s">
        <v>3417</v>
      </c>
      <c r="B319" s="83" t="s">
        <v>774</v>
      </c>
      <c r="C319" s="83" t="s">
        <v>775</v>
      </c>
      <c r="D319" s="108" t="s">
        <v>193</v>
      </c>
      <c r="E319" s="84" t="s">
        <v>3418</v>
      </c>
      <c r="F319" s="84" t="s">
        <v>3419</v>
      </c>
      <c r="G319" s="84" t="s">
        <v>3420</v>
      </c>
      <c r="H319" s="84" t="s">
        <v>3421</v>
      </c>
      <c r="I319" s="230"/>
      <c r="J319" s="80"/>
      <c r="K319" s="235" t="s">
        <v>3422</v>
      </c>
      <c r="L319" s="256"/>
      <c r="M319" s="87" t="s">
        <v>159</v>
      </c>
      <c r="N319" s="93" t="s">
        <v>186</v>
      </c>
      <c r="O319" s="88" t="s">
        <v>187</v>
      </c>
      <c r="P319" s="89"/>
      <c r="Q319" s="237" t="s">
        <v>3402</v>
      </c>
      <c r="R319" s="237" t="s">
        <v>3423</v>
      </c>
      <c r="S319" s="245" t="s">
        <v>3424</v>
      </c>
      <c r="T319" s="257" t="s">
        <v>3425</v>
      </c>
      <c r="U319" s="257" t="s">
        <v>3426</v>
      </c>
      <c r="V319" s="125" t="s">
        <v>219</v>
      </c>
      <c r="AA319" s="103">
        <f>IF(OR(J319="Fail",ISBLANK(J319)),INDEX('Issue Code Table'!C:C,MATCH(N:N,'Issue Code Table'!A:A,0)),IF(M319="Critical",6,IF(M319="Significant",5,IF(M319="Moderate",3,2))))</f>
        <v>6</v>
      </c>
    </row>
    <row r="320" spans="1:27" s="73" customFormat="1" ht="141.65" customHeight="1" x14ac:dyDescent="0.25">
      <c r="A320" s="82" t="s">
        <v>3427</v>
      </c>
      <c r="B320" s="83" t="s">
        <v>191</v>
      </c>
      <c r="C320" s="83" t="s">
        <v>192</v>
      </c>
      <c r="D320" s="108" t="s">
        <v>193</v>
      </c>
      <c r="E320" s="84" t="s">
        <v>3428</v>
      </c>
      <c r="F320" s="84" t="s">
        <v>3429</v>
      </c>
      <c r="G320" s="84" t="s">
        <v>3430</v>
      </c>
      <c r="H320" s="84" t="s">
        <v>3431</v>
      </c>
      <c r="I320" s="230"/>
      <c r="J320" s="80"/>
      <c r="K320" s="235" t="s">
        <v>3432</v>
      </c>
      <c r="L320" s="256"/>
      <c r="M320" s="87" t="s">
        <v>199</v>
      </c>
      <c r="N320" s="93" t="s">
        <v>683</v>
      </c>
      <c r="O320" s="88" t="s">
        <v>684</v>
      </c>
      <c r="P320" s="89"/>
      <c r="Q320" s="237" t="s">
        <v>3402</v>
      </c>
      <c r="R320" s="237" t="s">
        <v>3433</v>
      </c>
      <c r="S320" s="245" t="s">
        <v>3434</v>
      </c>
      <c r="T320" s="257" t="s">
        <v>3435</v>
      </c>
      <c r="U320" s="257" t="s">
        <v>3436</v>
      </c>
      <c r="V320" s="247"/>
      <c r="AA320" s="103">
        <f>IF(OR(J320="Fail",ISBLANK(J320)),INDEX('Issue Code Table'!C:C,MATCH(N:N,'Issue Code Table'!A:A,0)),IF(M320="Critical",6,IF(M320="Significant",5,IF(M320="Moderate",3,2))))</f>
        <v>4</v>
      </c>
    </row>
    <row r="321" spans="1:27" s="73" customFormat="1" ht="141.65" customHeight="1" x14ac:dyDescent="0.25">
      <c r="A321" s="82" t="s">
        <v>3437</v>
      </c>
      <c r="B321" s="83" t="s">
        <v>774</v>
      </c>
      <c r="C321" s="83" t="s">
        <v>775</v>
      </c>
      <c r="D321" s="108" t="s">
        <v>193</v>
      </c>
      <c r="E321" s="84" t="s">
        <v>3438</v>
      </c>
      <c r="F321" s="84" t="s">
        <v>3439</v>
      </c>
      <c r="G321" s="84" t="s">
        <v>3440</v>
      </c>
      <c r="H321" s="84" t="s">
        <v>3441</v>
      </c>
      <c r="I321" s="230"/>
      <c r="J321" s="80"/>
      <c r="K321" s="235" t="s">
        <v>3442</v>
      </c>
      <c r="L321" s="256"/>
      <c r="M321" s="87" t="s">
        <v>159</v>
      </c>
      <c r="N321" s="93" t="s">
        <v>186</v>
      </c>
      <c r="O321" s="88" t="s">
        <v>187</v>
      </c>
      <c r="P321" s="89"/>
      <c r="Q321" s="237" t="s">
        <v>3402</v>
      </c>
      <c r="R321" s="237" t="s">
        <v>3443</v>
      </c>
      <c r="S321" s="245" t="s">
        <v>3444</v>
      </c>
      <c r="T321" s="257" t="s">
        <v>3445</v>
      </c>
      <c r="U321" s="257" t="s">
        <v>3446</v>
      </c>
      <c r="V321" s="125" t="s">
        <v>219</v>
      </c>
      <c r="AA321" s="103">
        <f>IF(OR(J321="Fail",ISBLANK(J321)),INDEX('Issue Code Table'!C:C,MATCH(N:N,'Issue Code Table'!A:A,0)),IF(M321="Critical",6,IF(M321="Significant",5,IF(M321="Moderate",3,2))))</f>
        <v>6</v>
      </c>
    </row>
    <row r="322" spans="1:27" s="73" customFormat="1" ht="141.65" customHeight="1" x14ac:dyDescent="0.25">
      <c r="A322" s="82" t="s">
        <v>3447</v>
      </c>
      <c r="B322" s="83" t="s">
        <v>1126</v>
      </c>
      <c r="C322" s="83" t="s">
        <v>1127</v>
      </c>
      <c r="D322" s="108" t="s">
        <v>193</v>
      </c>
      <c r="E322" s="84" t="s">
        <v>3448</v>
      </c>
      <c r="F322" s="84" t="s">
        <v>3449</v>
      </c>
      <c r="G322" s="84" t="s">
        <v>3450</v>
      </c>
      <c r="H322" s="84" t="s">
        <v>3451</v>
      </c>
      <c r="I322" s="230"/>
      <c r="J322" s="80"/>
      <c r="K322" s="235" t="s">
        <v>3452</v>
      </c>
      <c r="L322" s="256"/>
      <c r="M322" s="87" t="s">
        <v>199</v>
      </c>
      <c r="N322" s="93" t="s">
        <v>1340</v>
      </c>
      <c r="O322" s="88" t="s">
        <v>2183</v>
      </c>
      <c r="P322" s="89"/>
      <c r="Q322" s="237" t="s">
        <v>3453</v>
      </c>
      <c r="R322" s="237" t="s">
        <v>3454</v>
      </c>
      <c r="S322" s="245" t="s">
        <v>3455</v>
      </c>
      <c r="T322" s="257" t="s">
        <v>3456</v>
      </c>
      <c r="U322" s="257" t="s">
        <v>3457</v>
      </c>
      <c r="V322" s="247"/>
      <c r="AA322" s="103">
        <f>IF(OR(J322="Fail",ISBLANK(J322)),INDEX('Issue Code Table'!C:C,MATCH(N:N,'Issue Code Table'!A:A,0)),IF(M322="Critical",6,IF(M322="Significant",5,IF(M322="Moderate",3,2))))</f>
        <v>5</v>
      </c>
    </row>
    <row r="323" spans="1:27" s="73" customFormat="1" ht="141.65" customHeight="1" x14ac:dyDescent="0.25">
      <c r="A323" s="82" t="s">
        <v>3458</v>
      </c>
      <c r="B323" s="83" t="s">
        <v>346</v>
      </c>
      <c r="C323" s="83" t="s">
        <v>347</v>
      </c>
      <c r="D323" s="108" t="s">
        <v>193</v>
      </c>
      <c r="E323" s="84" t="s">
        <v>3459</v>
      </c>
      <c r="F323" s="84" t="s">
        <v>3460</v>
      </c>
      <c r="G323" s="84" t="s">
        <v>3461</v>
      </c>
      <c r="H323" s="84" t="s">
        <v>3462</v>
      </c>
      <c r="I323" s="230"/>
      <c r="J323" s="80"/>
      <c r="K323" s="235" t="s">
        <v>3463</v>
      </c>
      <c r="L323" s="256"/>
      <c r="M323" s="87" t="s">
        <v>199</v>
      </c>
      <c r="N323" s="93" t="s">
        <v>1340</v>
      </c>
      <c r="O323" s="88" t="s">
        <v>2183</v>
      </c>
      <c r="P323" s="89"/>
      <c r="Q323" s="237" t="s">
        <v>3464</v>
      </c>
      <c r="R323" s="237" t="s">
        <v>3465</v>
      </c>
      <c r="S323" s="245" t="s">
        <v>3466</v>
      </c>
      <c r="T323" s="257" t="s">
        <v>3467</v>
      </c>
      <c r="U323" s="257" t="s">
        <v>3468</v>
      </c>
      <c r="V323" s="247"/>
      <c r="AA323" s="103">
        <f>IF(OR(J323="Fail",ISBLANK(J323)),INDEX('Issue Code Table'!C:C,MATCH(N:N,'Issue Code Table'!A:A,0)),IF(M323="Critical",6,IF(M323="Significant",5,IF(M323="Moderate",3,2))))</f>
        <v>5</v>
      </c>
    </row>
    <row r="324" spans="1:27" s="73" customFormat="1" ht="141.65" customHeight="1" x14ac:dyDescent="0.25">
      <c r="A324" s="82" t="s">
        <v>3469</v>
      </c>
      <c r="B324" s="83" t="s">
        <v>346</v>
      </c>
      <c r="C324" s="83" t="s">
        <v>347</v>
      </c>
      <c r="D324" s="108" t="s">
        <v>193</v>
      </c>
      <c r="E324" s="84" t="s">
        <v>3470</v>
      </c>
      <c r="F324" s="84" t="s">
        <v>3471</v>
      </c>
      <c r="G324" s="84" t="s">
        <v>3472</v>
      </c>
      <c r="H324" s="84" t="s">
        <v>3473</v>
      </c>
      <c r="I324" s="230"/>
      <c r="J324" s="80"/>
      <c r="K324" s="241" t="s">
        <v>3474</v>
      </c>
      <c r="L324" s="256"/>
      <c r="M324" s="87" t="s">
        <v>159</v>
      </c>
      <c r="N324" s="93" t="s">
        <v>1340</v>
      </c>
      <c r="O324" s="88" t="s">
        <v>2183</v>
      </c>
      <c r="P324" s="89"/>
      <c r="Q324" s="237" t="s">
        <v>3475</v>
      </c>
      <c r="R324" s="237" t="s">
        <v>3476</v>
      </c>
      <c r="S324" s="245" t="s">
        <v>3477</v>
      </c>
      <c r="T324" s="257" t="s">
        <v>3478</v>
      </c>
      <c r="U324" s="257" t="s">
        <v>3479</v>
      </c>
      <c r="V324" s="125" t="s">
        <v>219</v>
      </c>
      <c r="AA324" s="103">
        <f>IF(OR(J324="Fail",ISBLANK(J324)),INDEX('Issue Code Table'!C:C,MATCH(N:N,'Issue Code Table'!A:A,0)),IF(M324="Critical",6,IF(M324="Significant",5,IF(M324="Moderate",3,2))))</f>
        <v>5</v>
      </c>
    </row>
    <row r="325" spans="1:27" s="73" customFormat="1" ht="141.65" customHeight="1" x14ac:dyDescent="0.25">
      <c r="A325" s="82" t="s">
        <v>3480</v>
      </c>
      <c r="B325" s="83" t="s">
        <v>1126</v>
      </c>
      <c r="C325" s="83" t="s">
        <v>1127</v>
      </c>
      <c r="D325" s="108" t="s">
        <v>193</v>
      </c>
      <c r="E325" s="84" t="s">
        <v>3481</v>
      </c>
      <c r="F325" s="84" t="s">
        <v>3482</v>
      </c>
      <c r="G325" s="84" t="s">
        <v>3483</v>
      </c>
      <c r="H325" s="84" t="s">
        <v>3484</v>
      </c>
      <c r="I325" s="230"/>
      <c r="J325" s="80"/>
      <c r="K325" s="241" t="s">
        <v>3485</v>
      </c>
      <c r="L325" s="256"/>
      <c r="M325" s="87" t="s">
        <v>159</v>
      </c>
      <c r="N325" s="93" t="s">
        <v>1340</v>
      </c>
      <c r="O325" s="88" t="s">
        <v>2183</v>
      </c>
      <c r="P325" s="89"/>
      <c r="Q325" s="237" t="s">
        <v>3475</v>
      </c>
      <c r="R325" s="237" t="s">
        <v>3486</v>
      </c>
      <c r="S325" s="245" t="s">
        <v>2848</v>
      </c>
      <c r="T325" s="257" t="s">
        <v>3487</v>
      </c>
      <c r="U325" s="257" t="s">
        <v>3488</v>
      </c>
      <c r="V325" s="125" t="s">
        <v>219</v>
      </c>
      <c r="AA325" s="103">
        <f>IF(OR(J325="Fail",ISBLANK(J325)),INDEX('Issue Code Table'!C:C,MATCH(N:N,'Issue Code Table'!A:A,0)),IF(M325="Critical",6,IF(M325="Significant",5,IF(M325="Moderate",3,2))))</f>
        <v>5</v>
      </c>
    </row>
    <row r="326" spans="1:27" s="73" customFormat="1" ht="141.65" customHeight="1" x14ac:dyDescent="0.25">
      <c r="A326" s="82" t="s">
        <v>3489</v>
      </c>
      <c r="B326" s="83" t="s">
        <v>346</v>
      </c>
      <c r="C326" s="83" t="s">
        <v>347</v>
      </c>
      <c r="D326" s="108" t="s">
        <v>193</v>
      </c>
      <c r="E326" s="84" t="s">
        <v>3490</v>
      </c>
      <c r="F326" s="84" t="s">
        <v>3491</v>
      </c>
      <c r="G326" s="84" t="s">
        <v>3492</v>
      </c>
      <c r="H326" s="84" t="s">
        <v>3493</v>
      </c>
      <c r="I326" s="230"/>
      <c r="J326" s="80"/>
      <c r="K326" s="241" t="s">
        <v>3494</v>
      </c>
      <c r="L326" s="256"/>
      <c r="M326" s="87" t="s">
        <v>159</v>
      </c>
      <c r="N326" s="93" t="s">
        <v>1340</v>
      </c>
      <c r="O326" s="88" t="s">
        <v>2183</v>
      </c>
      <c r="P326" s="89"/>
      <c r="Q326" s="237" t="s">
        <v>3475</v>
      </c>
      <c r="R326" s="237" t="s">
        <v>3495</v>
      </c>
      <c r="S326" s="245" t="s">
        <v>3496</v>
      </c>
      <c r="T326" s="257" t="s">
        <v>3497</v>
      </c>
      <c r="U326" s="257" t="s">
        <v>3498</v>
      </c>
      <c r="V326" s="125" t="s">
        <v>219</v>
      </c>
      <c r="AA326" s="103">
        <f>IF(OR(J326="Fail",ISBLANK(J326)),INDEX('Issue Code Table'!C:C,MATCH(N:N,'Issue Code Table'!A:A,0)),IF(M326="Critical",6,IF(M326="Significant",5,IF(M326="Moderate",3,2))))</f>
        <v>5</v>
      </c>
    </row>
    <row r="327" spans="1:27" s="73" customFormat="1" ht="141.65" customHeight="1" x14ac:dyDescent="0.25">
      <c r="A327" s="82" t="s">
        <v>3499</v>
      </c>
      <c r="B327" s="83" t="s">
        <v>1126</v>
      </c>
      <c r="C327" s="83" t="s">
        <v>1127</v>
      </c>
      <c r="D327" s="108" t="s">
        <v>193</v>
      </c>
      <c r="E327" s="84" t="s">
        <v>3500</v>
      </c>
      <c r="F327" s="84" t="s">
        <v>3501</v>
      </c>
      <c r="G327" s="84" t="s">
        <v>3502</v>
      </c>
      <c r="H327" s="84" t="s">
        <v>3503</v>
      </c>
      <c r="I327" s="230"/>
      <c r="J327" s="80"/>
      <c r="K327" s="241" t="s">
        <v>3504</v>
      </c>
      <c r="L327" s="256"/>
      <c r="M327" s="87" t="s">
        <v>159</v>
      </c>
      <c r="N327" s="93" t="s">
        <v>1340</v>
      </c>
      <c r="O327" s="88" t="s">
        <v>2183</v>
      </c>
      <c r="P327" s="89"/>
      <c r="Q327" s="237" t="s">
        <v>3475</v>
      </c>
      <c r="R327" s="237" t="s">
        <v>3505</v>
      </c>
      <c r="S327" s="245" t="s">
        <v>3506</v>
      </c>
      <c r="T327" s="257" t="s">
        <v>3507</v>
      </c>
      <c r="U327" s="257" t="s">
        <v>3508</v>
      </c>
      <c r="V327" s="125" t="s">
        <v>219</v>
      </c>
      <c r="AA327" s="103">
        <f>IF(OR(J327="Fail",ISBLANK(J327)),INDEX('Issue Code Table'!C:C,MATCH(N:N,'Issue Code Table'!A:A,0)),IF(M327="Critical",6,IF(M327="Significant",5,IF(M327="Moderate",3,2))))</f>
        <v>5</v>
      </c>
    </row>
    <row r="328" spans="1:27" s="73" customFormat="1" ht="141.65" customHeight="1" x14ac:dyDescent="0.25">
      <c r="A328" s="82" t="s">
        <v>3509</v>
      </c>
      <c r="B328" s="83" t="s">
        <v>1126</v>
      </c>
      <c r="C328" s="83" t="s">
        <v>1127</v>
      </c>
      <c r="D328" s="108" t="s">
        <v>193</v>
      </c>
      <c r="E328" s="84" t="s">
        <v>3510</v>
      </c>
      <c r="F328" s="84" t="s">
        <v>3511</v>
      </c>
      <c r="G328" s="84" t="s">
        <v>3512</v>
      </c>
      <c r="H328" s="84" t="s">
        <v>3513</v>
      </c>
      <c r="I328" s="230"/>
      <c r="J328" s="80"/>
      <c r="K328" s="241" t="s">
        <v>3514</v>
      </c>
      <c r="L328" s="256"/>
      <c r="M328" s="87" t="s">
        <v>159</v>
      </c>
      <c r="N328" s="93" t="s">
        <v>559</v>
      </c>
      <c r="O328" s="88" t="s">
        <v>560</v>
      </c>
      <c r="P328" s="89"/>
      <c r="Q328" s="237" t="s">
        <v>3515</v>
      </c>
      <c r="R328" s="237" t="s">
        <v>3516</v>
      </c>
      <c r="S328" s="245" t="s">
        <v>3517</v>
      </c>
      <c r="T328" s="257" t="s">
        <v>3518</v>
      </c>
      <c r="U328" s="257" t="s">
        <v>3519</v>
      </c>
      <c r="V328" s="125" t="s">
        <v>219</v>
      </c>
      <c r="AA328" s="103">
        <f>IF(OR(J328="Fail",ISBLANK(J328)),INDEX('Issue Code Table'!C:C,MATCH(N:N,'Issue Code Table'!A:A,0)),IF(M328="Critical",6,IF(M328="Significant",5,IF(M328="Moderate",3,2))))</f>
        <v>5</v>
      </c>
    </row>
    <row r="329" spans="1:27" s="73" customFormat="1" ht="141.65" customHeight="1" x14ac:dyDescent="0.25">
      <c r="A329" s="82" t="s">
        <v>3520</v>
      </c>
      <c r="B329" s="83" t="s">
        <v>1126</v>
      </c>
      <c r="C329" s="83" t="s">
        <v>1127</v>
      </c>
      <c r="D329" s="108" t="s">
        <v>193</v>
      </c>
      <c r="E329" s="84" t="s">
        <v>3521</v>
      </c>
      <c r="F329" s="84" t="s">
        <v>3522</v>
      </c>
      <c r="G329" s="84" t="s">
        <v>3523</v>
      </c>
      <c r="H329" s="84" t="s">
        <v>3524</v>
      </c>
      <c r="I329" s="230"/>
      <c r="J329" s="80"/>
      <c r="K329" s="241" t="s">
        <v>3525</v>
      </c>
      <c r="L329" s="256"/>
      <c r="M329" s="242" t="s">
        <v>159</v>
      </c>
      <c r="N329" s="243" t="s">
        <v>2607</v>
      </c>
      <c r="O329" s="244" t="s">
        <v>3526</v>
      </c>
      <c r="P329" s="89"/>
      <c r="Q329" s="237" t="s">
        <v>3515</v>
      </c>
      <c r="R329" s="237" t="s">
        <v>3527</v>
      </c>
      <c r="S329" s="245" t="s">
        <v>3528</v>
      </c>
      <c r="T329" s="257" t="s">
        <v>3529</v>
      </c>
      <c r="U329" s="257" t="s">
        <v>3530</v>
      </c>
      <c r="V329" s="125" t="s">
        <v>219</v>
      </c>
      <c r="AA329" s="103">
        <f>IF(OR(J329="Fail",ISBLANK(J329)),INDEX('Issue Code Table'!C:C,MATCH(N:N,'Issue Code Table'!A:A,0)),IF(M329="Critical",6,IF(M329="Significant",5,IF(M329="Moderate",3,2))))</f>
        <v>5</v>
      </c>
    </row>
    <row r="330" spans="1:27" s="73" customFormat="1" ht="141.65" customHeight="1" x14ac:dyDescent="0.25">
      <c r="A330" s="82" t="s">
        <v>3531</v>
      </c>
      <c r="B330" s="83" t="s">
        <v>1126</v>
      </c>
      <c r="C330" s="83" t="s">
        <v>1127</v>
      </c>
      <c r="D330" s="108" t="s">
        <v>193</v>
      </c>
      <c r="E330" s="84" t="s">
        <v>3532</v>
      </c>
      <c r="F330" s="84" t="s">
        <v>3533</v>
      </c>
      <c r="G330" s="84" t="s">
        <v>3534</v>
      </c>
      <c r="H330" s="84" t="s">
        <v>3535</v>
      </c>
      <c r="I330" s="230"/>
      <c r="J330" s="80"/>
      <c r="K330" s="241" t="s">
        <v>3536</v>
      </c>
      <c r="L330" s="256"/>
      <c r="M330" s="242" t="s">
        <v>159</v>
      </c>
      <c r="N330" s="243" t="s">
        <v>2607</v>
      </c>
      <c r="O330" s="244" t="s">
        <v>3526</v>
      </c>
      <c r="P330" s="89"/>
      <c r="Q330" s="237" t="s">
        <v>3515</v>
      </c>
      <c r="R330" s="237" t="s">
        <v>3537</v>
      </c>
      <c r="S330" s="245" t="s">
        <v>3538</v>
      </c>
      <c r="T330" s="257" t="s">
        <v>3539</v>
      </c>
      <c r="U330" s="257" t="s">
        <v>3540</v>
      </c>
      <c r="V330" s="125" t="s">
        <v>219</v>
      </c>
      <c r="AA330" s="103">
        <f>IF(OR(J330="Fail",ISBLANK(J330)),INDEX('Issue Code Table'!C:C,MATCH(N:N,'Issue Code Table'!A:A,0)),IF(M330="Critical",6,IF(M330="Significant",5,IF(M330="Moderate",3,2))))</f>
        <v>5</v>
      </c>
    </row>
    <row r="331" spans="1:27" s="73" customFormat="1" ht="141.65" customHeight="1" x14ac:dyDescent="0.25">
      <c r="A331" s="82" t="s">
        <v>3541</v>
      </c>
      <c r="B331" s="83" t="s">
        <v>346</v>
      </c>
      <c r="C331" s="83" t="s">
        <v>347</v>
      </c>
      <c r="D331" s="108" t="s">
        <v>193</v>
      </c>
      <c r="E331" s="84" t="s">
        <v>3542</v>
      </c>
      <c r="F331" s="84" t="s">
        <v>3543</v>
      </c>
      <c r="G331" s="84" t="s">
        <v>3544</v>
      </c>
      <c r="H331" s="84" t="s">
        <v>3545</v>
      </c>
      <c r="I331" s="230"/>
      <c r="J331" s="80"/>
      <c r="K331" s="241" t="s">
        <v>3546</v>
      </c>
      <c r="L331" s="256"/>
      <c r="M331" s="87" t="s">
        <v>159</v>
      </c>
      <c r="N331" s="93" t="s">
        <v>705</v>
      </c>
      <c r="O331" s="88" t="s">
        <v>706</v>
      </c>
      <c r="P331" s="89"/>
      <c r="Q331" s="237" t="s">
        <v>3547</v>
      </c>
      <c r="R331" s="237" t="s">
        <v>3548</v>
      </c>
      <c r="S331" s="245" t="s">
        <v>3549</v>
      </c>
      <c r="T331" s="257" t="s">
        <v>3550</v>
      </c>
      <c r="U331" s="257" t="s">
        <v>3551</v>
      </c>
      <c r="V331" s="125" t="s">
        <v>219</v>
      </c>
      <c r="AA331" s="103">
        <f>IF(OR(J331="Fail",ISBLANK(J331)),INDEX('Issue Code Table'!C:C,MATCH(N:N,'Issue Code Table'!A:A,0)),IF(M331="Critical",6,IF(M331="Significant",5,IF(M331="Moderate",3,2))))</f>
        <v>5</v>
      </c>
    </row>
    <row r="332" spans="1:27" s="73" customFormat="1" ht="141.65" customHeight="1" x14ac:dyDescent="0.25">
      <c r="A332" s="82" t="s">
        <v>3552</v>
      </c>
      <c r="B332" s="83" t="s">
        <v>1126</v>
      </c>
      <c r="C332" s="83" t="s">
        <v>1127</v>
      </c>
      <c r="D332" s="108" t="s">
        <v>193</v>
      </c>
      <c r="E332" s="84" t="s">
        <v>3553</v>
      </c>
      <c r="F332" s="84" t="s">
        <v>3554</v>
      </c>
      <c r="G332" s="84" t="s">
        <v>3555</v>
      </c>
      <c r="H332" s="84" t="s">
        <v>3556</v>
      </c>
      <c r="I332" s="112"/>
      <c r="J332" s="80"/>
      <c r="K332" s="85" t="s">
        <v>3557</v>
      </c>
      <c r="L332" s="256"/>
      <c r="M332" s="87" t="s">
        <v>159</v>
      </c>
      <c r="N332" s="93" t="s">
        <v>705</v>
      </c>
      <c r="O332" s="88" t="s">
        <v>706</v>
      </c>
      <c r="P332" s="89"/>
      <c r="Q332" s="237" t="s">
        <v>3558</v>
      </c>
      <c r="R332" s="237" t="s">
        <v>3559</v>
      </c>
      <c r="S332" s="84" t="s">
        <v>3560</v>
      </c>
      <c r="T332" s="83" t="s">
        <v>3561</v>
      </c>
      <c r="U332" s="83" t="s">
        <v>3562</v>
      </c>
      <c r="V332" s="125" t="s">
        <v>219</v>
      </c>
      <c r="AA332" s="103">
        <f>IF(OR(J332="Fail",ISBLANK(J332)),INDEX('Issue Code Table'!C:C,MATCH(N:N,'Issue Code Table'!A:A,0)),IF(M332="Critical",6,IF(M332="Significant",5,IF(M332="Moderate",3,2))))</f>
        <v>5</v>
      </c>
    </row>
    <row r="333" spans="1:27" s="73" customFormat="1" ht="141.65" customHeight="1" x14ac:dyDescent="0.25">
      <c r="A333" s="82" t="s">
        <v>3563</v>
      </c>
      <c r="B333" s="83" t="s">
        <v>346</v>
      </c>
      <c r="C333" s="83" t="s">
        <v>347</v>
      </c>
      <c r="D333" s="108" t="s">
        <v>193</v>
      </c>
      <c r="E333" s="84" t="s">
        <v>3564</v>
      </c>
      <c r="F333" s="84" t="s">
        <v>3565</v>
      </c>
      <c r="G333" s="84" t="s">
        <v>3566</v>
      </c>
      <c r="H333" s="84" t="s">
        <v>3567</v>
      </c>
      <c r="I333" s="108"/>
      <c r="J333" s="80"/>
      <c r="K333" s="85" t="s">
        <v>3568</v>
      </c>
      <c r="L333" s="258"/>
      <c r="M333" s="87" t="s">
        <v>159</v>
      </c>
      <c r="N333" s="93" t="s">
        <v>705</v>
      </c>
      <c r="O333" s="88" t="s">
        <v>706</v>
      </c>
      <c r="P333" s="89"/>
      <c r="Q333" s="237" t="s">
        <v>3569</v>
      </c>
      <c r="R333" s="237" t="s">
        <v>3570</v>
      </c>
      <c r="S333" s="84" t="s">
        <v>3571</v>
      </c>
      <c r="T333" s="83" t="s">
        <v>3572</v>
      </c>
      <c r="U333" s="83" t="s">
        <v>3573</v>
      </c>
      <c r="V333" s="125" t="s">
        <v>219</v>
      </c>
      <c r="AA333" s="103">
        <f>IF(OR(J333="Fail",ISBLANK(J333)),INDEX('Issue Code Table'!C:C,MATCH(N:N,'Issue Code Table'!A:A,0)),IF(M333="Critical",6,IF(M333="Significant",5,IF(M333="Moderate",3,2))))</f>
        <v>5</v>
      </c>
    </row>
    <row r="334" spans="1:27" s="73" customFormat="1" ht="141.65" customHeight="1" x14ac:dyDescent="0.25">
      <c r="A334" s="82" t="s">
        <v>3574</v>
      </c>
      <c r="B334" s="83" t="s">
        <v>1126</v>
      </c>
      <c r="C334" s="83" t="s">
        <v>1127</v>
      </c>
      <c r="D334" s="108" t="s">
        <v>193</v>
      </c>
      <c r="E334" s="84" t="s">
        <v>3575</v>
      </c>
      <c r="F334" s="84" t="s">
        <v>3576</v>
      </c>
      <c r="G334" s="84" t="s">
        <v>3577</v>
      </c>
      <c r="H334" s="84" t="s">
        <v>3578</v>
      </c>
      <c r="I334" s="108"/>
      <c r="J334" s="80"/>
      <c r="K334" s="263" t="s">
        <v>3579</v>
      </c>
      <c r="L334" s="258"/>
      <c r="M334" s="87" t="s">
        <v>159</v>
      </c>
      <c r="N334" s="93" t="s">
        <v>705</v>
      </c>
      <c r="O334" s="88" t="s">
        <v>706</v>
      </c>
      <c r="P334" s="89"/>
      <c r="Q334" s="237" t="s">
        <v>3569</v>
      </c>
      <c r="R334" s="237" t="s">
        <v>3580</v>
      </c>
      <c r="S334" s="84" t="s">
        <v>3581</v>
      </c>
      <c r="T334" s="83" t="s">
        <v>3582</v>
      </c>
      <c r="U334" s="83" t="s">
        <v>3583</v>
      </c>
      <c r="V334" s="125" t="s">
        <v>219</v>
      </c>
      <c r="AA334" s="103">
        <f>IF(OR(J334="Fail",ISBLANK(J334)),INDEX('Issue Code Table'!C:C,MATCH(N:N,'Issue Code Table'!A:A,0)),IF(M334="Critical",6,IF(M334="Significant",5,IF(M334="Moderate",3,2))))</f>
        <v>5</v>
      </c>
    </row>
    <row r="335" spans="1:27" s="73" customFormat="1" ht="141.65" customHeight="1" x14ac:dyDescent="0.25">
      <c r="A335" s="82" t="s">
        <v>3584</v>
      </c>
      <c r="B335" s="84" t="s">
        <v>323</v>
      </c>
      <c r="C335" s="249" t="s">
        <v>324</v>
      </c>
      <c r="D335" s="108" t="s">
        <v>193</v>
      </c>
      <c r="E335" s="84" t="s">
        <v>3585</v>
      </c>
      <c r="F335" s="84" t="s">
        <v>3586</v>
      </c>
      <c r="G335" s="84" t="s">
        <v>3587</v>
      </c>
      <c r="H335" s="84" t="s">
        <v>3588</v>
      </c>
      <c r="I335" s="108"/>
      <c r="J335" s="80"/>
      <c r="K335" s="85" t="s">
        <v>3589</v>
      </c>
      <c r="L335" s="258"/>
      <c r="M335" s="87" t="s">
        <v>159</v>
      </c>
      <c r="N335" s="93" t="s">
        <v>1340</v>
      </c>
      <c r="O335" s="88" t="s">
        <v>2183</v>
      </c>
      <c r="P335" s="89"/>
      <c r="Q335" s="237" t="s">
        <v>3590</v>
      </c>
      <c r="R335" s="237" t="s">
        <v>3591</v>
      </c>
      <c r="S335" s="84" t="s">
        <v>3592</v>
      </c>
      <c r="T335" s="83" t="s">
        <v>3593</v>
      </c>
      <c r="U335" s="83" t="s">
        <v>3594</v>
      </c>
      <c r="V335" s="125" t="s">
        <v>219</v>
      </c>
      <c r="AA335" s="103">
        <f>IF(OR(J335="Fail",ISBLANK(J335)),INDEX('Issue Code Table'!C:C,MATCH(N:N,'Issue Code Table'!A:A,0)),IF(M335="Critical",6,IF(M335="Significant",5,IF(M335="Moderate",3,2))))</f>
        <v>5</v>
      </c>
    </row>
    <row r="336" spans="1:27" s="73" customFormat="1" ht="141.65" customHeight="1" x14ac:dyDescent="0.25">
      <c r="A336" s="82" t="s">
        <v>3595</v>
      </c>
      <c r="B336" s="83" t="s">
        <v>1126</v>
      </c>
      <c r="C336" s="83" t="s">
        <v>1127</v>
      </c>
      <c r="D336" s="108" t="s">
        <v>193</v>
      </c>
      <c r="E336" s="84" t="s">
        <v>3596</v>
      </c>
      <c r="F336" s="84" t="s">
        <v>3597</v>
      </c>
      <c r="G336" s="84" t="s">
        <v>3598</v>
      </c>
      <c r="H336" s="84" t="s">
        <v>3599</v>
      </c>
      <c r="I336" s="112"/>
      <c r="J336" s="80"/>
      <c r="K336" s="85" t="s">
        <v>3600</v>
      </c>
      <c r="L336" s="256"/>
      <c r="M336" s="87" t="s">
        <v>159</v>
      </c>
      <c r="N336" s="93" t="s">
        <v>705</v>
      </c>
      <c r="O336" s="88" t="s">
        <v>706</v>
      </c>
      <c r="P336" s="89"/>
      <c r="Q336" s="237" t="s">
        <v>3601</v>
      </c>
      <c r="R336" s="237" t="s">
        <v>3602</v>
      </c>
      <c r="S336" s="84" t="s">
        <v>3603</v>
      </c>
      <c r="T336" s="83" t="s">
        <v>3604</v>
      </c>
      <c r="U336" s="83" t="s">
        <v>3605</v>
      </c>
      <c r="V336" s="125" t="s">
        <v>219</v>
      </c>
      <c r="AA336" s="103">
        <f>IF(OR(J336="Fail",ISBLANK(J336)),INDEX('Issue Code Table'!C:C,MATCH(N:N,'Issue Code Table'!A:A,0)),IF(M336="Critical",6,IF(M336="Significant",5,IF(M336="Moderate",3,2))))</f>
        <v>5</v>
      </c>
    </row>
    <row r="337" spans="1:27" s="73" customFormat="1" ht="141.65" customHeight="1" x14ac:dyDescent="0.25">
      <c r="A337" s="82" t="s">
        <v>3606</v>
      </c>
      <c r="B337" s="84" t="s">
        <v>323</v>
      </c>
      <c r="C337" s="249" t="s">
        <v>324</v>
      </c>
      <c r="D337" s="108" t="s">
        <v>193</v>
      </c>
      <c r="E337" s="84" t="s">
        <v>3607</v>
      </c>
      <c r="F337" s="84" t="s">
        <v>3608</v>
      </c>
      <c r="G337" s="84" t="s">
        <v>3609</v>
      </c>
      <c r="H337" s="84" t="s">
        <v>3610</v>
      </c>
      <c r="I337" s="108"/>
      <c r="J337" s="80"/>
      <c r="K337" s="85" t="s">
        <v>3611</v>
      </c>
      <c r="L337" s="258"/>
      <c r="M337" s="87" t="s">
        <v>159</v>
      </c>
      <c r="N337" s="93" t="s">
        <v>1285</v>
      </c>
      <c r="O337" s="88" t="s">
        <v>1286</v>
      </c>
      <c r="P337" s="89"/>
      <c r="Q337" s="237" t="s">
        <v>3612</v>
      </c>
      <c r="R337" s="237" t="s">
        <v>3613</v>
      </c>
      <c r="S337" s="84" t="s">
        <v>3614</v>
      </c>
      <c r="T337" s="83" t="s">
        <v>3615</v>
      </c>
      <c r="U337" s="83" t="s">
        <v>3616</v>
      </c>
      <c r="V337" s="125" t="s">
        <v>219</v>
      </c>
      <c r="AA337" s="103">
        <f>IF(OR(J337="Fail",ISBLANK(J337)),INDEX('Issue Code Table'!C:C,MATCH(N:N,'Issue Code Table'!A:A,0)),IF(M337="Critical",6,IF(M337="Significant",5,IF(M337="Moderate",3,2))))</f>
        <v>5</v>
      </c>
    </row>
    <row r="338" spans="1:27" s="73" customFormat="1" ht="141.65" customHeight="1" x14ac:dyDescent="0.25">
      <c r="A338" s="82" t="s">
        <v>3617</v>
      </c>
      <c r="B338" s="84" t="s">
        <v>323</v>
      </c>
      <c r="C338" s="249" t="s">
        <v>324</v>
      </c>
      <c r="D338" s="108" t="s">
        <v>193</v>
      </c>
      <c r="E338" s="84" t="s">
        <v>3618</v>
      </c>
      <c r="F338" s="84" t="s">
        <v>3619</v>
      </c>
      <c r="G338" s="84" t="s">
        <v>3620</v>
      </c>
      <c r="H338" s="84" t="s">
        <v>3621</v>
      </c>
      <c r="I338" s="108"/>
      <c r="J338" s="80"/>
      <c r="K338" s="85" t="s">
        <v>3622</v>
      </c>
      <c r="L338" s="258"/>
      <c r="M338" s="87" t="s">
        <v>159</v>
      </c>
      <c r="N338" s="93" t="s">
        <v>329</v>
      </c>
      <c r="O338" s="88" t="s">
        <v>330</v>
      </c>
      <c r="P338" s="89"/>
      <c r="Q338" s="237" t="s">
        <v>3612</v>
      </c>
      <c r="R338" s="237" t="s">
        <v>3623</v>
      </c>
      <c r="S338" s="84" t="s">
        <v>3624</v>
      </c>
      <c r="T338" s="83" t="s">
        <v>3625</v>
      </c>
      <c r="U338" s="83" t="s">
        <v>3626</v>
      </c>
      <c r="V338" s="125" t="s">
        <v>219</v>
      </c>
      <c r="AA338" s="103">
        <f>IF(OR(J338="Fail",ISBLANK(J338)),INDEX('Issue Code Table'!C:C,MATCH(N:N,'Issue Code Table'!A:A,0)),IF(M338="Critical",6,IF(M338="Significant",5,IF(M338="Moderate",3,2))))</f>
        <v>5</v>
      </c>
    </row>
    <row r="339" spans="1:27" s="73" customFormat="1" ht="141.65" customHeight="1" x14ac:dyDescent="0.25">
      <c r="A339" s="82" t="s">
        <v>3627</v>
      </c>
      <c r="B339" s="83" t="s">
        <v>346</v>
      </c>
      <c r="C339" s="83" t="s">
        <v>347</v>
      </c>
      <c r="D339" s="108" t="s">
        <v>193</v>
      </c>
      <c r="E339" s="84" t="s">
        <v>3628</v>
      </c>
      <c r="F339" s="84" t="s">
        <v>3629</v>
      </c>
      <c r="G339" s="84" t="s">
        <v>3630</v>
      </c>
      <c r="H339" s="84" t="s">
        <v>3631</v>
      </c>
      <c r="I339" s="235"/>
      <c r="J339" s="80"/>
      <c r="K339" s="241" t="s">
        <v>3632</v>
      </c>
      <c r="L339" s="258"/>
      <c r="M339" s="87" t="s">
        <v>159</v>
      </c>
      <c r="N339" s="93" t="s">
        <v>1340</v>
      </c>
      <c r="O339" s="88" t="s">
        <v>1341</v>
      </c>
      <c r="P339" s="89"/>
      <c r="Q339" s="237" t="s">
        <v>3633</v>
      </c>
      <c r="R339" s="237" t="s">
        <v>3634</v>
      </c>
      <c r="S339" s="245" t="s">
        <v>3635</v>
      </c>
      <c r="T339" s="257" t="s">
        <v>3636</v>
      </c>
      <c r="U339" s="257" t="s">
        <v>3637</v>
      </c>
      <c r="V339" s="125" t="s">
        <v>219</v>
      </c>
      <c r="AA339" s="103">
        <f>IF(OR(J339="Fail",ISBLANK(J339)),INDEX('Issue Code Table'!C:C,MATCH(N:N,'Issue Code Table'!A:A,0)),IF(M339="Critical",6,IF(M339="Significant",5,IF(M339="Moderate",3,2))))</f>
        <v>5</v>
      </c>
    </row>
    <row r="340" spans="1:27" s="73" customFormat="1" ht="141.65" customHeight="1" x14ac:dyDescent="0.25">
      <c r="A340" s="82" t="s">
        <v>3638</v>
      </c>
      <c r="B340" s="83" t="s">
        <v>860</v>
      </c>
      <c r="C340" s="83" t="s">
        <v>861</v>
      </c>
      <c r="D340" s="108" t="s">
        <v>193</v>
      </c>
      <c r="E340" s="84" t="s">
        <v>3639</v>
      </c>
      <c r="F340" s="84" t="s">
        <v>3640</v>
      </c>
      <c r="G340" s="84" t="s">
        <v>3641</v>
      </c>
      <c r="H340" s="84" t="s">
        <v>3642</v>
      </c>
      <c r="I340" s="108"/>
      <c r="J340" s="80"/>
      <c r="K340" s="85" t="s">
        <v>3643</v>
      </c>
      <c r="L340" s="258"/>
      <c r="M340" s="87" t="s">
        <v>159</v>
      </c>
      <c r="N340" s="93" t="s">
        <v>705</v>
      </c>
      <c r="O340" s="88" t="s">
        <v>706</v>
      </c>
      <c r="P340" s="89"/>
      <c r="Q340" s="237" t="s">
        <v>3633</v>
      </c>
      <c r="R340" s="237" t="s">
        <v>3644</v>
      </c>
      <c r="S340" s="84" t="s">
        <v>3645</v>
      </c>
      <c r="T340" s="83" t="s">
        <v>3646</v>
      </c>
      <c r="U340" s="83" t="s">
        <v>3647</v>
      </c>
      <c r="V340" s="125" t="s">
        <v>219</v>
      </c>
      <c r="AA340" s="103">
        <f>IF(OR(J340="Fail",ISBLANK(J340)),INDEX('Issue Code Table'!C:C,MATCH(N:N,'Issue Code Table'!A:A,0)),IF(M340="Critical",6,IF(M340="Significant",5,IF(M340="Moderate",3,2))))</f>
        <v>5</v>
      </c>
    </row>
    <row r="341" spans="1:27" s="73" customFormat="1" ht="141.65" customHeight="1" x14ac:dyDescent="0.25">
      <c r="A341" s="82" t="s">
        <v>3648</v>
      </c>
      <c r="B341" s="83" t="s">
        <v>1910</v>
      </c>
      <c r="C341" s="83" t="s">
        <v>1911</v>
      </c>
      <c r="D341" s="108" t="s">
        <v>193</v>
      </c>
      <c r="E341" s="84" t="s">
        <v>3649</v>
      </c>
      <c r="F341" s="84" t="s">
        <v>3650</v>
      </c>
      <c r="G341" s="84" t="s">
        <v>3651</v>
      </c>
      <c r="H341" s="84" t="s">
        <v>3652</v>
      </c>
      <c r="I341" s="108"/>
      <c r="J341" s="80"/>
      <c r="K341" s="85" t="s">
        <v>3653</v>
      </c>
      <c r="L341" s="258"/>
      <c r="M341" s="87" t="s">
        <v>199</v>
      </c>
      <c r="N341" s="93" t="s">
        <v>1328</v>
      </c>
      <c r="O341" s="88" t="s">
        <v>1329</v>
      </c>
      <c r="P341" s="89"/>
      <c r="Q341" s="237" t="s">
        <v>3654</v>
      </c>
      <c r="R341" s="237" t="s">
        <v>3655</v>
      </c>
      <c r="S341" s="84" t="s">
        <v>3656</v>
      </c>
      <c r="T341" s="83" t="s">
        <v>3657</v>
      </c>
      <c r="U341" s="83" t="s">
        <v>3658</v>
      </c>
      <c r="V341" s="125"/>
      <c r="AA341" s="103">
        <f>IF(OR(J341="Fail",ISBLANK(J341)),INDEX('Issue Code Table'!C:C,MATCH(N:N,'Issue Code Table'!A:A,0)),IF(M341="Critical",6,IF(M341="Significant",5,IF(M341="Moderate",3,2))))</f>
        <v>3</v>
      </c>
    </row>
    <row r="342" spans="1:27" s="73" customFormat="1" ht="141.65" customHeight="1" x14ac:dyDescent="0.25">
      <c r="A342" s="82" t="s">
        <v>3659</v>
      </c>
      <c r="B342" s="83" t="s">
        <v>1910</v>
      </c>
      <c r="C342" s="83" t="s">
        <v>1911</v>
      </c>
      <c r="D342" s="108" t="s">
        <v>193</v>
      </c>
      <c r="E342" s="84" t="s">
        <v>3660</v>
      </c>
      <c r="F342" s="84" t="s">
        <v>3661</v>
      </c>
      <c r="G342" s="84" t="s">
        <v>3662</v>
      </c>
      <c r="H342" s="84" t="s">
        <v>3663</v>
      </c>
      <c r="I342" s="108"/>
      <c r="J342" s="80"/>
      <c r="K342" s="85" t="s">
        <v>3664</v>
      </c>
      <c r="L342" s="258" t="s">
        <v>3665</v>
      </c>
      <c r="M342" s="87" t="s">
        <v>199</v>
      </c>
      <c r="N342" s="93" t="s">
        <v>1328</v>
      </c>
      <c r="O342" s="88" t="s">
        <v>1329</v>
      </c>
      <c r="P342" s="89"/>
      <c r="Q342" s="237" t="s">
        <v>3654</v>
      </c>
      <c r="R342" s="237" t="s">
        <v>3666</v>
      </c>
      <c r="S342" s="84" t="s">
        <v>3667</v>
      </c>
      <c r="T342" s="83" t="s">
        <v>3668</v>
      </c>
      <c r="U342" s="83" t="s">
        <v>3669</v>
      </c>
      <c r="V342" s="125"/>
      <c r="AA342" s="103">
        <f>IF(OR(J342="Fail",ISBLANK(J342)),INDEX('Issue Code Table'!C:C,MATCH(N:N,'Issue Code Table'!A:A,0)),IF(M342="Critical",6,IF(M342="Significant",5,IF(M342="Moderate",3,2))))</f>
        <v>3</v>
      </c>
    </row>
    <row r="343" spans="1:27" s="73" customFormat="1" ht="141.65" customHeight="1" x14ac:dyDescent="0.25">
      <c r="A343" s="82" t="s">
        <v>3670</v>
      </c>
      <c r="B343" s="83" t="s">
        <v>346</v>
      </c>
      <c r="C343" s="83" t="s">
        <v>347</v>
      </c>
      <c r="D343" s="108" t="s">
        <v>193</v>
      </c>
      <c r="E343" s="84" t="s">
        <v>3671</v>
      </c>
      <c r="F343" s="84" t="s">
        <v>3672</v>
      </c>
      <c r="G343" s="84" t="s">
        <v>3673</v>
      </c>
      <c r="H343" s="84" t="s">
        <v>3674</v>
      </c>
      <c r="I343" s="108"/>
      <c r="J343" s="80"/>
      <c r="K343" s="85" t="s">
        <v>3675</v>
      </c>
      <c r="L343" s="258"/>
      <c r="M343" s="87" t="s">
        <v>159</v>
      </c>
      <c r="N343" s="93" t="s">
        <v>781</v>
      </c>
      <c r="O343" s="88" t="s">
        <v>782</v>
      </c>
      <c r="P343" s="89"/>
      <c r="Q343" s="237" t="s">
        <v>3676</v>
      </c>
      <c r="R343" s="237" t="s">
        <v>3677</v>
      </c>
      <c r="S343" s="84" t="s">
        <v>3678</v>
      </c>
      <c r="T343" s="83" t="s">
        <v>3679</v>
      </c>
      <c r="U343" s="83" t="s">
        <v>3680</v>
      </c>
      <c r="V343" s="125" t="s">
        <v>219</v>
      </c>
      <c r="AA343" s="103">
        <f>IF(OR(J343="Fail",ISBLANK(J343)),INDEX('Issue Code Table'!C:C,MATCH(N:N,'Issue Code Table'!A:A,0)),IF(M343="Critical",6,IF(M343="Significant",5,IF(M343="Moderate",3,2))))</f>
        <v>6</v>
      </c>
    </row>
    <row r="344" spans="1:27" s="73" customFormat="1" ht="141.65" customHeight="1" x14ac:dyDescent="0.25">
      <c r="A344" s="82" t="s">
        <v>3681</v>
      </c>
      <c r="B344" s="83" t="s">
        <v>732</v>
      </c>
      <c r="C344" s="83" t="s">
        <v>733</v>
      </c>
      <c r="D344" s="108" t="s">
        <v>193</v>
      </c>
      <c r="E344" s="84" t="s">
        <v>3682</v>
      </c>
      <c r="F344" s="84" t="s">
        <v>3683</v>
      </c>
      <c r="G344" s="84" t="s">
        <v>3684</v>
      </c>
      <c r="H344" s="84" t="s">
        <v>3685</v>
      </c>
      <c r="I344" s="108"/>
      <c r="J344" s="80"/>
      <c r="K344" s="85" t="s">
        <v>3686</v>
      </c>
      <c r="L344" s="258"/>
      <c r="M344" s="87" t="s">
        <v>159</v>
      </c>
      <c r="N344" s="93" t="s">
        <v>186</v>
      </c>
      <c r="O344" s="88" t="s">
        <v>187</v>
      </c>
      <c r="P344" s="89"/>
      <c r="Q344" s="237" t="s">
        <v>3676</v>
      </c>
      <c r="R344" s="237" t="s">
        <v>3687</v>
      </c>
      <c r="S344" s="84" t="s">
        <v>3688</v>
      </c>
      <c r="T344" s="83" t="s">
        <v>3689</v>
      </c>
      <c r="U344" s="83" t="s">
        <v>3690</v>
      </c>
      <c r="V344" s="125" t="s">
        <v>219</v>
      </c>
      <c r="AA344" s="103">
        <f>IF(OR(J344="Fail",ISBLANK(J344)),INDEX('Issue Code Table'!C:C,MATCH(N:N,'Issue Code Table'!A:A,0)),IF(M344="Critical",6,IF(M344="Significant",5,IF(M344="Moderate",3,2))))</f>
        <v>6</v>
      </c>
    </row>
    <row r="345" spans="1:27" s="73" customFormat="1" ht="141.65" customHeight="1" x14ac:dyDescent="0.25">
      <c r="A345" s="82" t="s">
        <v>3691</v>
      </c>
      <c r="B345" s="83" t="s">
        <v>346</v>
      </c>
      <c r="C345" s="83" t="s">
        <v>347</v>
      </c>
      <c r="D345" s="108" t="s">
        <v>193</v>
      </c>
      <c r="E345" s="84" t="s">
        <v>3692</v>
      </c>
      <c r="F345" s="84" t="s">
        <v>3693</v>
      </c>
      <c r="G345" s="84" t="s">
        <v>3694</v>
      </c>
      <c r="H345" s="84" t="s">
        <v>3695</v>
      </c>
      <c r="I345" s="108"/>
      <c r="J345" s="80"/>
      <c r="K345" s="85" t="s">
        <v>3696</v>
      </c>
      <c r="L345" s="258"/>
      <c r="M345" s="87" t="s">
        <v>159</v>
      </c>
      <c r="N345" s="93" t="s">
        <v>186</v>
      </c>
      <c r="O345" s="88" t="s">
        <v>187</v>
      </c>
      <c r="P345" s="89"/>
      <c r="Q345" s="237" t="s">
        <v>3676</v>
      </c>
      <c r="R345" s="237" t="s">
        <v>3697</v>
      </c>
      <c r="S345" s="84" t="s">
        <v>3698</v>
      </c>
      <c r="T345" s="83" t="s">
        <v>3699</v>
      </c>
      <c r="U345" s="83" t="s">
        <v>3700</v>
      </c>
      <c r="V345" s="125" t="s">
        <v>219</v>
      </c>
      <c r="AA345" s="103">
        <f>IF(OR(J345="Fail",ISBLANK(J345)),INDEX('Issue Code Table'!C:C,MATCH(N:N,'Issue Code Table'!A:A,0)),IF(M345="Critical",6,IF(M345="Significant",5,IF(M345="Moderate",3,2))))</f>
        <v>6</v>
      </c>
    </row>
    <row r="346" spans="1:27" s="73" customFormat="1" ht="141.65" customHeight="1" x14ac:dyDescent="0.25">
      <c r="A346" s="82" t="s">
        <v>3701</v>
      </c>
      <c r="B346" s="83" t="s">
        <v>346</v>
      </c>
      <c r="C346" s="83" t="s">
        <v>347</v>
      </c>
      <c r="D346" s="108" t="s">
        <v>193</v>
      </c>
      <c r="E346" s="84" t="s">
        <v>3671</v>
      </c>
      <c r="F346" s="84" t="s">
        <v>3702</v>
      </c>
      <c r="G346" s="84" t="s">
        <v>3703</v>
      </c>
      <c r="H346" s="84" t="s">
        <v>3674</v>
      </c>
      <c r="I346" s="108"/>
      <c r="J346" s="80"/>
      <c r="K346" s="85" t="s">
        <v>3675</v>
      </c>
      <c r="L346" s="258"/>
      <c r="M346" s="87" t="s">
        <v>159</v>
      </c>
      <c r="N346" s="93" t="s">
        <v>781</v>
      </c>
      <c r="O346" s="88" t="s">
        <v>782</v>
      </c>
      <c r="P346" s="89"/>
      <c r="Q346" s="237" t="s">
        <v>3704</v>
      </c>
      <c r="R346" s="237" t="s">
        <v>3705</v>
      </c>
      <c r="S346" s="84" t="s">
        <v>3678</v>
      </c>
      <c r="T346" s="83" t="s">
        <v>3706</v>
      </c>
      <c r="U346" s="83" t="s">
        <v>3707</v>
      </c>
      <c r="V346" s="125" t="s">
        <v>219</v>
      </c>
      <c r="AA346" s="103">
        <f>IF(OR(J346="Fail",ISBLANK(J346)),INDEX('Issue Code Table'!C:C,MATCH(N:N,'Issue Code Table'!A:A,0)),IF(M346="Critical",6,IF(M346="Significant",5,IF(M346="Moderate",3,2))))</f>
        <v>6</v>
      </c>
    </row>
    <row r="347" spans="1:27" s="73" customFormat="1" ht="141.65" customHeight="1" x14ac:dyDescent="0.25">
      <c r="A347" s="82" t="s">
        <v>3708</v>
      </c>
      <c r="B347" s="83" t="s">
        <v>732</v>
      </c>
      <c r="C347" s="83" t="s">
        <v>733</v>
      </c>
      <c r="D347" s="108" t="s">
        <v>193</v>
      </c>
      <c r="E347" s="84" t="s">
        <v>3682</v>
      </c>
      <c r="F347" s="84" t="s">
        <v>3709</v>
      </c>
      <c r="G347" s="84" t="s">
        <v>3710</v>
      </c>
      <c r="H347" s="84" t="s">
        <v>3685</v>
      </c>
      <c r="I347" s="108"/>
      <c r="J347" s="80"/>
      <c r="K347" s="85" t="s">
        <v>3686</v>
      </c>
      <c r="L347" s="258"/>
      <c r="M347" s="87" t="s">
        <v>159</v>
      </c>
      <c r="N347" s="93" t="s">
        <v>186</v>
      </c>
      <c r="O347" s="88" t="s">
        <v>187</v>
      </c>
      <c r="P347" s="89"/>
      <c r="Q347" s="237" t="s">
        <v>3704</v>
      </c>
      <c r="R347" s="237" t="s">
        <v>3711</v>
      </c>
      <c r="S347" s="84" t="s">
        <v>3688</v>
      </c>
      <c r="T347" s="83" t="s">
        <v>3712</v>
      </c>
      <c r="U347" s="83" t="s">
        <v>3713</v>
      </c>
      <c r="V347" s="125" t="s">
        <v>219</v>
      </c>
      <c r="AA347" s="103">
        <f>IF(OR(J347="Fail",ISBLANK(J347)),INDEX('Issue Code Table'!C:C,MATCH(N:N,'Issue Code Table'!A:A,0)),IF(M347="Critical",6,IF(M347="Significant",5,IF(M347="Moderate",3,2))))</f>
        <v>6</v>
      </c>
    </row>
    <row r="348" spans="1:27" s="73" customFormat="1" ht="141.65" customHeight="1" x14ac:dyDescent="0.25">
      <c r="A348" s="82" t="s">
        <v>3714</v>
      </c>
      <c r="B348" s="83" t="s">
        <v>346</v>
      </c>
      <c r="C348" s="83" t="s">
        <v>347</v>
      </c>
      <c r="D348" s="108" t="s">
        <v>193</v>
      </c>
      <c r="E348" s="84" t="s">
        <v>3715</v>
      </c>
      <c r="F348" s="84" t="s">
        <v>3716</v>
      </c>
      <c r="G348" s="84" t="s">
        <v>3717</v>
      </c>
      <c r="H348" s="84" t="s">
        <v>3718</v>
      </c>
      <c r="I348" s="108"/>
      <c r="J348" s="80"/>
      <c r="K348" s="85" t="s">
        <v>3719</v>
      </c>
      <c r="L348" s="258"/>
      <c r="M348" s="87" t="s">
        <v>159</v>
      </c>
      <c r="N348" s="93" t="s">
        <v>1039</v>
      </c>
      <c r="O348" s="88" t="s">
        <v>1040</v>
      </c>
      <c r="P348" s="89"/>
      <c r="Q348" s="237" t="s">
        <v>3704</v>
      </c>
      <c r="R348" s="237" t="s">
        <v>3720</v>
      </c>
      <c r="S348" s="84" t="s">
        <v>3721</v>
      </c>
      <c r="T348" s="83" t="s">
        <v>3722</v>
      </c>
      <c r="U348" s="83" t="s">
        <v>3723</v>
      </c>
      <c r="V348" s="125" t="s">
        <v>219</v>
      </c>
      <c r="AA348" s="103">
        <f>IF(OR(J348="Fail",ISBLANK(J348)),INDEX('Issue Code Table'!C:C,MATCH(N:N,'Issue Code Table'!A:A,0)),IF(M348="Critical",6,IF(M348="Significant",5,IF(M348="Moderate",3,2))))</f>
        <v>5</v>
      </c>
    </row>
    <row r="349" spans="1:27" s="73" customFormat="1" ht="141.65" customHeight="1" x14ac:dyDescent="0.25">
      <c r="A349" s="82" t="s">
        <v>3724</v>
      </c>
      <c r="B349" s="83" t="s">
        <v>346</v>
      </c>
      <c r="C349" s="83" t="s">
        <v>347</v>
      </c>
      <c r="D349" s="108" t="s">
        <v>193</v>
      </c>
      <c r="E349" s="84" t="s">
        <v>3725</v>
      </c>
      <c r="F349" s="84" t="s">
        <v>3726</v>
      </c>
      <c r="G349" s="84" t="s">
        <v>3727</v>
      </c>
      <c r="H349" s="84" t="s">
        <v>3728</v>
      </c>
      <c r="I349" s="235"/>
      <c r="J349" s="80"/>
      <c r="K349" s="241" t="s">
        <v>3729</v>
      </c>
      <c r="L349" s="258"/>
      <c r="M349" s="87" t="s">
        <v>199</v>
      </c>
      <c r="N349" s="93" t="s">
        <v>361</v>
      </c>
      <c r="O349" s="88" t="s">
        <v>362</v>
      </c>
      <c r="P349" s="89"/>
      <c r="Q349" s="237" t="s">
        <v>3730</v>
      </c>
      <c r="R349" s="237" t="s">
        <v>3731</v>
      </c>
      <c r="S349" s="245" t="s">
        <v>3732</v>
      </c>
      <c r="T349" s="257" t="s">
        <v>3733</v>
      </c>
      <c r="U349" s="257" t="s">
        <v>3734</v>
      </c>
      <c r="V349" s="247"/>
      <c r="AA349" s="103">
        <f>IF(OR(J349="Fail",ISBLANK(J349)),INDEX('Issue Code Table'!C:C,MATCH(N:N,'Issue Code Table'!A:A,0)),IF(M349="Critical",6,IF(M349="Significant",5,IF(M349="Moderate",3,2))))</f>
        <v>4</v>
      </c>
    </row>
    <row r="350" spans="1:27" s="73" customFormat="1" ht="141.65" customHeight="1" x14ac:dyDescent="0.25">
      <c r="A350" s="82" t="s">
        <v>3735</v>
      </c>
      <c r="B350" s="83" t="s">
        <v>346</v>
      </c>
      <c r="C350" s="83" t="s">
        <v>347</v>
      </c>
      <c r="D350" s="108" t="s">
        <v>193</v>
      </c>
      <c r="E350" s="84" t="s">
        <v>3725</v>
      </c>
      <c r="F350" s="84" t="s">
        <v>3736</v>
      </c>
      <c r="G350" s="84" t="s">
        <v>3737</v>
      </c>
      <c r="H350" s="84" t="s">
        <v>3738</v>
      </c>
      <c r="I350" s="235"/>
      <c r="J350" s="80"/>
      <c r="K350" s="241" t="s">
        <v>3739</v>
      </c>
      <c r="L350" s="258"/>
      <c r="M350" s="87" t="s">
        <v>199</v>
      </c>
      <c r="N350" s="93" t="s">
        <v>361</v>
      </c>
      <c r="O350" s="88" t="s">
        <v>362</v>
      </c>
      <c r="P350" s="89"/>
      <c r="Q350" s="237" t="s">
        <v>3730</v>
      </c>
      <c r="R350" s="237" t="s">
        <v>3740</v>
      </c>
      <c r="S350" s="245" t="s">
        <v>3741</v>
      </c>
      <c r="T350" s="257" t="s">
        <v>3742</v>
      </c>
      <c r="U350" s="257" t="s">
        <v>3743</v>
      </c>
      <c r="V350" s="247"/>
      <c r="AA350" s="103">
        <f>IF(OR(J350="Fail",ISBLANK(J350)),INDEX('Issue Code Table'!C:C,MATCH(N:N,'Issue Code Table'!A:A,0)),IF(M350="Critical",6,IF(M350="Significant",5,IF(M350="Moderate",3,2))))</f>
        <v>4</v>
      </c>
    </row>
    <row r="351" spans="1:27" s="73" customFormat="1" ht="141.65" customHeight="1" x14ac:dyDescent="0.25">
      <c r="A351" s="82" t="s">
        <v>3744</v>
      </c>
      <c r="B351" s="83" t="s">
        <v>346</v>
      </c>
      <c r="C351" s="83" t="s">
        <v>347</v>
      </c>
      <c r="D351" s="108" t="s">
        <v>193</v>
      </c>
      <c r="E351" s="84" t="s">
        <v>3745</v>
      </c>
      <c r="F351" s="84" t="s">
        <v>3746</v>
      </c>
      <c r="G351" s="84" t="s">
        <v>3747</v>
      </c>
      <c r="H351" s="84" t="s">
        <v>3748</v>
      </c>
      <c r="I351" s="112"/>
      <c r="J351" s="80"/>
      <c r="K351" s="85" t="s">
        <v>3749</v>
      </c>
      <c r="L351" s="256"/>
      <c r="M351" s="87" t="s">
        <v>199</v>
      </c>
      <c r="N351" s="93" t="s">
        <v>361</v>
      </c>
      <c r="O351" s="88" t="s">
        <v>362</v>
      </c>
      <c r="P351" s="89"/>
      <c r="Q351" s="237" t="s">
        <v>3750</v>
      </c>
      <c r="R351" s="237" t="s">
        <v>3751</v>
      </c>
      <c r="S351" s="84" t="s">
        <v>3752</v>
      </c>
      <c r="T351" s="83" t="s">
        <v>3753</v>
      </c>
      <c r="U351" s="83" t="s">
        <v>3754</v>
      </c>
      <c r="V351" s="125"/>
      <c r="AA351" s="103">
        <f>IF(OR(J351="Fail",ISBLANK(J351)),INDEX('Issue Code Table'!C:C,MATCH(N:N,'Issue Code Table'!A:A,0)),IF(M351="Critical",6,IF(M351="Significant",5,IF(M351="Moderate",3,2))))</f>
        <v>4</v>
      </c>
    </row>
    <row r="352" spans="1:27" s="73" customFormat="1" ht="141.65" customHeight="1" x14ac:dyDescent="0.25">
      <c r="A352" s="82" t="s">
        <v>3755</v>
      </c>
      <c r="B352" s="83" t="s">
        <v>346</v>
      </c>
      <c r="C352" s="83" t="s">
        <v>347</v>
      </c>
      <c r="D352" s="108" t="s">
        <v>193</v>
      </c>
      <c r="E352" s="84" t="s">
        <v>3756</v>
      </c>
      <c r="F352" s="84" t="s">
        <v>3757</v>
      </c>
      <c r="G352" s="84" t="s">
        <v>3758</v>
      </c>
      <c r="H352" s="84" t="s">
        <v>3759</v>
      </c>
      <c r="I352" s="108"/>
      <c r="J352" s="80"/>
      <c r="K352" s="85" t="s">
        <v>3760</v>
      </c>
      <c r="L352" s="258"/>
      <c r="M352" s="87" t="s">
        <v>199</v>
      </c>
      <c r="N352" s="93" t="s">
        <v>2607</v>
      </c>
      <c r="O352" s="88" t="s">
        <v>2608</v>
      </c>
      <c r="P352" s="89"/>
      <c r="Q352" s="237" t="s">
        <v>3761</v>
      </c>
      <c r="R352" s="237" t="s">
        <v>3762</v>
      </c>
      <c r="S352" s="84" t="s">
        <v>3763</v>
      </c>
      <c r="T352" s="83" t="s">
        <v>3764</v>
      </c>
      <c r="U352" s="83" t="s">
        <v>3765</v>
      </c>
      <c r="V352" s="125"/>
      <c r="AA352" s="103">
        <f>IF(OR(J352="Fail",ISBLANK(J352)),INDEX('Issue Code Table'!C:C,MATCH(N:N,'Issue Code Table'!A:A,0)),IF(M352="Critical",6,IF(M352="Significant",5,IF(M352="Moderate",3,2))))</f>
        <v>5</v>
      </c>
    </row>
    <row r="353" spans="1:27" s="73" customFormat="1" ht="141.65" customHeight="1" x14ac:dyDescent="0.25">
      <c r="A353" s="82" t="s">
        <v>3766</v>
      </c>
      <c r="B353" s="83" t="s">
        <v>1581</v>
      </c>
      <c r="C353" s="83" t="s">
        <v>1582</v>
      </c>
      <c r="D353" s="108" t="s">
        <v>193</v>
      </c>
      <c r="E353" s="84" t="s">
        <v>3767</v>
      </c>
      <c r="F353" s="84" t="s">
        <v>3768</v>
      </c>
      <c r="G353" s="84" t="s">
        <v>3769</v>
      </c>
      <c r="H353" s="84" t="s">
        <v>3770</v>
      </c>
      <c r="I353" s="108"/>
      <c r="J353" s="80"/>
      <c r="K353" s="85" t="s">
        <v>3771</v>
      </c>
      <c r="L353" s="258"/>
      <c r="M353" s="87" t="s">
        <v>159</v>
      </c>
      <c r="N353" s="93" t="s">
        <v>2607</v>
      </c>
      <c r="O353" s="88" t="s">
        <v>2608</v>
      </c>
      <c r="P353" s="89"/>
      <c r="Q353" s="237" t="s">
        <v>3772</v>
      </c>
      <c r="R353" s="237" t="s">
        <v>3773</v>
      </c>
      <c r="S353" s="84" t="s">
        <v>3774</v>
      </c>
      <c r="T353" s="83" t="s">
        <v>3775</v>
      </c>
      <c r="U353" s="83" t="s">
        <v>3776</v>
      </c>
      <c r="V353" s="125" t="s">
        <v>219</v>
      </c>
      <c r="AA353" s="103">
        <f>IF(OR(J353="Fail",ISBLANK(J353)),INDEX('Issue Code Table'!C:C,MATCH(N:N,'Issue Code Table'!A:A,0)),IF(M353="Critical",6,IF(M353="Significant",5,IF(M353="Moderate",3,2))))</f>
        <v>5</v>
      </c>
    </row>
    <row r="354" spans="1:27" s="73" customFormat="1" ht="141.65" customHeight="1" x14ac:dyDescent="0.25">
      <c r="A354" s="82" t="s">
        <v>3777</v>
      </c>
      <c r="B354" s="83" t="s">
        <v>346</v>
      </c>
      <c r="C354" s="83" t="s">
        <v>347</v>
      </c>
      <c r="D354" s="108" t="s">
        <v>193</v>
      </c>
      <c r="E354" s="84" t="s">
        <v>3778</v>
      </c>
      <c r="F354" s="84" t="s">
        <v>3779</v>
      </c>
      <c r="G354" s="84" t="s">
        <v>3780</v>
      </c>
      <c r="H354" s="84" t="s">
        <v>3781</v>
      </c>
      <c r="I354" s="108"/>
      <c r="J354" s="80"/>
      <c r="K354" s="85" t="s">
        <v>3782</v>
      </c>
      <c r="L354" s="258"/>
      <c r="M354" s="87" t="s">
        <v>159</v>
      </c>
      <c r="N354" s="93" t="s">
        <v>2607</v>
      </c>
      <c r="O354" s="88" t="s">
        <v>2608</v>
      </c>
      <c r="P354" s="89"/>
      <c r="Q354" s="237" t="s">
        <v>3772</v>
      </c>
      <c r="R354" s="237" t="s">
        <v>3783</v>
      </c>
      <c r="S354" s="84" t="s">
        <v>3774</v>
      </c>
      <c r="T354" s="83" t="s">
        <v>3784</v>
      </c>
      <c r="U354" s="83" t="s">
        <v>3785</v>
      </c>
      <c r="V354" s="125" t="s">
        <v>219</v>
      </c>
      <c r="AA354" s="103">
        <f>IF(OR(J354="Fail",ISBLANK(J354)),INDEX('Issue Code Table'!C:C,MATCH(N:N,'Issue Code Table'!A:A,0)),IF(M354="Critical",6,IF(M354="Significant",5,IF(M354="Moderate",3,2))))</f>
        <v>5</v>
      </c>
    </row>
    <row r="355" spans="1:27" s="73" customFormat="1" ht="141.65" customHeight="1" x14ac:dyDescent="0.25">
      <c r="A355" s="82" t="s">
        <v>3786</v>
      </c>
      <c r="B355" s="83" t="s">
        <v>346</v>
      </c>
      <c r="C355" s="83" t="s">
        <v>347</v>
      </c>
      <c r="D355" s="108" t="s">
        <v>193</v>
      </c>
      <c r="E355" s="84" t="s">
        <v>3787</v>
      </c>
      <c r="F355" s="84" t="s">
        <v>3788</v>
      </c>
      <c r="G355" s="84" t="s">
        <v>3789</v>
      </c>
      <c r="H355" s="84" t="s">
        <v>3790</v>
      </c>
      <c r="I355" s="108"/>
      <c r="J355" s="80"/>
      <c r="K355" s="85" t="s">
        <v>3791</v>
      </c>
      <c r="L355" s="258"/>
      <c r="M355" s="87" t="s">
        <v>159</v>
      </c>
      <c r="N355" s="93" t="s">
        <v>705</v>
      </c>
      <c r="O355" s="88" t="s">
        <v>706</v>
      </c>
      <c r="P355" s="89"/>
      <c r="Q355" s="237" t="s">
        <v>3772</v>
      </c>
      <c r="R355" s="237" t="s">
        <v>3792</v>
      </c>
      <c r="S355" s="84" t="s">
        <v>3793</v>
      </c>
      <c r="T355" s="83" t="s">
        <v>3794</v>
      </c>
      <c r="U355" s="83" t="s">
        <v>3795</v>
      </c>
      <c r="V355" s="125" t="s">
        <v>219</v>
      </c>
      <c r="AA355" s="103">
        <f>IF(OR(J355="Fail",ISBLANK(J355)),INDEX('Issue Code Table'!C:C,MATCH(N:N,'Issue Code Table'!A:A,0)),IF(M355="Critical",6,IF(M355="Significant",5,IF(M355="Moderate",3,2))))</f>
        <v>5</v>
      </c>
    </row>
    <row r="356" spans="1:27" s="73" customFormat="1" ht="141.65" customHeight="1" x14ac:dyDescent="0.25">
      <c r="A356" s="82" t="s">
        <v>3796</v>
      </c>
      <c r="B356" s="83" t="s">
        <v>346</v>
      </c>
      <c r="C356" s="83" t="s">
        <v>347</v>
      </c>
      <c r="D356" s="108" t="s">
        <v>193</v>
      </c>
      <c r="E356" s="84" t="s">
        <v>3797</v>
      </c>
      <c r="F356" s="84" t="s">
        <v>3798</v>
      </c>
      <c r="G356" s="84" t="s">
        <v>3799</v>
      </c>
      <c r="H356" s="84" t="s">
        <v>3800</v>
      </c>
      <c r="I356" s="112"/>
      <c r="J356" s="80"/>
      <c r="K356" s="85" t="s">
        <v>3801</v>
      </c>
      <c r="L356" s="113"/>
      <c r="M356" s="87" t="s">
        <v>159</v>
      </c>
      <c r="N356" s="93" t="s">
        <v>705</v>
      </c>
      <c r="O356" s="88" t="s">
        <v>706</v>
      </c>
      <c r="P356" s="89"/>
      <c r="Q356" s="237" t="s">
        <v>3802</v>
      </c>
      <c r="R356" s="237" t="s">
        <v>3803</v>
      </c>
      <c r="S356" s="84" t="s">
        <v>3041</v>
      </c>
      <c r="T356" s="83" t="s">
        <v>3804</v>
      </c>
      <c r="U356" s="83" t="s">
        <v>3805</v>
      </c>
      <c r="V356" s="125" t="s">
        <v>219</v>
      </c>
      <c r="AA356" s="103">
        <f>IF(OR(J356="Fail",ISBLANK(J356)),INDEX('Issue Code Table'!C:C,MATCH(N:N,'Issue Code Table'!A:A,0)),IF(M356="Critical",6,IF(M356="Significant",5,IF(M356="Moderate",3,2))))</f>
        <v>5</v>
      </c>
    </row>
    <row r="357" spans="1:27" s="73" customFormat="1" ht="141.65" customHeight="1" x14ac:dyDescent="0.25">
      <c r="A357" s="82" t="s">
        <v>3806</v>
      </c>
      <c r="B357" s="83" t="s">
        <v>152</v>
      </c>
      <c r="C357" s="83" t="s">
        <v>153</v>
      </c>
      <c r="D357" s="108" t="s">
        <v>193</v>
      </c>
      <c r="E357" s="84" t="s">
        <v>3807</v>
      </c>
      <c r="F357" s="84" t="s">
        <v>3808</v>
      </c>
      <c r="G357" s="84" t="s">
        <v>3809</v>
      </c>
      <c r="H357" s="84" t="s">
        <v>3810</v>
      </c>
      <c r="I357" s="112"/>
      <c r="J357" s="80"/>
      <c r="K357" s="85" t="s">
        <v>3811</v>
      </c>
      <c r="L357" s="113"/>
      <c r="M357" s="87" t="s">
        <v>159</v>
      </c>
      <c r="N357" s="93" t="s">
        <v>2607</v>
      </c>
      <c r="O357" s="88" t="s">
        <v>2608</v>
      </c>
      <c r="P357" s="89"/>
      <c r="Q357" s="237" t="s">
        <v>3802</v>
      </c>
      <c r="R357" s="237" t="s">
        <v>3812</v>
      </c>
      <c r="S357" s="84" t="s">
        <v>3813</v>
      </c>
      <c r="T357" s="83" t="s">
        <v>3814</v>
      </c>
      <c r="U357" s="83" t="s">
        <v>3815</v>
      </c>
      <c r="V357" s="125" t="s">
        <v>219</v>
      </c>
      <c r="AA357" s="103">
        <f>IF(OR(J357="Fail",ISBLANK(J357)),INDEX('Issue Code Table'!C:C,MATCH(N:N,'Issue Code Table'!A:A,0)),IF(M357="Critical",6,IF(M357="Significant",5,IF(M357="Moderate",3,2))))</f>
        <v>5</v>
      </c>
    </row>
    <row r="358" spans="1:27" s="73" customFormat="1" ht="141.65" customHeight="1" x14ac:dyDescent="0.25">
      <c r="A358" s="82" t="s">
        <v>3816</v>
      </c>
      <c r="B358" s="83" t="s">
        <v>152</v>
      </c>
      <c r="C358" s="83" t="s">
        <v>153</v>
      </c>
      <c r="D358" s="108" t="s">
        <v>193</v>
      </c>
      <c r="E358" s="84" t="s">
        <v>3817</v>
      </c>
      <c r="F358" s="84" t="s">
        <v>3818</v>
      </c>
      <c r="G358" s="84" t="s">
        <v>3819</v>
      </c>
      <c r="H358" s="84" t="s">
        <v>3820</v>
      </c>
      <c r="I358" s="112"/>
      <c r="J358" s="80"/>
      <c r="K358" s="85" t="s">
        <v>3821</v>
      </c>
      <c r="L358" s="256"/>
      <c r="M358" s="87" t="s">
        <v>159</v>
      </c>
      <c r="N358" s="93" t="s">
        <v>2607</v>
      </c>
      <c r="O358" s="88" t="s">
        <v>2608</v>
      </c>
      <c r="P358" s="89"/>
      <c r="Q358" s="237" t="s">
        <v>3802</v>
      </c>
      <c r="R358" s="237" t="s">
        <v>3822</v>
      </c>
      <c r="S358" s="84" t="s">
        <v>3823</v>
      </c>
      <c r="T358" s="83" t="s">
        <v>3824</v>
      </c>
      <c r="U358" s="83" t="s">
        <v>3825</v>
      </c>
      <c r="V358" s="125" t="s">
        <v>219</v>
      </c>
      <c r="AA358" s="103">
        <f>IF(OR(J358="Fail",ISBLANK(J358)),INDEX('Issue Code Table'!C:C,MATCH(N:N,'Issue Code Table'!A:A,0)),IF(M358="Critical",6,IF(M358="Significant",5,IF(M358="Moderate",3,2))))</f>
        <v>5</v>
      </c>
    </row>
    <row r="359" spans="1:27" s="73" customFormat="1" ht="141.65" customHeight="1" x14ac:dyDescent="0.25">
      <c r="A359" s="82" t="s">
        <v>3826</v>
      </c>
      <c r="B359" s="83" t="s">
        <v>346</v>
      </c>
      <c r="C359" s="83" t="s">
        <v>347</v>
      </c>
      <c r="D359" s="108" t="s">
        <v>193</v>
      </c>
      <c r="E359" s="84" t="s">
        <v>3827</v>
      </c>
      <c r="F359" s="84" t="s">
        <v>3828</v>
      </c>
      <c r="G359" s="84" t="s">
        <v>3829</v>
      </c>
      <c r="H359" s="84" t="s">
        <v>3830</v>
      </c>
      <c r="I359" s="108"/>
      <c r="J359" s="80"/>
      <c r="K359" s="85" t="s">
        <v>3831</v>
      </c>
      <c r="L359" s="258"/>
      <c r="M359" s="87" t="s">
        <v>199</v>
      </c>
      <c r="N359" s="93" t="s">
        <v>683</v>
      </c>
      <c r="O359" s="88" t="s">
        <v>684</v>
      </c>
      <c r="P359" s="89"/>
      <c r="Q359" s="237" t="s">
        <v>3832</v>
      </c>
      <c r="R359" s="237" t="s">
        <v>3833</v>
      </c>
      <c r="S359" s="84" t="s">
        <v>3834</v>
      </c>
      <c r="T359" s="83" t="s">
        <v>3835</v>
      </c>
      <c r="U359" s="83" t="s">
        <v>3836</v>
      </c>
      <c r="V359" s="125"/>
      <c r="AA359" s="103">
        <f>IF(OR(J359="Fail",ISBLANK(J359)),INDEX('Issue Code Table'!C:C,MATCH(N:N,'Issue Code Table'!A:A,0)),IF(M359="Critical",6,IF(M359="Significant",5,IF(M359="Moderate",3,2))))</f>
        <v>4</v>
      </c>
    </row>
    <row r="360" spans="1:27" s="73" customFormat="1" ht="141.65" customHeight="1" x14ac:dyDescent="0.25">
      <c r="A360" s="82" t="s">
        <v>3837</v>
      </c>
      <c r="B360" s="83" t="s">
        <v>860</v>
      </c>
      <c r="C360" s="83" t="s">
        <v>861</v>
      </c>
      <c r="D360" s="108" t="s">
        <v>193</v>
      </c>
      <c r="E360" s="84" t="s">
        <v>3838</v>
      </c>
      <c r="F360" s="84" t="s">
        <v>3839</v>
      </c>
      <c r="G360" s="84" t="s">
        <v>3840</v>
      </c>
      <c r="H360" s="84" t="s">
        <v>3841</v>
      </c>
      <c r="I360" s="108"/>
      <c r="J360" s="80"/>
      <c r="K360" s="85" t="s">
        <v>3842</v>
      </c>
      <c r="L360" s="258"/>
      <c r="M360" s="87" t="s">
        <v>159</v>
      </c>
      <c r="N360" s="93" t="s">
        <v>705</v>
      </c>
      <c r="O360" s="88" t="s">
        <v>706</v>
      </c>
      <c r="P360" s="89"/>
      <c r="Q360" s="237" t="s">
        <v>3832</v>
      </c>
      <c r="R360" s="237" t="s">
        <v>3843</v>
      </c>
      <c r="S360" s="84" t="s">
        <v>3834</v>
      </c>
      <c r="T360" s="83" t="s">
        <v>3844</v>
      </c>
      <c r="U360" s="83" t="s">
        <v>3845</v>
      </c>
      <c r="V360" s="125" t="s">
        <v>219</v>
      </c>
      <c r="AA360" s="103">
        <f>IF(OR(J360="Fail",ISBLANK(J360)),INDEX('Issue Code Table'!C:C,MATCH(N:N,'Issue Code Table'!A:A,0)),IF(M360="Critical",6,IF(M360="Significant",5,IF(M360="Moderate",3,2))))</f>
        <v>5</v>
      </c>
    </row>
    <row r="361" spans="1:27" s="73" customFormat="1" ht="141.65" customHeight="1" x14ac:dyDescent="0.25">
      <c r="A361" s="82" t="s">
        <v>3846</v>
      </c>
      <c r="B361" s="83" t="s">
        <v>860</v>
      </c>
      <c r="C361" s="83" t="s">
        <v>861</v>
      </c>
      <c r="D361" s="108" t="s">
        <v>193</v>
      </c>
      <c r="E361" s="84" t="s">
        <v>3847</v>
      </c>
      <c r="F361" s="84" t="s">
        <v>3848</v>
      </c>
      <c r="G361" s="84" t="s">
        <v>3849</v>
      </c>
      <c r="H361" s="84" t="s">
        <v>3850</v>
      </c>
      <c r="I361" s="108"/>
      <c r="J361" s="80"/>
      <c r="K361" s="85" t="s">
        <v>3851</v>
      </c>
      <c r="L361" s="258"/>
      <c r="M361" s="87" t="s">
        <v>199</v>
      </c>
      <c r="N361" s="93" t="s">
        <v>307</v>
      </c>
      <c r="O361" s="88" t="s">
        <v>308</v>
      </c>
      <c r="P361" s="89"/>
      <c r="Q361" s="237" t="s">
        <v>3832</v>
      </c>
      <c r="R361" s="237" t="s">
        <v>3852</v>
      </c>
      <c r="S361" s="84" t="s">
        <v>3834</v>
      </c>
      <c r="T361" s="83" t="s">
        <v>3853</v>
      </c>
      <c r="U361" s="83" t="s">
        <v>3854</v>
      </c>
      <c r="V361" s="125"/>
      <c r="AA361" s="103">
        <f>IF(OR(J361="Fail",ISBLANK(J361)),INDEX('Issue Code Table'!C:C,MATCH(N:N,'Issue Code Table'!A:A,0)),IF(M361="Critical",6,IF(M361="Significant",5,IF(M361="Moderate",3,2))))</f>
        <v>4</v>
      </c>
    </row>
    <row r="362" spans="1:27" s="73" customFormat="1" ht="141.65" customHeight="1" x14ac:dyDescent="0.25">
      <c r="A362" s="82" t="s">
        <v>3855</v>
      </c>
      <c r="B362" s="83" t="s">
        <v>346</v>
      </c>
      <c r="C362" s="83" t="s">
        <v>347</v>
      </c>
      <c r="D362" s="108" t="s">
        <v>193</v>
      </c>
      <c r="E362" s="84" t="s">
        <v>3856</v>
      </c>
      <c r="F362" s="84" t="s">
        <v>3857</v>
      </c>
      <c r="G362" s="84" t="s">
        <v>3858</v>
      </c>
      <c r="H362" s="84" t="s">
        <v>3859</v>
      </c>
      <c r="I362" s="108"/>
      <c r="J362" s="80"/>
      <c r="K362" s="85" t="s">
        <v>3860</v>
      </c>
      <c r="L362" s="258"/>
      <c r="M362" s="87" t="s">
        <v>199</v>
      </c>
      <c r="N362" s="93" t="s">
        <v>1328</v>
      </c>
      <c r="O362" s="88" t="s">
        <v>1329</v>
      </c>
      <c r="P362" s="89"/>
      <c r="Q362" s="237" t="s">
        <v>3861</v>
      </c>
      <c r="R362" s="237" t="s">
        <v>3862</v>
      </c>
      <c r="S362" s="84" t="s">
        <v>3863</v>
      </c>
      <c r="T362" s="83" t="s">
        <v>3864</v>
      </c>
      <c r="U362" s="83" t="s">
        <v>3865</v>
      </c>
      <c r="V362" s="125"/>
      <c r="AA362" s="103">
        <f>IF(OR(J362="Fail",ISBLANK(J362)),INDEX('Issue Code Table'!C:C,MATCH(N:N,'Issue Code Table'!A:A,0)),IF(M362="Critical",6,IF(M362="Significant",5,IF(M362="Moderate",3,2))))</f>
        <v>3</v>
      </c>
    </row>
    <row r="363" spans="1:27" s="73" customFormat="1" ht="141.65" customHeight="1" x14ac:dyDescent="0.25">
      <c r="A363" s="82" t="s">
        <v>3866</v>
      </c>
      <c r="B363" s="83" t="s">
        <v>346</v>
      </c>
      <c r="C363" s="83" t="s">
        <v>347</v>
      </c>
      <c r="D363" s="108" t="s">
        <v>193</v>
      </c>
      <c r="E363" s="84" t="s">
        <v>3867</v>
      </c>
      <c r="F363" s="84" t="s">
        <v>3868</v>
      </c>
      <c r="G363" s="84" t="s">
        <v>3869</v>
      </c>
      <c r="H363" s="84" t="s">
        <v>3870</v>
      </c>
      <c r="I363" s="108"/>
      <c r="J363" s="80"/>
      <c r="K363" s="85" t="s">
        <v>3871</v>
      </c>
      <c r="L363" s="258"/>
      <c r="M363" s="87" t="s">
        <v>159</v>
      </c>
      <c r="N363" s="93" t="s">
        <v>705</v>
      </c>
      <c r="O363" s="88" t="s">
        <v>706</v>
      </c>
      <c r="P363" s="89"/>
      <c r="Q363" s="237" t="s">
        <v>3872</v>
      </c>
      <c r="R363" s="237" t="s">
        <v>3873</v>
      </c>
      <c r="S363" s="84" t="s">
        <v>3874</v>
      </c>
      <c r="T363" s="83" t="s">
        <v>3875</v>
      </c>
      <c r="U363" s="83" t="s">
        <v>3876</v>
      </c>
      <c r="V363" s="125" t="s">
        <v>219</v>
      </c>
      <c r="AA363" s="103">
        <f>IF(OR(J363="Fail",ISBLANK(J363)),INDEX('Issue Code Table'!C:C,MATCH(N:N,'Issue Code Table'!A:A,0)),IF(M363="Critical",6,IF(M363="Significant",5,IF(M363="Moderate",3,2))))</f>
        <v>5</v>
      </c>
    </row>
    <row r="364" spans="1:27" s="73" customFormat="1" ht="141.65" customHeight="1" x14ac:dyDescent="0.25">
      <c r="A364" s="82" t="s">
        <v>3877</v>
      </c>
      <c r="B364" s="83" t="s">
        <v>346</v>
      </c>
      <c r="C364" s="83" t="s">
        <v>347</v>
      </c>
      <c r="D364" s="108" t="s">
        <v>193</v>
      </c>
      <c r="E364" s="84" t="s">
        <v>3878</v>
      </c>
      <c r="F364" s="84" t="s">
        <v>3879</v>
      </c>
      <c r="G364" s="84" t="s">
        <v>3880</v>
      </c>
      <c r="H364" s="84" t="s">
        <v>3881</v>
      </c>
      <c r="I364" s="108"/>
      <c r="J364" s="80"/>
      <c r="K364" s="85" t="s">
        <v>3882</v>
      </c>
      <c r="L364" s="258"/>
      <c r="M364" s="87" t="s">
        <v>199</v>
      </c>
      <c r="N364" s="93" t="s">
        <v>2594</v>
      </c>
      <c r="O364" s="88" t="s">
        <v>2595</v>
      </c>
      <c r="P364" s="89"/>
      <c r="Q364" s="237" t="s">
        <v>3872</v>
      </c>
      <c r="R364" s="237" t="s">
        <v>3883</v>
      </c>
      <c r="S364" s="84" t="s">
        <v>3884</v>
      </c>
      <c r="T364" s="83" t="s">
        <v>3885</v>
      </c>
      <c r="U364" s="83" t="s">
        <v>3886</v>
      </c>
      <c r="V364" s="125"/>
      <c r="AA364" s="103">
        <f>IF(OR(J364="Fail",ISBLANK(J364)),INDEX('Issue Code Table'!C:C,MATCH(N:N,'Issue Code Table'!A:A,0)),IF(M364="Critical",6,IF(M364="Significant",5,IF(M364="Moderate",3,2))))</f>
        <v>5</v>
      </c>
    </row>
    <row r="365" spans="1:27" s="73" customFormat="1" ht="141.65" customHeight="1" x14ac:dyDescent="0.25">
      <c r="A365" s="82" t="s">
        <v>3887</v>
      </c>
      <c r="B365" s="83" t="s">
        <v>346</v>
      </c>
      <c r="C365" s="83" t="s">
        <v>347</v>
      </c>
      <c r="D365" s="108" t="s">
        <v>193</v>
      </c>
      <c r="E365" s="84" t="s">
        <v>3888</v>
      </c>
      <c r="F365" s="84" t="s">
        <v>3889</v>
      </c>
      <c r="G365" s="84" t="s">
        <v>3890</v>
      </c>
      <c r="H365" s="84" t="s">
        <v>3891</v>
      </c>
      <c r="I365" s="112"/>
      <c r="J365" s="80"/>
      <c r="K365" s="85" t="s">
        <v>3892</v>
      </c>
      <c r="L365" s="256"/>
      <c r="M365" s="87" t="s">
        <v>159</v>
      </c>
      <c r="N365" s="93" t="s">
        <v>705</v>
      </c>
      <c r="O365" s="88" t="s">
        <v>706</v>
      </c>
      <c r="P365" s="89"/>
      <c r="Q365" s="237" t="s">
        <v>3893</v>
      </c>
      <c r="R365" s="237" t="s">
        <v>3894</v>
      </c>
      <c r="S365" s="84" t="s">
        <v>3895</v>
      </c>
      <c r="T365" s="83" t="s">
        <v>3896</v>
      </c>
      <c r="U365" s="83" t="s">
        <v>3897</v>
      </c>
      <c r="V365" s="125" t="s">
        <v>219</v>
      </c>
      <c r="AA365" s="103">
        <f>IF(OR(J365="Fail",ISBLANK(J365)),INDEX('Issue Code Table'!C:C,MATCH(N:N,'Issue Code Table'!A:A,0)),IF(M365="Critical",6,IF(M365="Significant",5,IF(M365="Moderate",3,2))))</f>
        <v>5</v>
      </c>
    </row>
    <row r="366" spans="1:27" s="73" customFormat="1" ht="141.65" customHeight="1" x14ac:dyDescent="0.25">
      <c r="A366" s="82" t="s">
        <v>3898</v>
      </c>
      <c r="B366" s="83" t="s">
        <v>346</v>
      </c>
      <c r="C366" s="83" t="s">
        <v>347</v>
      </c>
      <c r="D366" s="108" t="s">
        <v>193</v>
      </c>
      <c r="E366" s="84" t="s">
        <v>3899</v>
      </c>
      <c r="F366" s="84" t="s">
        <v>3900</v>
      </c>
      <c r="G366" s="84" t="s">
        <v>3901</v>
      </c>
      <c r="H366" s="84" t="s">
        <v>3902</v>
      </c>
      <c r="I366" s="108"/>
      <c r="J366" s="80"/>
      <c r="K366" s="85" t="s">
        <v>3903</v>
      </c>
      <c r="L366" s="258"/>
      <c r="M366" s="87" t="s">
        <v>199</v>
      </c>
      <c r="N366" s="93" t="s">
        <v>3209</v>
      </c>
      <c r="O366" s="88" t="s">
        <v>3210</v>
      </c>
      <c r="P366" s="89"/>
      <c r="Q366" s="237" t="s">
        <v>3893</v>
      </c>
      <c r="R366" s="237" t="s">
        <v>3904</v>
      </c>
      <c r="S366" s="84" t="s">
        <v>3895</v>
      </c>
      <c r="T366" s="83" t="s">
        <v>3905</v>
      </c>
      <c r="U366" s="83" t="s">
        <v>3906</v>
      </c>
      <c r="V366" s="125"/>
      <c r="AA366" s="103">
        <f>IF(OR(J366="Fail",ISBLANK(J366)),INDEX('Issue Code Table'!C:C,MATCH(N:N,'Issue Code Table'!A:A,0)),IF(M366="Critical",6,IF(M366="Significant",5,IF(M366="Moderate",3,2))))</f>
        <v>4</v>
      </c>
    </row>
    <row r="367" spans="1:27" s="73" customFormat="1" ht="141.65" customHeight="1" x14ac:dyDescent="0.25">
      <c r="A367" s="82" t="s">
        <v>3907</v>
      </c>
      <c r="B367" s="83" t="s">
        <v>346</v>
      </c>
      <c r="C367" s="83" t="s">
        <v>347</v>
      </c>
      <c r="D367" s="108" t="s">
        <v>193</v>
      </c>
      <c r="E367" s="84" t="s">
        <v>3908</v>
      </c>
      <c r="F367" s="84" t="s">
        <v>3909</v>
      </c>
      <c r="G367" s="84" t="s">
        <v>3910</v>
      </c>
      <c r="H367" s="84" t="s">
        <v>3911</v>
      </c>
      <c r="I367" s="235"/>
      <c r="J367" s="80"/>
      <c r="K367" s="241" t="s">
        <v>3912</v>
      </c>
      <c r="L367" s="258"/>
      <c r="M367" s="87" t="s">
        <v>159</v>
      </c>
      <c r="N367" s="93" t="s">
        <v>559</v>
      </c>
      <c r="O367" s="88" t="s">
        <v>560</v>
      </c>
      <c r="P367" s="89"/>
      <c r="Q367" s="237" t="s">
        <v>3893</v>
      </c>
      <c r="R367" s="237" t="s">
        <v>3913</v>
      </c>
      <c r="S367" s="245" t="s">
        <v>3914</v>
      </c>
      <c r="T367" s="257" t="s">
        <v>3915</v>
      </c>
      <c r="U367" s="257" t="s">
        <v>3916</v>
      </c>
      <c r="V367" s="125" t="s">
        <v>219</v>
      </c>
      <c r="AA367" s="103">
        <f>IF(OR(J367="Fail",ISBLANK(J367)),INDEX('Issue Code Table'!C:C,MATCH(N:N,'Issue Code Table'!A:A,0)),IF(M367="Critical",6,IF(M367="Significant",5,IF(M367="Moderate",3,2))))</f>
        <v>5</v>
      </c>
    </row>
    <row r="368" spans="1:27" s="73" customFormat="1" ht="141.65" customHeight="1" x14ac:dyDescent="0.25">
      <c r="A368" s="82" t="s">
        <v>3917</v>
      </c>
      <c r="B368" s="83" t="s">
        <v>346</v>
      </c>
      <c r="C368" s="83" t="s">
        <v>347</v>
      </c>
      <c r="D368" s="108" t="s">
        <v>193</v>
      </c>
      <c r="E368" s="84" t="s">
        <v>3918</v>
      </c>
      <c r="F368" s="84" t="s">
        <v>3919</v>
      </c>
      <c r="G368" s="84" t="s">
        <v>3920</v>
      </c>
      <c r="H368" s="84" t="s">
        <v>3921</v>
      </c>
      <c r="I368" s="108"/>
      <c r="J368" s="80"/>
      <c r="K368" s="85" t="s">
        <v>3922</v>
      </c>
      <c r="L368" s="258"/>
      <c r="M368" s="87" t="s">
        <v>159</v>
      </c>
      <c r="N368" s="93" t="s">
        <v>705</v>
      </c>
      <c r="O368" s="88" t="s">
        <v>706</v>
      </c>
      <c r="P368" s="89"/>
      <c r="Q368" s="237" t="s">
        <v>3923</v>
      </c>
      <c r="R368" s="237" t="s">
        <v>3924</v>
      </c>
      <c r="S368" s="84" t="s">
        <v>3925</v>
      </c>
      <c r="T368" s="83" t="s">
        <v>3926</v>
      </c>
      <c r="U368" s="83" t="s">
        <v>3927</v>
      </c>
      <c r="V368" s="125" t="s">
        <v>219</v>
      </c>
      <c r="AA368" s="103">
        <f>IF(OR(J368="Fail",ISBLANK(J368)),INDEX('Issue Code Table'!C:C,MATCH(N:N,'Issue Code Table'!A:A,0)),IF(M368="Critical",6,IF(M368="Significant",5,IF(M368="Moderate",3,2))))</f>
        <v>5</v>
      </c>
    </row>
    <row r="369" spans="1:27" s="73" customFormat="1" ht="141.65" customHeight="1" x14ac:dyDescent="0.25">
      <c r="A369" s="82" t="s">
        <v>3928</v>
      </c>
      <c r="B369" s="83" t="s">
        <v>346</v>
      </c>
      <c r="C369" s="83" t="s">
        <v>347</v>
      </c>
      <c r="D369" s="108" t="s">
        <v>193</v>
      </c>
      <c r="E369" s="84" t="s">
        <v>3618</v>
      </c>
      <c r="F369" s="84" t="s">
        <v>3619</v>
      </c>
      <c r="G369" s="84" t="s">
        <v>3929</v>
      </c>
      <c r="H369" s="84" t="s">
        <v>3930</v>
      </c>
      <c r="I369" s="108"/>
      <c r="J369" s="80"/>
      <c r="K369" s="85" t="s">
        <v>3622</v>
      </c>
      <c r="L369" s="258"/>
      <c r="M369" s="87" t="s">
        <v>159</v>
      </c>
      <c r="N369" s="93" t="s">
        <v>329</v>
      </c>
      <c r="O369" s="88" t="s">
        <v>330</v>
      </c>
      <c r="P369" s="89"/>
      <c r="Q369" s="237" t="s">
        <v>3931</v>
      </c>
      <c r="R369" s="237" t="s">
        <v>3932</v>
      </c>
      <c r="S369" s="84" t="s">
        <v>3624</v>
      </c>
      <c r="T369" s="83" t="s">
        <v>3933</v>
      </c>
      <c r="U369" s="83" t="s">
        <v>3934</v>
      </c>
      <c r="V369" s="125" t="s">
        <v>219</v>
      </c>
      <c r="AA369" s="103">
        <f>IF(OR(J369="Fail",ISBLANK(J369)),INDEX('Issue Code Table'!C:C,MATCH(N:N,'Issue Code Table'!A:A,0)),IF(M369="Critical",6,IF(M369="Significant",5,IF(M369="Moderate",3,2))))</f>
        <v>5</v>
      </c>
    </row>
    <row r="370" spans="1:27" ht="26.25" customHeight="1" x14ac:dyDescent="0.35">
      <c r="A370" s="264"/>
      <c r="B370" s="265" t="s">
        <v>3935</v>
      </c>
      <c r="C370" s="266"/>
      <c r="D370" s="266"/>
      <c r="E370" s="267"/>
      <c r="F370" s="268"/>
      <c r="G370" s="268"/>
      <c r="H370" s="268"/>
      <c r="I370" s="266"/>
      <c r="J370" s="266"/>
      <c r="K370" s="266"/>
      <c r="L370" s="266"/>
      <c r="M370" s="266"/>
      <c r="N370" s="266"/>
      <c r="O370" s="266"/>
      <c r="P370" s="105"/>
      <c r="Q370" s="266"/>
      <c r="R370" s="266"/>
      <c r="S370" s="266"/>
      <c r="T370" s="266"/>
      <c r="U370" s="266"/>
      <c r="V370" s="266"/>
      <c r="X370" s="74"/>
      <c r="AA370" s="104"/>
    </row>
    <row r="371" spans="1:27" customFormat="1" ht="25.5" customHeight="1" x14ac:dyDescent="0.35">
      <c r="F371" s="107"/>
      <c r="G371" s="107"/>
      <c r="H371" s="107" t="s">
        <v>60</v>
      </c>
    </row>
    <row r="372" spans="1:27" customFormat="1" x14ac:dyDescent="0.35">
      <c r="E372" s="77"/>
      <c r="F372" s="107"/>
      <c r="G372" s="107"/>
      <c r="H372" s="107" t="s">
        <v>61</v>
      </c>
    </row>
    <row r="373" spans="1:27" customFormat="1" x14ac:dyDescent="0.35">
      <c r="E373" s="77"/>
      <c r="F373" s="107"/>
      <c r="G373" s="107"/>
      <c r="H373" s="107" t="s">
        <v>49</v>
      </c>
    </row>
    <row r="374" spans="1:27" customFormat="1" x14ac:dyDescent="0.35">
      <c r="E374" s="77"/>
      <c r="F374" s="107"/>
      <c r="G374" s="107"/>
      <c r="H374" s="107" t="s">
        <v>3936</v>
      </c>
    </row>
    <row r="375" spans="1:27" customFormat="1" hidden="1" x14ac:dyDescent="0.35">
      <c r="E375" s="84"/>
      <c r="F375" s="107"/>
      <c r="G375" s="107"/>
      <c r="H375" s="107"/>
    </row>
    <row r="376" spans="1:27" customFormat="1" hidden="1" x14ac:dyDescent="0.35">
      <c r="E376" s="77"/>
      <c r="F376" s="107"/>
      <c r="G376" s="107"/>
      <c r="H376" s="107" t="s">
        <v>3937</v>
      </c>
    </row>
    <row r="377" spans="1:27" customFormat="1" hidden="1" x14ac:dyDescent="0.35">
      <c r="E377" s="77"/>
      <c r="F377" s="107"/>
      <c r="G377" s="107"/>
      <c r="H377" s="107" t="s">
        <v>145</v>
      </c>
    </row>
    <row r="378" spans="1:27" customFormat="1" hidden="1" x14ac:dyDescent="0.35">
      <c r="E378" s="77"/>
      <c r="F378" s="107"/>
      <c r="G378" s="107"/>
      <c r="H378" s="107" t="s">
        <v>159</v>
      </c>
    </row>
    <row r="379" spans="1:27" customFormat="1" hidden="1" x14ac:dyDescent="0.35">
      <c r="E379" s="77"/>
      <c r="F379" s="107"/>
      <c r="G379" s="107"/>
      <c r="H379" s="107" t="s">
        <v>199</v>
      </c>
    </row>
    <row r="380" spans="1:27" customFormat="1" hidden="1" x14ac:dyDescent="0.35">
      <c r="E380" s="77"/>
      <c r="F380" s="107"/>
      <c r="G380" s="107"/>
      <c r="H380" s="107" t="s">
        <v>421</v>
      </c>
    </row>
    <row r="381" spans="1:27" customFormat="1" hidden="1" x14ac:dyDescent="0.35">
      <c r="E381" s="77"/>
      <c r="F381" s="107"/>
      <c r="G381" s="107"/>
      <c r="H381" s="107"/>
    </row>
    <row r="382" spans="1:27" customFormat="1" hidden="1" x14ac:dyDescent="0.35">
      <c r="E382" s="77"/>
      <c r="F382" s="107"/>
      <c r="G382" s="107"/>
      <c r="H382" s="107"/>
    </row>
    <row r="383" spans="1:27" hidden="1" x14ac:dyDescent="0.35">
      <c r="E383" s="75"/>
    </row>
    <row r="384" spans="1:27" hidden="1" x14ac:dyDescent="0.35">
      <c r="E384" s="75"/>
    </row>
    <row r="385" spans="5:8" hidden="1" x14ac:dyDescent="0.35">
      <c r="E385" s="75"/>
    </row>
    <row r="386" spans="5:8" hidden="1" x14ac:dyDescent="0.35">
      <c r="E386" s="75"/>
      <c r="H386" s="107" t="s">
        <v>3937</v>
      </c>
    </row>
    <row r="387" spans="5:8" hidden="1" x14ac:dyDescent="0.35">
      <c r="E387" s="75"/>
      <c r="H387" s="107" t="s">
        <v>145</v>
      </c>
    </row>
    <row r="388" spans="5:8" hidden="1" x14ac:dyDescent="0.35">
      <c r="E388" s="75"/>
      <c r="H388" s="107" t="s">
        <v>159</v>
      </c>
    </row>
    <row r="389" spans="5:8" hidden="1" x14ac:dyDescent="0.35">
      <c r="E389" s="75"/>
      <c r="H389" s="107" t="s">
        <v>199</v>
      </c>
    </row>
    <row r="390" spans="5:8" hidden="1" x14ac:dyDescent="0.35">
      <c r="E390" s="75"/>
      <c r="H390" s="107" t="s">
        <v>421</v>
      </c>
    </row>
    <row r="391" spans="5:8" hidden="1" x14ac:dyDescent="0.35">
      <c r="E391" s="75"/>
      <c r="H391" s="107"/>
    </row>
    <row r="392" spans="5:8" hidden="1" x14ac:dyDescent="0.35"/>
    <row r="393" spans="5:8" x14ac:dyDescent="0.35">
      <c r="E393" s="75"/>
    </row>
    <row r="394" spans="5:8" x14ac:dyDescent="0.35">
      <c r="E394" s="75"/>
    </row>
    <row r="395" spans="5:8" x14ac:dyDescent="0.35">
      <c r="E395" s="75"/>
    </row>
    <row r="396" spans="5:8" x14ac:dyDescent="0.35">
      <c r="E396" s="75"/>
    </row>
    <row r="397" spans="5:8" x14ac:dyDescent="0.35">
      <c r="E397" s="75"/>
    </row>
    <row r="398" spans="5:8" x14ac:dyDescent="0.35">
      <c r="E398" s="75"/>
    </row>
    <row r="399" spans="5:8" x14ac:dyDescent="0.35">
      <c r="E399" s="75"/>
    </row>
    <row r="400" spans="5:8" x14ac:dyDescent="0.35">
      <c r="E400" s="75"/>
    </row>
    <row r="401" spans="5:5" x14ac:dyDescent="0.35">
      <c r="E401" s="75"/>
    </row>
    <row r="402" spans="5:5" x14ac:dyDescent="0.35">
      <c r="E402" s="75"/>
    </row>
    <row r="403" spans="5:5" x14ac:dyDescent="0.35">
      <c r="E403" s="75"/>
    </row>
    <row r="404" spans="5:5" x14ac:dyDescent="0.35">
      <c r="E404" s="75"/>
    </row>
    <row r="405" spans="5:5" x14ac:dyDescent="0.35">
      <c r="E405" s="75"/>
    </row>
    <row r="406" spans="5:5" x14ac:dyDescent="0.35">
      <c r="E406" s="75"/>
    </row>
    <row r="407" spans="5:5" x14ac:dyDescent="0.35">
      <c r="E407" s="75"/>
    </row>
    <row r="408" spans="5:5" x14ac:dyDescent="0.35">
      <c r="E408" s="75"/>
    </row>
    <row r="409" spans="5:5" x14ac:dyDescent="0.35">
      <c r="E409" s="75"/>
    </row>
    <row r="410" spans="5:5" x14ac:dyDescent="0.35">
      <c r="E410" s="75"/>
    </row>
    <row r="411" spans="5:5" x14ac:dyDescent="0.35">
      <c r="E411" s="75"/>
    </row>
    <row r="412" spans="5:5" x14ac:dyDescent="0.35">
      <c r="E412" s="75"/>
    </row>
    <row r="413" spans="5:5" x14ac:dyDescent="0.35">
      <c r="E413" s="75"/>
    </row>
    <row r="414" spans="5:5" x14ac:dyDescent="0.35">
      <c r="E414" s="75"/>
    </row>
    <row r="415" spans="5:5" x14ac:dyDescent="0.35">
      <c r="E415" s="75"/>
    </row>
    <row r="416" spans="5:5" x14ac:dyDescent="0.35">
      <c r="E416" s="75"/>
    </row>
    <row r="417" spans="5:5" x14ac:dyDescent="0.35">
      <c r="E417" s="75"/>
    </row>
    <row r="418" spans="5:5" x14ac:dyDescent="0.35">
      <c r="E418" s="75"/>
    </row>
    <row r="419" spans="5:5" x14ac:dyDescent="0.35">
      <c r="E419" s="75"/>
    </row>
    <row r="420" spans="5:5" x14ac:dyDescent="0.35">
      <c r="E420" s="75"/>
    </row>
    <row r="421" spans="5:5" x14ac:dyDescent="0.35">
      <c r="E421" s="75"/>
    </row>
    <row r="422" spans="5:5" x14ac:dyDescent="0.35">
      <c r="E422" s="75"/>
    </row>
    <row r="423" spans="5:5" x14ac:dyDescent="0.35">
      <c r="E423" s="75"/>
    </row>
    <row r="424" spans="5:5" x14ac:dyDescent="0.35">
      <c r="E424" s="75"/>
    </row>
    <row r="425" spans="5:5" x14ac:dyDescent="0.35">
      <c r="E425" s="75"/>
    </row>
    <row r="426" spans="5:5" x14ac:dyDescent="0.35">
      <c r="E426" s="75"/>
    </row>
    <row r="427" spans="5:5" x14ac:dyDescent="0.35">
      <c r="E427" s="75"/>
    </row>
    <row r="428" spans="5:5" x14ac:dyDescent="0.35">
      <c r="E428" s="75"/>
    </row>
    <row r="429" spans="5:5" x14ac:dyDescent="0.35">
      <c r="E429" s="75"/>
    </row>
    <row r="430" spans="5:5" x14ac:dyDescent="0.35">
      <c r="E430" s="75"/>
    </row>
    <row r="431" spans="5:5" x14ac:dyDescent="0.35">
      <c r="E431" s="75"/>
    </row>
    <row r="432" spans="5:5" x14ac:dyDescent="0.35">
      <c r="E432" s="75"/>
    </row>
    <row r="433" spans="5:5" x14ac:dyDescent="0.35">
      <c r="E433" s="75"/>
    </row>
    <row r="434" spans="5:5" x14ac:dyDescent="0.35">
      <c r="E434" s="75"/>
    </row>
    <row r="435" spans="5:5" x14ac:dyDescent="0.35">
      <c r="E435" s="75"/>
    </row>
    <row r="436" spans="5:5" x14ac:dyDescent="0.35">
      <c r="E436" s="75"/>
    </row>
    <row r="437" spans="5:5" x14ac:dyDescent="0.35">
      <c r="E437" s="75"/>
    </row>
    <row r="438" spans="5:5" x14ac:dyDescent="0.35">
      <c r="E438" s="75"/>
    </row>
    <row r="439" spans="5:5" x14ac:dyDescent="0.35">
      <c r="E439" s="75"/>
    </row>
    <row r="440" spans="5:5" x14ac:dyDescent="0.35">
      <c r="E440" s="75"/>
    </row>
    <row r="441" spans="5:5" x14ac:dyDescent="0.35">
      <c r="E441" s="75"/>
    </row>
    <row r="442" spans="5:5" x14ac:dyDescent="0.35">
      <c r="E442" s="75"/>
    </row>
    <row r="443" spans="5:5" x14ac:dyDescent="0.35">
      <c r="E443" s="75"/>
    </row>
    <row r="444" spans="5:5" x14ac:dyDescent="0.35">
      <c r="E444" s="75"/>
    </row>
    <row r="445" spans="5:5" x14ac:dyDescent="0.35">
      <c r="E445" s="75"/>
    </row>
    <row r="446" spans="5:5" x14ac:dyDescent="0.35">
      <c r="E446" s="75"/>
    </row>
  </sheetData>
  <protectedRanges>
    <protectedRange password="E1A2" sqref="AA2" name="Range1_1_2_1"/>
    <protectedRange password="E1A2" sqref="O72" name="Range1"/>
    <protectedRange password="E1A2" sqref="N3:O3" name="Range1_2_1_1"/>
    <protectedRange password="E1A2" sqref="N4:O4" name="Range1_4_1"/>
    <protectedRange password="E1A2" sqref="U2" name="Range1_14"/>
    <protectedRange password="E1A2" sqref="N116:N136" name="Range1_6"/>
    <protectedRange password="E1A2" sqref="P5:P6" name="Range1_1"/>
    <protectedRange password="E1A2" sqref="O5" name="Range1_1_2_2"/>
    <protectedRange password="E1A2" sqref="N367 N339 N328 N284:N287 N279:N281 N42 N276:N277" name="Range1_6_2"/>
  </protectedRanges>
  <autoFilter ref="A2:AG374" xr:uid="{E5EFF704-D488-49E8-87BE-7852DE86FEF6}"/>
  <phoneticPr fontId="19" type="noConversion"/>
  <conditionalFormatting sqref="L35">
    <cfRule type="cellIs" dxfId="6" priority="237" stopIfTrue="1" operator="equal">
      <formula>"Pass"</formula>
    </cfRule>
    <cfRule type="cellIs" dxfId="5" priority="238" stopIfTrue="1" operator="equal">
      <formula>"Fail"</formula>
    </cfRule>
    <cfRule type="cellIs" dxfId="4" priority="239" stopIfTrue="1" operator="equal">
      <formula>"Info"</formula>
    </cfRule>
  </conditionalFormatting>
  <conditionalFormatting sqref="N3:N369">
    <cfRule type="expression" dxfId="3" priority="240">
      <formula>ISERROR(AA3)</formula>
    </cfRule>
  </conditionalFormatting>
  <conditionalFormatting sqref="J3:J369">
    <cfRule type="cellIs" dxfId="2" priority="3" operator="equal">
      <formula>"Pass"</formula>
    </cfRule>
    <cfRule type="cellIs" dxfId="1" priority="2" operator="equal">
      <formula>"Fail"</formula>
    </cfRule>
    <cfRule type="cellIs" dxfId="0" priority="1" operator="equal">
      <formula>"Info"</formula>
    </cfRule>
  </conditionalFormatting>
  <dataValidations count="5">
    <dataValidation type="list" allowBlank="1" showInputMessage="1" showErrorMessage="1" sqref="JI5:JI6 TE5:TE6 ADA5:ADA6 AMW5:AMW6 AWS5:AWS6 BGO5:BGO6 BQK5:BQK6 CAG5:CAG6 CKC5:CKC6 CTY5:CTY6 DDU5:DDU6 DNQ5:DNQ6 DXM5:DXM6 EHI5:EHI6 ERE5:ERE6 FBA5:FBA6 FKW5:FKW6 FUS5:FUS6 GEO5:GEO6 GOK5:GOK6 GYG5:GYG6 HIC5:HIC6 HRY5:HRY6 IBU5:IBU6 ILQ5:ILQ6 IVM5:IVM6 JFI5:JFI6 JPE5:JPE6 JZA5:JZA6 KIW5:KIW6 KSS5:KSS6 LCO5:LCO6 LMK5:LMK6 LWG5:LWG6 MGC5:MGC6 MPY5:MPY6 MZU5:MZU6 NJQ5:NJQ6 NTM5:NTM6 ODI5:ODI6 ONE5:ONE6 OXA5:OXA6 PGW5:PGW6 PQS5:PQS6 QAO5:QAO6 QKK5:QKK6 QUG5:QUG6 REC5:REC6 RNY5:RNY6 RXU5:RXU6 SHQ5:SHQ6 SRM5:SRM6 TBI5:TBI6 TLE5:TLE6 TVA5:TVA6 UEW5:UEW6 UOS5:UOS6 UYO5:UYO6 VIK5:VIK6 VSG5:VSG6 WCC5:WCC6 WLY5:WLY6 WVU5:WVU6" xr:uid="{94A7AEC0-7721-4477-AE42-87E7FDC1E03B}">
      <formula1>$H$49:$H$52</formula1>
    </dataValidation>
    <dataValidation type="list" allowBlank="1" showInputMessage="1" showErrorMessage="1" sqref="JF5:JF6 WVR5:WVR6 WLV5:WLV6 WBZ5:WBZ6 VSD5:VSD6 VIH5:VIH6 UYL5:UYL6 UOP5:UOP6 UET5:UET6 TUX5:TUX6 TLB5:TLB6 TBF5:TBF6 SRJ5:SRJ6 SHN5:SHN6 RXR5:RXR6 RNV5:RNV6 RDZ5:RDZ6 QUD5:QUD6 QKH5:QKH6 QAL5:QAL6 PQP5:PQP6 PGT5:PGT6 OWX5:OWX6 ONB5:ONB6 ODF5:ODF6 NTJ5:NTJ6 NJN5:NJN6 MZR5:MZR6 MPV5:MPV6 MFZ5:MFZ6 LWD5:LWD6 LMH5:LMH6 LCL5:LCL6 KSP5:KSP6 KIT5:KIT6 JYX5:JYX6 JPB5:JPB6 JFF5:JFF6 IVJ5:IVJ6 ILN5:ILN6 IBR5:IBR6 HRV5:HRV6 HHZ5:HHZ6 GYD5:GYD6 GOH5:GOH6 GEL5:GEL6 FUP5:FUP6 FKT5:FKT6 FAX5:FAX6 ERB5:ERB6 EHF5:EHF6 DXJ5:DXJ6 DNN5:DNN6 DDR5:DDR6 CTV5:CTV6 CJZ5:CJZ6 CAD5:CAD6 BQH5:BQH6 BGL5:BGL6 AWP5:AWP6 AMT5:AMT6 ACX5:ACX6 TB5:TB6" xr:uid="{1F0DEE5C-00E2-4ABC-BB8B-A690732DEC43}">
      <formula1>$I$77:$I$80</formula1>
    </dataValidation>
    <dataValidation type="list" allowBlank="1" showInputMessage="1" showErrorMessage="1" sqref="J3:J369" xr:uid="{89A92296-383C-47A9-B4E8-089D5D3DD411}">
      <formula1>$H$371:$H$374</formula1>
    </dataValidation>
    <dataValidation type="list" allowBlank="1" showInputMessage="1" showErrorMessage="1" sqref="N233 N227:N231" xr:uid="{92E2E3DD-2885-4A62-B759-A445DB3C2A5D}">
      <formula1>$G$345:$G$348</formula1>
    </dataValidation>
    <dataValidation type="list" allowBlank="1" showInputMessage="1" showErrorMessage="1" sqref="M3:M369" xr:uid="{55EC36DA-282C-4D8E-9FE9-4E245DFC5116}">
      <formula1>$H$387:$H$390</formula1>
    </dataValidation>
  </dataValidations>
  <pageMargins left="0.7" right="0.7" top="0.75" bottom="0.75" header="0.3" footer="0.3"/>
  <pageSetup scale="21" orientation="portrait" r:id="rId1"/>
  <headerFooter alignWithMargins="0"/>
  <rowBreaks count="5" manualBreakCount="5">
    <brk id="23" max="16383" man="1"/>
    <brk id="39" max="16383" man="1"/>
    <brk id="57" max="16383" man="1"/>
    <brk id="75" max="16383" man="1"/>
    <brk id="109"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424905-E097-49F9-A431-204BD157CA7A}">
  <sheetPr>
    <pageSetUpPr fitToPage="1"/>
  </sheetPr>
  <dimension ref="A1:D11"/>
  <sheetViews>
    <sheetView showGridLines="0" zoomScale="80" zoomScaleNormal="80" workbookViewId="0">
      <pane ySplit="1" topLeftCell="A6" activePane="bottomLeft" state="frozen"/>
      <selection pane="bottomLeft" activeCell="J6" sqref="J6"/>
    </sheetView>
  </sheetViews>
  <sheetFormatPr defaultColWidth="8.7265625" defaultRowHeight="12.5" x14ac:dyDescent="0.25"/>
  <cols>
    <col min="1" max="1" width="8.81640625" style="137" customWidth="1"/>
    <col min="2" max="2" width="28.54296875" style="137" customWidth="1"/>
    <col min="3" max="3" width="103.453125" style="137" customWidth="1"/>
    <col min="4" max="4" width="22.453125" style="137" customWidth="1"/>
    <col min="5" max="16384" width="8.7265625" style="137"/>
  </cols>
  <sheetData>
    <row r="1" spans="1:4" ht="13" x14ac:dyDescent="0.3">
      <c r="A1" s="269" t="s">
        <v>3938</v>
      </c>
      <c r="B1" s="270"/>
      <c r="C1" s="270"/>
      <c r="D1" s="270"/>
    </row>
    <row r="2" spans="1:4" ht="12.65" customHeight="1" x14ac:dyDescent="0.25">
      <c r="A2" s="271" t="s">
        <v>3939</v>
      </c>
      <c r="B2" s="271" t="s">
        <v>3940</v>
      </c>
      <c r="C2" s="271" t="s">
        <v>3941</v>
      </c>
      <c r="D2" s="271" t="s">
        <v>3942</v>
      </c>
    </row>
    <row r="3" spans="1:4" ht="54.65" customHeight="1" x14ac:dyDescent="0.25">
      <c r="A3" s="272">
        <v>5</v>
      </c>
      <c r="B3" s="273" t="s">
        <v>3943</v>
      </c>
      <c r="C3" s="273" t="s">
        <v>3944</v>
      </c>
      <c r="D3" s="274">
        <v>45199</v>
      </c>
    </row>
    <row r="4" spans="1:4" ht="28" customHeight="1" x14ac:dyDescent="0.25">
      <c r="A4" s="272"/>
      <c r="B4" s="273"/>
      <c r="C4" s="273"/>
      <c r="D4" s="274"/>
    </row>
    <row r="5" spans="1:4" ht="36.65" customHeight="1" x14ac:dyDescent="0.25">
      <c r="A5" s="272"/>
      <c r="B5" s="273"/>
      <c r="C5" s="273"/>
      <c r="D5" s="274"/>
    </row>
    <row r="6" spans="1:4" ht="54.65" customHeight="1" x14ac:dyDescent="0.25">
      <c r="A6" s="272"/>
      <c r="B6" s="273"/>
      <c r="C6" s="273"/>
      <c r="D6" s="274"/>
    </row>
    <row r="7" spans="1:4" ht="63.65" customHeight="1" x14ac:dyDescent="0.25">
      <c r="A7" s="272"/>
      <c r="B7" s="273"/>
      <c r="C7" s="273"/>
      <c r="D7" s="274"/>
    </row>
    <row r="8" spans="1:4" x14ac:dyDescent="0.25">
      <c r="A8" s="272"/>
      <c r="B8" s="273"/>
      <c r="C8" s="273"/>
      <c r="D8" s="274"/>
    </row>
    <row r="9" spans="1:4" x14ac:dyDescent="0.25">
      <c r="A9" s="272"/>
      <c r="B9" s="273"/>
      <c r="C9" s="273"/>
      <c r="D9" s="274"/>
    </row>
    <row r="10" spans="1:4" x14ac:dyDescent="0.25">
      <c r="A10" s="272"/>
      <c r="B10" s="273"/>
      <c r="C10" s="273"/>
      <c r="D10" s="274"/>
    </row>
    <row r="11" spans="1:4" x14ac:dyDescent="0.25">
      <c r="A11" s="272"/>
      <c r="B11" s="275"/>
      <c r="C11" s="273"/>
      <c r="D11" s="274"/>
    </row>
  </sheetData>
  <sheetProtection sort="0" autoFilter="0"/>
  <printOptions horizontalCentered="1"/>
  <pageMargins left="0.25" right="0.25" top="0.5" bottom="0.5" header="0.25" footer="0.25"/>
  <pageSetup orientation="landscape" horizontalDpi="1200" verticalDpi="1200" r:id="rId1"/>
  <headerFooter alignWithMargins="0">
    <oddHeader>&amp;CIRS Office of Safeguards SCSEM</oddHeader>
    <oddFooter>&amp;L&amp;F&amp;RPage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D19"/>
  <sheetViews>
    <sheetView zoomScale="90" zoomScaleNormal="90" workbookViewId="0">
      <selection activeCell="C3" sqref="C3"/>
    </sheetView>
  </sheetViews>
  <sheetFormatPr defaultColWidth="18.7265625" defaultRowHeight="12.75" customHeight="1" x14ac:dyDescent="0.35"/>
  <cols>
    <col min="1" max="1" width="11.453125" style="36" customWidth="1"/>
    <col min="2" max="2" width="13.26953125" style="36" customWidth="1"/>
    <col min="3" max="3" width="84.453125" style="37" customWidth="1"/>
    <col min="4" max="4" width="22.453125" style="36" customWidth="1"/>
    <col min="5" max="16384" width="18.7265625" style="36"/>
  </cols>
  <sheetData>
    <row r="1" spans="1:4" ht="14.5" x14ac:dyDescent="0.35">
      <c r="A1" s="276" t="s">
        <v>3938</v>
      </c>
      <c r="B1" s="277"/>
      <c r="C1" s="278"/>
      <c r="D1" s="277"/>
    </row>
    <row r="2" spans="1:4" s="38" customFormat="1" ht="12.75" customHeight="1" x14ac:dyDescent="0.35">
      <c r="A2" s="279" t="s">
        <v>3939</v>
      </c>
      <c r="B2" s="279" t="s">
        <v>3945</v>
      </c>
      <c r="C2" s="280" t="s">
        <v>3941</v>
      </c>
      <c r="D2" s="279" t="s">
        <v>3946</v>
      </c>
    </row>
    <row r="3" spans="1:4" ht="13.5" customHeight="1" x14ac:dyDescent="0.35">
      <c r="A3" s="281">
        <v>5</v>
      </c>
      <c r="B3" s="282">
        <v>45199</v>
      </c>
      <c r="C3" s="283" t="s">
        <v>3947</v>
      </c>
      <c r="D3" s="284" t="s">
        <v>3948</v>
      </c>
    </row>
    <row r="4" spans="1:4" ht="29.65" customHeight="1" x14ac:dyDescent="0.35">
      <c r="A4" s="285"/>
      <c r="B4" s="282"/>
      <c r="C4" s="286"/>
      <c r="D4" s="287"/>
    </row>
    <row r="5" spans="1:4" ht="12.75" customHeight="1" x14ac:dyDescent="0.35">
      <c r="A5" s="285"/>
      <c r="B5" s="282"/>
      <c r="C5" s="286"/>
      <c r="D5" s="287"/>
    </row>
    <row r="6" spans="1:4" ht="12.75" customHeight="1" x14ac:dyDescent="0.35">
      <c r="A6" s="285"/>
      <c r="B6" s="282"/>
      <c r="C6" s="286"/>
      <c r="D6" s="287"/>
    </row>
    <row r="7" spans="1:4" ht="12.75" customHeight="1" x14ac:dyDescent="0.35">
      <c r="A7" s="285"/>
      <c r="B7" s="282"/>
      <c r="C7" s="286"/>
      <c r="D7" s="287"/>
    </row>
    <row r="8" spans="1:4" ht="12.75" customHeight="1" x14ac:dyDescent="0.35">
      <c r="A8" s="285"/>
      <c r="B8" s="282"/>
      <c r="C8" s="286"/>
      <c r="D8" s="287"/>
    </row>
    <row r="9" spans="1:4" ht="12.75" customHeight="1" x14ac:dyDescent="0.35">
      <c r="A9" s="285"/>
      <c r="B9" s="282"/>
      <c r="C9" s="286"/>
      <c r="D9" s="287"/>
    </row>
    <row r="10" spans="1:4" ht="12.75" customHeight="1" x14ac:dyDescent="0.35">
      <c r="A10" s="285"/>
      <c r="B10" s="282"/>
      <c r="C10" s="286"/>
      <c r="D10" s="287"/>
    </row>
    <row r="11" spans="1:4" ht="55.5" customHeight="1" x14ac:dyDescent="0.35">
      <c r="A11" s="285"/>
      <c r="B11" s="282"/>
      <c r="C11" s="286"/>
      <c r="D11" s="287"/>
    </row>
    <row r="12" spans="1:4" ht="12.75" customHeight="1" x14ac:dyDescent="0.35">
      <c r="A12" s="285"/>
      <c r="B12" s="282"/>
      <c r="C12" s="286"/>
      <c r="D12" s="287"/>
    </row>
    <row r="13" spans="1:4" ht="12.75" customHeight="1" x14ac:dyDescent="0.35">
      <c r="A13" s="285"/>
      <c r="B13" s="282"/>
      <c r="C13" s="286"/>
      <c r="D13" s="287"/>
    </row>
    <row r="14" spans="1:4" ht="12.75" customHeight="1" x14ac:dyDescent="0.35">
      <c r="A14" s="285"/>
      <c r="B14" s="282"/>
      <c r="C14" s="286"/>
      <c r="D14" s="287"/>
    </row>
    <row r="15" spans="1:4" ht="12.75" customHeight="1" x14ac:dyDescent="0.35">
      <c r="A15" s="285"/>
      <c r="B15" s="282"/>
      <c r="C15" s="286"/>
      <c r="D15" s="287"/>
    </row>
    <row r="16" spans="1:4" ht="12.75" customHeight="1" x14ac:dyDescent="0.35">
      <c r="A16" s="285"/>
      <c r="B16" s="282"/>
      <c r="C16" s="286"/>
      <c r="D16" s="287"/>
    </row>
    <row r="17" spans="1:4" ht="12.75" customHeight="1" x14ac:dyDescent="0.35">
      <c r="A17" s="285"/>
      <c r="B17" s="282"/>
      <c r="C17" s="286"/>
      <c r="D17" s="287"/>
    </row>
    <row r="18" spans="1:4" ht="12.75" customHeight="1" x14ac:dyDescent="0.35">
      <c r="A18" s="285"/>
      <c r="B18" s="282"/>
      <c r="C18" s="286"/>
      <c r="D18" s="287"/>
    </row>
    <row r="19" spans="1:4" ht="12.75" customHeight="1" x14ac:dyDescent="0.35">
      <c r="A19" s="285"/>
      <c r="B19" s="282"/>
      <c r="C19" s="286"/>
      <c r="D19" s="287"/>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U548"/>
  <sheetViews>
    <sheetView zoomScale="110" zoomScaleNormal="110" workbookViewId="0">
      <selection sqref="A1:D548"/>
    </sheetView>
  </sheetViews>
  <sheetFormatPr defaultRowHeight="12.75" customHeight="1" x14ac:dyDescent="0.35"/>
  <cols>
    <col min="1" max="1" width="10.54296875" style="64" customWidth="1"/>
    <col min="2" max="2" width="69.54296875" style="64" customWidth="1"/>
    <col min="3" max="3" width="9.26953125" style="64" customWidth="1"/>
    <col min="4" max="4" width="9.453125" style="64" bestFit="1" customWidth="1"/>
    <col min="5" max="21" width="9.1796875" style="106"/>
    <col min="22" max="256" width="9.1796875" style="68"/>
    <col min="257" max="257" width="12.453125" style="68" customWidth="1"/>
    <col min="258" max="258" width="94.81640625" style="68" bestFit="1" customWidth="1"/>
    <col min="259" max="259" width="12.54296875" style="68" customWidth="1"/>
    <col min="260" max="260" width="9.7265625" style="68" bestFit="1" customWidth="1"/>
    <col min="261" max="512" width="9.1796875" style="68"/>
    <col min="513" max="513" width="12.453125" style="68" customWidth="1"/>
    <col min="514" max="514" width="94.81640625" style="68" bestFit="1" customWidth="1"/>
    <col min="515" max="515" width="12.54296875" style="68" customWidth="1"/>
    <col min="516" max="516" width="9.7265625" style="68" bestFit="1" customWidth="1"/>
    <col min="517" max="768" width="9.1796875" style="68"/>
    <col min="769" max="769" width="12.453125" style="68" customWidth="1"/>
    <col min="770" max="770" width="94.81640625" style="68" bestFit="1" customWidth="1"/>
    <col min="771" max="771" width="12.54296875" style="68" customWidth="1"/>
    <col min="772" max="772" width="9.7265625" style="68" bestFit="1" customWidth="1"/>
    <col min="773" max="1024" width="9.1796875" style="68"/>
    <col min="1025" max="1025" width="12.453125" style="68" customWidth="1"/>
    <col min="1026" max="1026" width="94.81640625" style="68" bestFit="1" customWidth="1"/>
    <col min="1027" max="1027" width="12.54296875" style="68" customWidth="1"/>
    <col min="1028" max="1028" width="9.7265625" style="68" bestFit="1" customWidth="1"/>
    <col min="1029" max="1280" width="9.1796875" style="68"/>
    <col min="1281" max="1281" width="12.453125" style="68" customWidth="1"/>
    <col min="1282" max="1282" width="94.81640625" style="68" bestFit="1" customWidth="1"/>
    <col min="1283" max="1283" width="12.54296875" style="68" customWidth="1"/>
    <col min="1284" max="1284" width="9.7265625" style="68" bestFit="1" customWidth="1"/>
    <col min="1285" max="1536" width="9.1796875" style="68"/>
    <col min="1537" max="1537" width="12.453125" style="68" customWidth="1"/>
    <col min="1538" max="1538" width="94.81640625" style="68" bestFit="1" customWidth="1"/>
    <col min="1539" max="1539" width="12.54296875" style="68" customWidth="1"/>
    <col min="1540" max="1540" width="9.7265625" style="68" bestFit="1" customWidth="1"/>
    <col min="1541" max="1792" width="9.1796875" style="68"/>
    <col min="1793" max="1793" width="12.453125" style="68" customWidth="1"/>
    <col min="1794" max="1794" width="94.81640625" style="68" bestFit="1" customWidth="1"/>
    <col min="1795" max="1795" width="12.54296875" style="68" customWidth="1"/>
    <col min="1796" max="1796" width="9.7265625" style="68" bestFit="1" customWidth="1"/>
    <col min="1797" max="2048" width="9.1796875" style="68"/>
    <col min="2049" max="2049" width="12.453125" style="68" customWidth="1"/>
    <col min="2050" max="2050" width="94.81640625" style="68" bestFit="1" customWidth="1"/>
    <col min="2051" max="2051" width="12.54296875" style="68" customWidth="1"/>
    <col min="2052" max="2052" width="9.7265625" style="68" bestFit="1" customWidth="1"/>
    <col min="2053" max="2304" width="9.1796875" style="68"/>
    <col min="2305" max="2305" width="12.453125" style="68" customWidth="1"/>
    <col min="2306" max="2306" width="94.81640625" style="68" bestFit="1" customWidth="1"/>
    <col min="2307" max="2307" width="12.54296875" style="68" customWidth="1"/>
    <col min="2308" max="2308" width="9.7265625" style="68" bestFit="1" customWidth="1"/>
    <col min="2309" max="2560" width="9.1796875" style="68"/>
    <col min="2561" max="2561" width="12.453125" style="68" customWidth="1"/>
    <col min="2562" max="2562" width="94.81640625" style="68" bestFit="1" customWidth="1"/>
    <col min="2563" max="2563" width="12.54296875" style="68" customWidth="1"/>
    <col min="2564" max="2564" width="9.7265625" style="68" bestFit="1" customWidth="1"/>
    <col min="2565" max="2816" width="9.1796875" style="68"/>
    <col min="2817" max="2817" width="12.453125" style="68" customWidth="1"/>
    <col min="2818" max="2818" width="94.81640625" style="68" bestFit="1" customWidth="1"/>
    <col min="2819" max="2819" width="12.54296875" style="68" customWidth="1"/>
    <col min="2820" max="2820" width="9.7265625" style="68" bestFit="1" customWidth="1"/>
    <col min="2821" max="3072" width="9.1796875" style="68"/>
    <col min="3073" max="3073" width="12.453125" style="68" customWidth="1"/>
    <col min="3074" max="3074" width="94.81640625" style="68" bestFit="1" customWidth="1"/>
    <col min="3075" max="3075" width="12.54296875" style="68" customWidth="1"/>
    <col min="3076" max="3076" width="9.7265625" style="68" bestFit="1" customWidth="1"/>
    <col min="3077" max="3328" width="9.1796875" style="68"/>
    <col min="3329" max="3329" width="12.453125" style="68" customWidth="1"/>
    <col min="3330" max="3330" width="94.81640625" style="68" bestFit="1" customWidth="1"/>
    <col min="3331" max="3331" width="12.54296875" style="68" customWidth="1"/>
    <col min="3332" max="3332" width="9.7265625" style="68" bestFit="1" customWidth="1"/>
    <col min="3333" max="3584" width="9.1796875" style="68"/>
    <col min="3585" max="3585" width="12.453125" style="68" customWidth="1"/>
    <col min="3586" max="3586" width="94.81640625" style="68" bestFit="1" customWidth="1"/>
    <col min="3587" max="3587" width="12.54296875" style="68" customWidth="1"/>
    <col min="3588" max="3588" width="9.7265625" style="68" bestFit="1" customWidth="1"/>
    <col min="3589" max="3840" width="9.1796875" style="68"/>
    <col min="3841" max="3841" width="12.453125" style="68" customWidth="1"/>
    <col min="3842" max="3842" width="94.81640625" style="68" bestFit="1" customWidth="1"/>
    <col min="3843" max="3843" width="12.54296875" style="68" customWidth="1"/>
    <col min="3844" max="3844" width="9.7265625" style="68" bestFit="1" customWidth="1"/>
    <col min="3845" max="4096" width="9.1796875" style="68"/>
    <col min="4097" max="4097" width="12.453125" style="68" customWidth="1"/>
    <col min="4098" max="4098" width="94.81640625" style="68" bestFit="1" customWidth="1"/>
    <col min="4099" max="4099" width="12.54296875" style="68" customWidth="1"/>
    <col min="4100" max="4100" width="9.7265625" style="68" bestFit="1" customWidth="1"/>
    <col min="4101" max="4352" width="9.1796875" style="68"/>
    <col min="4353" max="4353" width="12.453125" style="68" customWidth="1"/>
    <col min="4354" max="4354" width="94.81640625" style="68" bestFit="1" customWidth="1"/>
    <col min="4355" max="4355" width="12.54296875" style="68" customWidth="1"/>
    <col min="4356" max="4356" width="9.7265625" style="68" bestFit="1" customWidth="1"/>
    <col min="4357" max="4608" width="9.1796875" style="68"/>
    <col min="4609" max="4609" width="12.453125" style="68" customWidth="1"/>
    <col min="4610" max="4610" width="94.81640625" style="68" bestFit="1" customWidth="1"/>
    <col min="4611" max="4611" width="12.54296875" style="68" customWidth="1"/>
    <col min="4612" max="4612" width="9.7265625" style="68" bestFit="1" customWidth="1"/>
    <col min="4613" max="4864" width="9.1796875" style="68"/>
    <col min="4865" max="4865" width="12.453125" style="68" customWidth="1"/>
    <col min="4866" max="4866" width="94.81640625" style="68" bestFit="1" customWidth="1"/>
    <col min="4867" max="4867" width="12.54296875" style="68" customWidth="1"/>
    <col min="4868" max="4868" width="9.7265625" style="68" bestFit="1" customWidth="1"/>
    <col min="4869" max="5120" width="9.1796875" style="68"/>
    <col min="5121" max="5121" width="12.453125" style="68" customWidth="1"/>
    <col min="5122" max="5122" width="94.81640625" style="68" bestFit="1" customWidth="1"/>
    <col min="5123" max="5123" width="12.54296875" style="68" customWidth="1"/>
    <col min="5124" max="5124" width="9.7265625" style="68" bestFit="1" customWidth="1"/>
    <col min="5125" max="5376" width="9.1796875" style="68"/>
    <col min="5377" max="5377" width="12.453125" style="68" customWidth="1"/>
    <col min="5378" max="5378" width="94.81640625" style="68" bestFit="1" customWidth="1"/>
    <col min="5379" max="5379" width="12.54296875" style="68" customWidth="1"/>
    <col min="5380" max="5380" width="9.7265625" style="68" bestFit="1" customWidth="1"/>
    <col min="5381" max="5632" width="9.1796875" style="68"/>
    <col min="5633" max="5633" width="12.453125" style="68" customWidth="1"/>
    <col min="5634" max="5634" width="94.81640625" style="68" bestFit="1" customWidth="1"/>
    <col min="5635" max="5635" width="12.54296875" style="68" customWidth="1"/>
    <col min="5636" max="5636" width="9.7265625" style="68" bestFit="1" customWidth="1"/>
    <col min="5637" max="5888" width="9.1796875" style="68"/>
    <col min="5889" max="5889" width="12.453125" style="68" customWidth="1"/>
    <col min="5890" max="5890" width="94.81640625" style="68" bestFit="1" customWidth="1"/>
    <col min="5891" max="5891" width="12.54296875" style="68" customWidth="1"/>
    <col min="5892" max="5892" width="9.7265625" style="68" bestFit="1" customWidth="1"/>
    <col min="5893" max="6144" width="9.1796875" style="68"/>
    <col min="6145" max="6145" width="12.453125" style="68" customWidth="1"/>
    <col min="6146" max="6146" width="94.81640625" style="68" bestFit="1" customWidth="1"/>
    <col min="6147" max="6147" width="12.54296875" style="68" customWidth="1"/>
    <col min="6148" max="6148" width="9.7265625" style="68" bestFit="1" customWidth="1"/>
    <col min="6149" max="6400" width="9.1796875" style="68"/>
    <col min="6401" max="6401" width="12.453125" style="68" customWidth="1"/>
    <col min="6402" max="6402" width="94.81640625" style="68" bestFit="1" customWidth="1"/>
    <col min="6403" max="6403" width="12.54296875" style="68" customWidth="1"/>
    <col min="6404" max="6404" width="9.7265625" style="68" bestFit="1" customWidth="1"/>
    <col min="6405" max="6656" width="9.1796875" style="68"/>
    <col min="6657" max="6657" width="12.453125" style="68" customWidth="1"/>
    <col min="6658" max="6658" width="94.81640625" style="68" bestFit="1" customWidth="1"/>
    <col min="6659" max="6659" width="12.54296875" style="68" customWidth="1"/>
    <col min="6660" max="6660" width="9.7265625" style="68" bestFit="1" customWidth="1"/>
    <col min="6661" max="6912" width="9.1796875" style="68"/>
    <col min="6913" max="6913" width="12.453125" style="68" customWidth="1"/>
    <col min="6914" max="6914" width="94.81640625" style="68" bestFit="1" customWidth="1"/>
    <col min="6915" max="6915" width="12.54296875" style="68" customWidth="1"/>
    <col min="6916" max="6916" width="9.7265625" style="68" bestFit="1" customWidth="1"/>
    <col min="6917" max="7168" width="9.1796875" style="68"/>
    <col min="7169" max="7169" width="12.453125" style="68" customWidth="1"/>
    <col min="7170" max="7170" width="94.81640625" style="68" bestFit="1" customWidth="1"/>
    <col min="7171" max="7171" width="12.54296875" style="68" customWidth="1"/>
    <col min="7172" max="7172" width="9.7265625" style="68" bestFit="1" customWidth="1"/>
    <col min="7173" max="7424" width="9.1796875" style="68"/>
    <col min="7425" max="7425" width="12.453125" style="68" customWidth="1"/>
    <col min="7426" max="7426" width="94.81640625" style="68" bestFit="1" customWidth="1"/>
    <col min="7427" max="7427" width="12.54296875" style="68" customWidth="1"/>
    <col min="7428" max="7428" width="9.7265625" style="68" bestFit="1" customWidth="1"/>
    <col min="7429" max="7680" width="9.1796875" style="68"/>
    <col min="7681" max="7681" width="12.453125" style="68" customWidth="1"/>
    <col min="7682" max="7682" width="94.81640625" style="68" bestFit="1" customWidth="1"/>
    <col min="7683" max="7683" width="12.54296875" style="68" customWidth="1"/>
    <col min="7684" max="7684" width="9.7265625" style="68" bestFit="1" customWidth="1"/>
    <col min="7685" max="7936" width="9.1796875" style="68"/>
    <col min="7937" max="7937" width="12.453125" style="68" customWidth="1"/>
    <col min="7938" max="7938" width="94.81640625" style="68" bestFit="1" customWidth="1"/>
    <col min="7939" max="7939" width="12.54296875" style="68" customWidth="1"/>
    <col min="7940" max="7940" width="9.7265625" style="68" bestFit="1" customWidth="1"/>
    <col min="7941" max="8192" width="9.1796875" style="68"/>
    <col min="8193" max="8193" width="12.453125" style="68" customWidth="1"/>
    <col min="8194" max="8194" width="94.81640625" style="68" bestFit="1" customWidth="1"/>
    <col min="8195" max="8195" width="12.54296875" style="68" customWidth="1"/>
    <col min="8196" max="8196" width="9.7265625" style="68" bestFit="1" customWidth="1"/>
    <col min="8197" max="8448" width="9.1796875" style="68"/>
    <col min="8449" max="8449" width="12.453125" style="68" customWidth="1"/>
    <col min="8450" max="8450" width="94.81640625" style="68" bestFit="1" customWidth="1"/>
    <col min="8451" max="8451" width="12.54296875" style="68" customWidth="1"/>
    <col min="8452" max="8452" width="9.7265625" style="68" bestFit="1" customWidth="1"/>
    <col min="8453" max="8704" width="9.1796875" style="68"/>
    <col min="8705" max="8705" width="12.453125" style="68" customWidth="1"/>
    <col min="8706" max="8706" width="94.81640625" style="68" bestFit="1" customWidth="1"/>
    <col min="8707" max="8707" width="12.54296875" style="68" customWidth="1"/>
    <col min="8708" max="8708" width="9.7265625" style="68" bestFit="1" customWidth="1"/>
    <col min="8709" max="8960" width="9.1796875" style="68"/>
    <col min="8961" max="8961" width="12.453125" style="68" customWidth="1"/>
    <col min="8962" max="8962" width="94.81640625" style="68" bestFit="1" customWidth="1"/>
    <col min="8963" max="8963" width="12.54296875" style="68" customWidth="1"/>
    <col min="8964" max="8964" width="9.7265625" style="68" bestFit="1" customWidth="1"/>
    <col min="8965" max="9216" width="9.1796875" style="68"/>
    <col min="9217" max="9217" width="12.453125" style="68" customWidth="1"/>
    <col min="9218" max="9218" width="94.81640625" style="68" bestFit="1" customWidth="1"/>
    <col min="9219" max="9219" width="12.54296875" style="68" customWidth="1"/>
    <col min="9220" max="9220" width="9.7265625" style="68" bestFit="1" customWidth="1"/>
    <col min="9221" max="9472" width="9.1796875" style="68"/>
    <col min="9473" max="9473" width="12.453125" style="68" customWidth="1"/>
    <col min="9474" max="9474" width="94.81640625" style="68" bestFit="1" customWidth="1"/>
    <col min="9475" max="9475" width="12.54296875" style="68" customWidth="1"/>
    <col min="9476" max="9476" width="9.7265625" style="68" bestFit="1" customWidth="1"/>
    <col min="9477" max="9728" width="9.1796875" style="68"/>
    <col min="9729" max="9729" width="12.453125" style="68" customWidth="1"/>
    <col min="9730" max="9730" width="94.81640625" style="68" bestFit="1" customWidth="1"/>
    <col min="9731" max="9731" width="12.54296875" style="68" customWidth="1"/>
    <col min="9732" max="9732" width="9.7265625" style="68" bestFit="1" customWidth="1"/>
    <col min="9733" max="9984" width="9.1796875" style="68"/>
    <col min="9985" max="9985" width="12.453125" style="68" customWidth="1"/>
    <col min="9986" max="9986" width="94.81640625" style="68" bestFit="1" customWidth="1"/>
    <col min="9987" max="9987" width="12.54296875" style="68" customWidth="1"/>
    <col min="9988" max="9988" width="9.7265625" style="68" bestFit="1" customWidth="1"/>
    <col min="9989" max="10240" width="9.1796875" style="68"/>
    <col min="10241" max="10241" width="12.453125" style="68" customWidth="1"/>
    <col min="10242" max="10242" width="94.81640625" style="68" bestFit="1" customWidth="1"/>
    <col min="10243" max="10243" width="12.54296875" style="68" customWidth="1"/>
    <col min="10244" max="10244" width="9.7265625" style="68" bestFit="1" customWidth="1"/>
    <col min="10245" max="10496" width="9.1796875" style="68"/>
    <col min="10497" max="10497" width="12.453125" style="68" customWidth="1"/>
    <col min="10498" max="10498" width="94.81640625" style="68" bestFit="1" customWidth="1"/>
    <col min="10499" max="10499" width="12.54296875" style="68" customWidth="1"/>
    <col min="10500" max="10500" width="9.7265625" style="68" bestFit="1" customWidth="1"/>
    <col min="10501" max="10752" width="9.1796875" style="68"/>
    <col min="10753" max="10753" width="12.453125" style="68" customWidth="1"/>
    <col min="10754" max="10754" width="94.81640625" style="68" bestFit="1" customWidth="1"/>
    <col min="10755" max="10755" width="12.54296875" style="68" customWidth="1"/>
    <col min="10756" max="10756" width="9.7265625" style="68" bestFit="1" customWidth="1"/>
    <col min="10757" max="11008" width="9.1796875" style="68"/>
    <col min="11009" max="11009" width="12.453125" style="68" customWidth="1"/>
    <col min="11010" max="11010" width="94.81640625" style="68" bestFit="1" customWidth="1"/>
    <col min="11011" max="11011" width="12.54296875" style="68" customWidth="1"/>
    <col min="11012" max="11012" width="9.7265625" style="68" bestFit="1" customWidth="1"/>
    <col min="11013" max="11264" width="9.1796875" style="68"/>
    <col min="11265" max="11265" width="12.453125" style="68" customWidth="1"/>
    <col min="11266" max="11266" width="94.81640625" style="68" bestFit="1" customWidth="1"/>
    <col min="11267" max="11267" width="12.54296875" style="68" customWidth="1"/>
    <col min="11268" max="11268" width="9.7265625" style="68" bestFit="1" customWidth="1"/>
    <col min="11269" max="11520" width="9.1796875" style="68"/>
    <col min="11521" max="11521" width="12.453125" style="68" customWidth="1"/>
    <col min="11522" max="11522" width="94.81640625" style="68" bestFit="1" customWidth="1"/>
    <col min="11523" max="11523" width="12.54296875" style="68" customWidth="1"/>
    <col min="11524" max="11524" width="9.7265625" style="68" bestFit="1" customWidth="1"/>
    <col min="11525" max="11776" width="9.1796875" style="68"/>
    <col min="11777" max="11777" width="12.453125" style="68" customWidth="1"/>
    <col min="11778" max="11778" width="94.81640625" style="68" bestFit="1" customWidth="1"/>
    <col min="11779" max="11779" width="12.54296875" style="68" customWidth="1"/>
    <col min="11780" max="11780" width="9.7265625" style="68" bestFit="1" customWidth="1"/>
    <col min="11781" max="12032" width="9.1796875" style="68"/>
    <col min="12033" max="12033" width="12.453125" style="68" customWidth="1"/>
    <col min="12034" max="12034" width="94.81640625" style="68" bestFit="1" customWidth="1"/>
    <col min="12035" max="12035" width="12.54296875" style="68" customWidth="1"/>
    <col min="12036" max="12036" width="9.7265625" style="68" bestFit="1" customWidth="1"/>
    <col min="12037" max="12288" width="9.1796875" style="68"/>
    <col min="12289" max="12289" width="12.453125" style="68" customWidth="1"/>
    <col min="12290" max="12290" width="94.81640625" style="68" bestFit="1" customWidth="1"/>
    <col min="12291" max="12291" width="12.54296875" style="68" customWidth="1"/>
    <col min="12292" max="12292" width="9.7265625" style="68" bestFit="1" customWidth="1"/>
    <col min="12293" max="12544" width="9.1796875" style="68"/>
    <col min="12545" max="12545" width="12.453125" style="68" customWidth="1"/>
    <col min="12546" max="12546" width="94.81640625" style="68" bestFit="1" customWidth="1"/>
    <col min="12547" max="12547" width="12.54296875" style="68" customWidth="1"/>
    <col min="12548" max="12548" width="9.7265625" style="68" bestFit="1" customWidth="1"/>
    <col min="12549" max="12800" width="9.1796875" style="68"/>
    <col min="12801" max="12801" width="12.453125" style="68" customWidth="1"/>
    <col min="12802" max="12802" width="94.81640625" style="68" bestFit="1" customWidth="1"/>
    <col min="12803" max="12803" width="12.54296875" style="68" customWidth="1"/>
    <col min="12804" max="12804" width="9.7265625" style="68" bestFit="1" customWidth="1"/>
    <col min="12805" max="13056" width="9.1796875" style="68"/>
    <col min="13057" max="13057" width="12.453125" style="68" customWidth="1"/>
    <col min="13058" max="13058" width="94.81640625" style="68" bestFit="1" customWidth="1"/>
    <col min="13059" max="13059" width="12.54296875" style="68" customWidth="1"/>
    <col min="13060" max="13060" width="9.7265625" style="68" bestFit="1" customWidth="1"/>
    <col min="13061" max="13312" width="9.1796875" style="68"/>
    <col min="13313" max="13313" width="12.453125" style="68" customWidth="1"/>
    <col min="13314" max="13314" width="94.81640625" style="68" bestFit="1" customWidth="1"/>
    <col min="13315" max="13315" width="12.54296875" style="68" customWidth="1"/>
    <col min="13316" max="13316" width="9.7265625" style="68" bestFit="1" customWidth="1"/>
    <col min="13317" max="13568" width="9.1796875" style="68"/>
    <col min="13569" max="13569" width="12.453125" style="68" customWidth="1"/>
    <col min="13570" max="13570" width="94.81640625" style="68" bestFit="1" customWidth="1"/>
    <col min="13571" max="13571" width="12.54296875" style="68" customWidth="1"/>
    <col min="13572" max="13572" width="9.7265625" style="68" bestFit="1" customWidth="1"/>
    <col min="13573" max="13824" width="9.1796875" style="68"/>
    <col min="13825" max="13825" width="12.453125" style="68" customWidth="1"/>
    <col min="13826" max="13826" width="94.81640625" style="68" bestFit="1" customWidth="1"/>
    <col min="13827" max="13827" width="12.54296875" style="68" customWidth="1"/>
    <col min="13828" max="13828" width="9.7265625" style="68" bestFit="1" customWidth="1"/>
    <col min="13829" max="14080" width="9.1796875" style="68"/>
    <col min="14081" max="14081" width="12.453125" style="68" customWidth="1"/>
    <col min="14082" max="14082" width="94.81640625" style="68" bestFit="1" customWidth="1"/>
    <col min="14083" max="14083" width="12.54296875" style="68" customWidth="1"/>
    <col min="14084" max="14084" width="9.7265625" style="68" bestFit="1" customWidth="1"/>
    <col min="14085" max="14336" width="9.1796875" style="68"/>
    <col min="14337" max="14337" width="12.453125" style="68" customWidth="1"/>
    <col min="14338" max="14338" width="94.81640625" style="68" bestFit="1" customWidth="1"/>
    <col min="14339" max="14339" width="12.54296875" style="68" customWidth="1"/>
    <col min="14340" max="14340" width="9.7265625" style="68" bestFit="1" customWidth="1"/>
    <col min="14341" max="14592" width="9.1796875" style="68"/>
    <col min="14593" max="14593" width="12.453125" style="68" customWidth="1"/>
    <col min="14594" max="14594" width="94.81640625" style="68" bestFit="1" customWidth="1"/>
    <col min="14595" max="14595" width="12.54296875" style="68" customWidth="1"/>
    <col min="14596" max="14596" width="9.7265625" style="68" bestFit="1" customWidth="1"/>
    <col min="14597" max="14848" width="9.1796875" style="68"/>
    <col min="14849" max="14849" width="12.453125" style="68" customWidth="1"/>
    <col min="14850" max="14850" width="94.81640625" style="68" bestFit="1" customWidth="1"/>
    <col min="14851" max="14851" width="12.54296875" style="68" customWidth="1"/>
    <col min="14852" max="14852" width="9.7265625" style="68" bestFit="1" customWidth="1"/>
    <col min="14853" max="15104" width="9.1796875" style="68"/>
    <col min="15105" max="15105" width="12.453125" style="68" customWidth="1"/>
    <col min="15106" max="15106" width="94.81640625" style="68" bestFit="1" customWidth="1"/>
    <col min="15107" max="15107" width="12.54296875" style="68" customWidth="1"/>
    <col min="15108" max="15108" width="9.7265625" style="68" bestFit="1" customWidth="1"/>
    <col min="15109" max="15360" width="9.1796875" style="68"/>
    <col min="15361" max="15361" width="12.453125" style="68" customWidth="1"/>
    <col min="15362" max="15362" width="94.81640625" style="68" bestFit="1" customWidth="1"/>
    <col min="15363" max="15363" width="12.54296875" style="68" customWidth="1"/>
    <col min="15364" max="15364" width="9.7265625" style="68" bestFit="1" customWidth="1"/>
    <col min="15365" max="15616" width="9.1796875" style="68"/>
    <col min="15617" max="15617" width="12.453125" style="68" customWidth="1"/>
    <col min="15618" max="15618" width="94.81640625" style="68" bestFit="1" customWidth="1"/>
    <col min="15619" max="15619" width="12.54296875" style="68" customWidth="1"/>
    <col min="15620" max="15620" width="9.7265625" style="68" bestFit="1" customWidth="1"/>
    <col min="15621" max="15872" width="9.1796875" style="68"/>
    <col min="15873" max="15873" width="12.453125" style="68" customWidth="1"/>
    <col min="15874" max="15874" width="94.81640625" style="68" bestFit="1" customWidth="1"/>
    <col min="15875" max="15875" width="12.54296875" style="68" customWidth="1"/>
    <col min="15876" max="15876" width="9.7265625" style="68" bestFit="1" customWidth="1"/>
    <col min="15877" max="16128" width="9.1796875" style="68"/>
    <col min="16129" max="16129" width="12.453125" style="68" customWidth="1"/>
    <col min="16130" max="16130" width="94.81640625" style="68" bestFit="1" customWidth="1"/>
    <col min="16131" max="16131" width="12.54296875" style="68" customWidth="1"/>
    <col min="16132" max="16132" width="9.7265625" style="68" bestFit="1" customWidth="1"/>
    <col min="16133" max="16384" width="9.1796875" style="68"/>
  </cols>
  <sheetData>
    <row r="1" spans="1:4" ht="14.5" x14ac:dyDescent="0.35">
      <c r="A1" s="288" t="s">
        <v>126</v>
      </c>
      <c r="B1" s="289" t="s">
        <v>118</v>
      </c>
      <c r="C1" s="289" t="s">
        <v>62</v>
      </c>
      <c r="D1" s="139">
        <v>45199</v>
      </c>
    </row>
    <row r="2" spans="1:4" ht="15.5" x14ac:dyDescent="0.35">
      <c r="A2" s="140" t="s">
        <v>3949</v>
      </c>
      <c r="B2" s="141" t="s">
        <v>3950</v>
      </c>
      <c r="C2" s="141">
        <v>6</v>
      </c>
      <c r="D2" s="138"/>
    </row>
    <row r="3" spans="1:4" ht="15.5" x14ac:dyDescent="0.35">
      <c r="A3" s="140" t="s">
        <v>307</v>
      </c>
      <c r="B3" s="141" t="s">
        <v>3951</v>
      </c>
      <c r="C3" s="141">
        <v>4</v>
      </c>
      <c r="D3" s="138"/>
    </row>
    <row r="4" spans="1:4" ht="15.5" x14ac:dyDescent="0.35">
      <c r="A4" s="140" t="s">
        <v>3952</v>
      </c>
      <c r="B4" s="141" t="s">
        <v>3953</v>
      </c>
      <c r="C4" s="141">
        <v>1</v>
      </c>
      <c r="D4" s="138"/>
    </row>
    <row r="5" spans="1:4" ht="15.5" x14ac:dyDescent="0.35">
      <c r="A5" s="140" t="s">
        <v>3954</v>
      </c>
      <c r="B5" s="141" t="s">
        <v>3955</v>
      </c>
      <c r="C5" s="141">
        <v>2</v>
      </c>
      <c r="D5" s="138"/>
    </row>
    <row r="6" spans="1:4" ht="15.5" x14ac:dyDescent="0.35">
      <c r="A6" s="140" t="s">
        <v>3956</v>
      </c>
      <c r="B6" s="141" t="s">
        <v>3957</v>
      </c>
      <c r="C6" s="141">
        <v>2</v>
      </c>
      <c r="D6" s="138"/>
    </row>
    <row r="7" spans="1:4" ht="15.5" x14ac:dyDescent="0.35">
      <c r="A7" s="140" t="s">
        <v>3958</v>
      </c>
      <c r="B7" s="141" t="s">
        <v>3959</v>
      </c>
      <c r="C7" s="141">
        <v>4</v>
      </c>
      <c r="D7" s="138"/>
    </row>
    <row r="8" spans="1:4" ht="15.5" x14ac:dyDescent="0.35">
      <c r="A8" s="140" t="s">
        <v>3960</v>
      </c>
      <c r="B8" s="141" t="s">
        <v>3961</v>
      </c>
      <c r="C8" s="141">
        <v>2</v>
      </c>
      <c r="D8" s="138"/>
    </row>
    <row r="9" spans="1:4" ht="15.5" x14ac:dyDescent="0.35">
      <c r="A9" s="140" t="s">
        <v>3962</v>
      </c>
      <c r="B9" s="141" t="s">
        <v>3963</v>
      </c>
      <c r="C9" s="141">
        <v>5</v>
      </c>
      <c r="D9" s="138"/>
    </row>
    <row r="10" spans="1:4" ht="15.5" x14ac:dyDescent="0.35">
      <c r="A10" s="140" t="s">
        <v>3964</v>
      </c>
      <c r="B10" s="141" t="s">
        <v>3965</v>
      </c>
      <c r="C10" s="141">
        <v>5</v>
      </c>
      <c r="D10" s="138"/>
    </row>
    <row r="11" spans="1:4" ht="15.5" x14ac:dyDescent="0.35">
      <c r="A11" s="140" t="s">
        <v>283</v>
      </c>
      <c r="B11" s="141" t="s">
        <v>3966</v>
      </c>
      <c r="C11" s="141">
        <v>5</v>
      </c>
      <c r="D11" s="138"/>
    </row>
    <row r="12" spans="1:4" ht="15.5" x14ac:dyDescent="0.35">
      <c r="A12" s="140" t="s">
        <v>3967</v>
      </c>
      <c r="B12" s="141" t="s">
        <v>3968</v>
      </c>
      <c r="C12" s="141">
        <v>2</v>
      </c>
      <c r="D12" s="138"/>
    </row>
    <row r="13" spans="1:4" ht="15.5" x14ac:dyDescent="0.35">
      <c r="A13" s="140" t="s">
        <v>329</v>
      </c>
      <c r="B13" s="141" t="s">
        <v>3969</v>
      </c>
      <c r="C13" s="141">
        <v>5</v>
      </c>
      <c r="D13" s="138"/>
    </row>
    <row r="14" spans="1:4" ht="15.5" x14ac:dyDescent="0.35">
      <c r="A14" s="140" t="s">
        <v>3970</v>
      </c>
      <c r="B14" s="141" t="s">
        <v>3971</v>
      </c>
      <c r="C14" s="141">
        <v>4</v>
      </c>
      <c r="D14" s="138"/>
    </row>
    <row r="15" spans="1:4" ht="15.5" x14ac:dyDescent="0.35">
      <c r="A15" s="140" t="s">
        <v>3972</v>
      </c>
      <c r="B15" s="141" t="s">
        <v>3973</v>
      </c>
      <c r="C15" s="141">
        <v>4</v>
      </c>
      <c r="D15" s="138"/>
    </row>
    <row r="16" spans="1:4" ht="15.5" x14ac:dyDescent="0.35">
      <c r="A16" s="140" t="s">
        <v>3974</v>
      </c>
      <c r="B16" s="141" t="s">
        <v>3975</v>
      </c>
      <c r="C16" s="141">
        <v>1</v>
      </c>
      <c r="D16" s="138"/>
    </row>
    <row r="17" spans="1:4" ht="15.5" x14ac:dyDescent="0.35">
      <c r="A17" s="140" t="s">
        <v>296</v>
      </c>
      <c r="B17" s="141" t="s">
        <v>3976</v>
      </c>
      <c r="C17" s="141">
        <v>5</v>
      </c>
      <c r="D17" s="138"/>
    </row>
    <row r="18" spans="1:4" ht="15.5" x14ac:dyDescent="0.35">
      <c r="A18" s="140" t="s">
        <v>3977</v>
      </c>
      <c r="B18" s="141" t="s">
        <v>3978</v>
      </c>
      <c r="C18" s="141">
        <v>8</v>
      </c>
      <c r="D18" s="138"/>
    </row>
    <row r="19" spans="1:4" ht="15.5" x14ac:dyDescent="0.35">
      <c r="A19" s="140" t="s">
        <v>3979</v>
      </c>
      <c r="B19" s="141" t="s">
        <v>3980</v>
      </c>
      <c r="C19" s="141">
        <v>1</v>
      </c>
      <c r="D19" s="138"/>
    </row>
    <row r="20" spans="1:4" ht="15.5" x14ac:dyDescent="0.35">
      <c r="A20" s="140" t="s">
        <v>3981</v>
      </c>
      <c r="B20" s="141" t="s">
        <v>3982</v>
      </c>
      <c r="C20" s="141">
        <v>8</v>
      </c>
      <c r="D20" s="138"/>
    </row>
    <row r="21" spans="1:4" ht="15.5" x14ac:dyDescent="0.35">
      <c r="A21" s="140" t="s">
        <v>3983</v>
      </c>
      <c r="B21" s="141" t="s">
        <v>3984</v>
      </c>
      <c r="C21" s="141">
        <v>6</v>
      </c>
      <c r="D21" s="138"/>
    </row>
    <row r="22" spans="1:4" ht="15.5" x14ac:dyDescent="0.35">
      <c r="A22" s="140" t="s">
        <v>3985</v>
      </c>
      <c r="B22" s="141" t="s">
        <v>3986</v>
      </c>
      <c r="C22" s="141">
        <v>7</v>
      </c>
      <c r="D22" s="138"/>
    </row>
    <row r="23" spans="1:4" ht="15.5" x14ac:dyDescent="0.35">
      <c r="A23" s="140" t="s">
        <v>3987</v>
      </c>
      <c r="B23" s="141" t="s">
        <v>3988</v>
      </c>
      <c r="C23" s="141">
        <v>7</v>
      </c>
      <c r="D23" s="138"/>
    </row>
    <row r="24" spans="1:4" ht="15.5" x14ac:dyDescent="0.35">
      <c r="A24" s="140" t="s">
        <v>3989</v>
      </c>
      <c r="B24" s="141" t="s">
        <v>3990</v>
      </c>
      <c r="C24" s="141">
        <v>7</v>
      </c>
      <c r="D24" s="138"/>
    </row>
    <row r="25" spans="1:4" ht="15.5" x14ac:dyDescent="0.35">
      <c r="A25" s="140" t="s">
        <v>3991</v>
      </c>
      <c r="B25" s="141" t="s">
        <v>3992</v>
      </c>
      <c r="C25" s="141">
        <v>5</v>
      </c>
      <c r="D25" s="138"/>
    </row>
    <row r="26" spans="1:4" ht="15.5" x14ac:dyDescent="0.35">
      <c r="A26" s="140" t="s">
        <v>3993</v>
      </c>
      <c r="B26" s="141" t="s">
        <v>3994</v>
      </c>
      <c r="C26" s="141">
        <v>5</v>
      </c>
      <c r="D26" s="138"/>
    </row>
    <row r="27" spans="1:4" ht="15.5" x14ac:dyDescent="0.35">
      <c r="A27" s="140" t="s">
        <v>3995</v>
      </c>
      <c r="B27" s="141" t="s">
        <v>3996</v>
      </c>
      <c r="C27" s="141">
        <v>5</v>
      </c>
      <c r="D27" s="138"/>
    </row>
    <row r="28" spans="1:4" ht="15.5" x14ac:dyDescent="0.35">
      <c r="A28" s="140" t="s">
        <v>3997</v>
      </c>
      <c r="B28" s="141" t="s">
        <v>3998</v>
      </c>
      <c r="C28" s="141">
        <v>6</v>
      </c>
      <c r="D28" s="138"/>
    </row>
    <row r="29" spans="1:4" ht="15.5" x14ac:dyDescent="0.35">
      <c r="A29" s="140" t="s">
        <v>716</v>
      </c>
      <c r="B29" s="141" t="s">
        <v>3999</v>
      </c>
      <c r="C29" s="141">
        <v>6</v>
      </c>
      <c r="D29" s="138"/>
    </row>
    <row r="30" spans="1:4" ht="15.5" x14ac:dyDescent="0.35">
      <c r="A30" s="140" t="s">
        <v>4000</v>
      </c>
      <c r="B30" s="141" t="s">
        <v>4001</v>
      </c>
      <c r="C30" s="141">
        <v>4</v>
      </c>
      <c r="D30" s="138"/>
    </row>
    <row r="31" spans="1:4" ht="15.5" x14ac:dyDescent="0.35">
      <c r="A31" s="140" t="s">
        <v>4002</v>
      </c>
      <c r="B31" s="141" t="s">
        <v>4003</v>
      </c>
      <c r="C31" s="141">
        <v>7</v>
      </c>
      <c r="D31" s="138"/>
    </row>
    <row r="32" spans="1:4" ht="15.5" x14ac:dyDescent="0.35">
      <c r="A32" s="140" t="s">
        <v>4004</v>
      </c>
      <c r="B32" s="141" t="s">
        <v>4005</v>
      </c>
      <c r="C32" s="141">
        <v>5</v>
      </c>
      <c r="D32" s="138"/>
    </row>
    <row r="33" spans="1:4" ht="15.5" x14ac:dyDescent="0.35">
      <c r="A33" s="140" t="s">
        <v>4006</v>
      </c>
      <c r="B33" s="141" t="s">
        <v>4007</v>
      </c>
      <c r="C33" s="141">
        <v>5</v>
      </c>
      <c r="D33" s="138"/>
    </row>
    <row r="34" spans="1:4" ht="15.5" x14ac:dyDescent="0.35">
      <c r="A34" s="140" t="s">
        <v>4008</v>
      </c>
      <c r="B34" s="141" t="s">
        <v>4009</v>
      </c>
      <c r="C34" s="141">
        <v>8</v>
      </c>
      <c r="D34" s="138"/>
    </row>
    <row r="35" spans="1:4" ht="15.5" x14ac:dyDescent="0.35">
      <c r="A35" s="140" t="s">
        <v>4010</v>
      </c>
      <c r="B35" s="141" t="s">
        <v>4011</v>
      </c>
      <c r="C35" s="141">
        <v>1</v>
      </c>
      <c r="D35" s="138"/>
    </row>
    <row r="36" spans="1:4" ht="15.5" x14ac:dyDescent="0.35">
      <c r="A36" s="140" t="s">
        <v>4012</v>
      </c>
      <c r="B36" s="141" t="s">
        <v>4013</v>
      </c>
      <c r="C36" s="141">
        <v>5</v>
      </c>
      <c r="D36" s="138"/>
    </row>
    <row r="37" spans="1:4" ht="15.5" x14ac:dyDescent="0.35">
      <c r="A37" s="140" t="s">
        <v>4014</v>
      </c>
      <c r="B37" s="141" t="s">
        <v>4015</v>
      </c>
      <c r="C37" s="141">
        <v>8</v>
      </c>
      <c r="D37" s="138"/>
    </row>
    <row r="38" spans="1:4" ht="15.5" x14ac:dyDescent="0.35">
      <c r="A38" s="140" t="s">
        <v>2423</v>
      </c>
      <c r="B38" s="141" t="s">
        <v>4016</v>
      </c>
      <c r="C38" s="141">
        <v>5</v>
      </c>
      <c r="D38" s="138"/>
    </row>
    <row r="39" spans="1:4" ht="15.5" x14ac:dyDescent="0.35">
      <c r="A39" s="140" t="s">
        <v>4017</v>
      </c>
      <c r="B39" s="141" t="s">
        <v>4018</v>
      </c>
      <c r="C39" s="141">
        <v>5</v>
      </c>
      <c r="D39" s="138"/>
    </row>
    <row r="40" spans="1:4" ht="15.5" x14ac:dyDescent="0.35">
      <c r="A40" s="140" t="s">
        <v>4019</v>
      </c>
      <c r="B40" s="141" t="s">
        <v>4020</v>
      </c>
      <c r="C40" s="141">
        <v>2</v>
      </c>
      <c r="D40" s="138"/>
    </row>
    <row r="41" spans="1:4" ht="15.5" x14ac:dyDescent="0.35">
      <c r="A41" s="140" t="s">
        <v>4021</v>
      </c>
      <c r="B41" s="141" t="s">
        <v>4022</v>
      </c>
      <c r="C41" s="141">
        <v>4</v>
      </c>
      <c r="D41" s="138"/>
    </row>
    <row r="42" spans="1:4" ht="15.5" x14ac:dyDescent="0.35">
      <c r="A42" s="140" t="s">
        <v>4023</v>
      </c>
      <c r="B42" s="141" t="s">
        <v>4024</v>
      </c>
      <c r="C42" s="141">
        <v>5</v>
      </c>
      <c r="D42" s="138"/>
    </row>
    <row r="43" spans="1:4" ht="15.5" x14ac:dyDescent="0.35">
      <c r="A43" s="140" t="s">
        <v>4025</v>
      </c>
      <c r="B43" s="141" t="s">
        <v>4026</v>
      </c>
      <c r="C43" s="141">
        <v>5</v>
      </c>
      <c r="D43" s="138"/>
    </row>
    <row r="44" spans="1:4" ht="15.5" x14ac:dyDescent="0.35">
      <c r="A44" s="140" t="s">
        <v>4027</v>
      </c>
      <c r="B44" s="141" t="s">
        <v>4028</v>
      </c>
      <c r="C44" s="141">
        <v>6</v>
      </c>
      <c r="D44" s="138"/>
    </row>
    <row r="45" spans="1:4" ht="15.5" x14ac:dyDescent="0.35">
      <c r="A45" s="140" t="s">
        <v>4029</v>
      </c>
      <c r="B45" s="141" t="s">
        <v>4030</v>
      </c>
      <c r="C45" s="141">
        <v>5</v>
      </c>
      <c r="D45" s="138"/>
    </row>
    <row r="46" spans="1:4" ht="15.5" x14ac:dyDescent="0.35">
      <c r="A46" s="140" t="s">
        <v>4031</v>
      </c>
      <c r="B46" s="141" t="s">
        <v>4032</v>
      </c>
      <c r="C46" s="141">
        <v>4</v>
      </c>
      <c r="D46" s="138"/>
    </row>
    <row r="47" spans="1:4" ht="15.5" x14ac:dyDescent="0.35">
      <c r="A47" s="140" t="s">
        <v>4033</v>
      </c>
      <c r="B47" s="141" t="s">
        <v>4034</v>
      </c>
      <c r="C47" s="141">
        <v>5</v>
      </c>
      <c r="D47" s="138"/>
    </row>
    <row r="48" spans="1:4" ht="15.5" x14ac:dyDescent="0.35">
      <c r="A48" s="140" t="s">
        <v>4035</v>
      </c>
      <c r="B48" s="141" t="s">
        <v>4036</v>
      </c>
      <c r="C48" s="141">
        <v>6</v>
      </c>
      <c r="D48" s="138"/>
    </row>
    <row r="49" spans="1:4" ht="15.5" x14ac:dyDescent="0.35">
      <c r="A49" s="140" t="s">
        <v>269</v>
      </c>
      <c r="B49" s="141" t="s">
        <v>4037</v>
      </c>
      <c r="C49" s="141">
        <v>7</v>
      </c>
      <c r="D49" s="138"/>
    </row>
    <row r="50" spans="1:4" ht="15.5" x14ac:dyDescent="0.35">
      <c r="A50" s="140" t="s">
        <v>4038</v>
      </c>
      <c r="B50" s="141" t="s">
        <v>4039</v>
      </c>
      <c r="C50" s="141">
        <v>3</v>
      </c>
      <c r="D50" s="138"/>
    </row>
    <row r="51" spans="1:4" ht="15.5" x14ac:dyDescent="0.35">
      <c r="A51" s="140" t="s">
        <v>4040</v>
      </c>
      <c r="B51" s="141" t="s">
        <v>4041</v>
      </c>
      <c r="C51" s="141">
        <v>6</v>
      </c>
      <c r="D51" s="138"/>
    </row>
    <row r="52" spans="1:4" ht="15.5" x14ac:dyDescent="0.35">
      <c r="A52" s="140" t="s">
        <v>2436</v>
      </c>
      <c r="B52" s="141" t="s">
        <v>4042</v>
      </c>
      <c r="C52" s="141">
        <v>4</v>
      </c>
      <c r="D52" s="138"/>
    </row>
    <row r="53" spans="1:4" ht="15.5" x14ac:dyDescent="0.35">
      <c r="A53" s="140" t="s">
        <v>4043</v>
      </c>
      <c r="B53" s="141" t="s">
        <v>4044</v>
      </c>
      <c r="C53" s="141">
        <v>5</v>
      </c>
      <c r="D53" s="138"/>
    </row>
    <row r="54" spans="1:4" ht="15.5" x14ac:dyDescent="0.35">
      <c r="A54" s="140" t="s">
        <v>4045</v>
      </c>
      <c r="B54" s="141" t="s">
        <v>4046</v>
      </c>
      <c r="C54" s="141">
        <v>2</v>
      </c>
      <c r="D54" s="138"/>
    </row>
    <row r="55" spans="1:4" ht="15.5" x14ac:dyDescent="0.35">
      <c r="A55" s="140" t="s">
        <v>4047</v>
      </c>
      <c r="B55" s="141" t="s">
        <v>4048</v>
      </c>
      <c r="C55" s="141">
        <v>2</v>
      </c>
      <c r="D55" s="138"/>
    </row>
    <row r="56" spans="1:4" ht="15.5" x14ac:dyDescent="0.35">
      <c r="A56" s="140" t="s">
        <v>4049</v>
      </c>
      <c r="B56" s="141" t="s">
        <v>4050</v>
      </c>
      <c r="C56" s="141">
        <v>5</v>
      </c>
      <c r="D56" s="138"/>
    </row>
    <row r="57" spans="1:4" ht="15.5" x14ac:dyDescent="0.35">
      <c r="A57" s="140" t="s">
        <v>4051</v>
      </c>
      <c r="B57" s="141" t="s">
        <v>4052</v>
      </c>
      <c r="C57" s="141">
        <v>5</v>
      </c>
      <c r="D57" s="138"/>
    </row>
    <row r="58" spans="1:4" ht="31" x14ac:dyDescent="0.35">
      <c r="A58" s="140" t="s">
        <v>4053</v>
      </c>
      <c r="B58" s="141" t="s">
        <v>4054</v>
      </c>
      <c r="C58" s="141">
        <v>5</v>
      </c>
      <c r="D58" s="138"/>
    </row>
    <row r="59" spans="1:4" ht="15.5" x14ac:dyDescent="0.35">
      <c r="A59" s="140" t="s">
        <v>4055</v>
      </c>
      <c r="B59" s="141" t="s">
        <v>4056</v>
      </c>
      <c r="C59" s="141">
        <v>5</v>
      </c>
      <c r="D59" s="138"/>
    </row>
    <row r="60" spans="1:4" ht="15.5" x14ac:dyDescent="0.35">
      <c r="A60" s="140" t="s">
        <v>4057</v>
      </c>
      <c r="B60" s="141" t="s">
        <v>4058</v>
      </c>
      <c r="C60" s="141">
        <v>3</v>
      </c>
      <c r="D60" s="138"/>
    </row>
    <row r="61" spans="1:4" ht="15.5" x14ac:dyDescent="0.35">
      <c r="A61" s="140" t="s">
        <v>476</v>
      </c>
      <c r="B61" s="141" t="s">
        <v>4059</v>
      </c>
      <c r="C61" s="141">
        <v>6</v>
      </c>
      <c r="D61" s="138"/>
    </row>
    <row r="62" spans="1:4" ht="15.5" x14ac:dyDescent="0.35">
      <c r="A62" s="140" t="s">
        <v>4060</v>
      </c>
      <c r="B62" s="141" t="s">
        <v>4061</v>
      </c>
      <c r="C62" s="141">
        <v>3</v>
      </c>
      <c r="D62" s="138"/>
    </row>
    <row r="63" spans="1:4" ht="15.5" x14ac:dyDescent="0.35">
      <c r="A63" s="140" t="s">
        <v>361</v>
      </c>
      <c r="B63" s="141" t="s">
        <v>4062</v>
      </c>
      <c r="C63" s="141">
        <v>4</v>
      </c>
      <c r="D63" s="138"/>
    </row>
    <row r="64" spans="1:4" ht="31" x14ac:dyDescent="0.35">
      <c r="A64" s="140" t="s">
        <v>1551</v>
      </c>
      <c r="B64" s="141" t="s">
        <v>4063</v>
      </c>
      <c r="C64" s="141">
        <v>3</v>
      </c>
      <c r="D64" s="138"/>
    </row>
    <row r="65" spans="1:4" ht="15.5" x14ac:dyDescent="0.35">
      <c r="A65" s="140" t="s">
        <v>4064</v>
      </c>
      <c r="B65" s="141" t="s">
        <v>4065</v>
      </c>
      <c r="C65" s="141">
        <v>3</v>
      </c>
      <c r="D65" s="138"/>
    </row>
    <row r="66" spans="1:4" ht="31" x14ac:dyDescent="0.35">
      <c r="A66" s="140" t="s">
        <v>4066</v>
      </c>
      <c r="B66" s="141" t="s">
        <v>4067</v>
      </c>
      <c r="C66" s="141">
        <v>6</v>
      </c>
      <c r="D66" s="138"/>
    </row>
    <row r="67" spans="1:4" ht="15.5" x14ac:dyDescent="0.35">
      <c r="A67" s="140" t="s">
        <v>4068</v>
      </c>
      <c r="B67" s="141" t="s">
        <v>4069</v>
      </c>
      <c r="C67" s="141">
        <v>6</v>
      </c>
      <c r="D67" s="138"/>
    </row>
    <row r="68" spans="1:4" ht="31" x14ac:dyDescent="0.35">
      <c r="A68" s="140" t="s">
        <v>4070</v>
      </c>
      <c r="B68" s="141" t="s">
        <v>4071</v>
      </c>
      <c r="C68" s="141">
        <v>5</v>
      </c>
      <c r="D68" s="138"/>
    </row>
    <row r="69" spans="1:4" ht="15.5" x14ac:dyDescent="0.35">
      <c r="A69" s="140" t="s">
        <v>4072</v>
      </c>
      <c r="B69" s="141" t="s">
        <v>4073</v>
      </c>
      <c r="C69" s="141">
        <v>3</v>
      </c>
      <c r="D69" s="138"/>
    </row>
    <row r="70" spans="1:4" ht="15.5" x14ac:dyDescent="0.35">
      <c r="A70" s="140" t="s">
        <v>4074</v>
      </c>
      <c r="B70" s="141" t="s">
        <v>3968</v>
      </c>
      <c r="C70" s="141">
        <v>2</v>
      </c>
      <c r="D70" s="138"/>
    </row>
    <row r="71" spans="1:4" ht="15.5" x14ac:dyDescent="0.35">
      <c r="A71" s="140" t="s">
        <v>4075</v>
      </c>
      <c r="B71" s="141" t="s">
        <v>4076</v>
      </c>
      <c r="C71" s="141">
        <v>3</v>
      </c>
      <c r="D71" s="138"/>
    </row>
    <row r="72" spans="1:4" ht="15.5" x14ac:dyDescent="0.35">
      <c r="A72" s="140" t="s">
        <v>4077</v>
      </c>
      <c r="B72" s="141" t="s">
        <v>4078</v>
      </c>
      <c r="C72" s="141">
        <v>3</v>
      </c>
      <c r="D72" s="138"/>
    </row>
    <row r="73" spans="1:4" ht="15.5" x14ac:dyDescent="0.35">
      <c r="A73" s="140" t="s">
        <v>4079</v>
      </c>
      <c r="B73" s="141" t="s">
        <v>4080</v>
      </c>
      <c r="C73" s="141">
        <v>3</v>
      </c>
      <c r="D73" s="138"/>
    </row>
    <row r="74" spans="1:4" ht="15.5" x14ac:dyDescent="0.35">
      <c r="A74" s="140" t="s">
        <v>2280</v>
      </c>
      <c r="B74" s="141" t="s">
        <v>4081</v>
      </c>
      <c r="C74" s="141">
        <v>5</v>
      </c>
      <c r="D74" s="138"/>
    </row>
    <row r="75" spans="1:4" ht="15.5" x14ac:dyDescent="0.35">
      <c r="A75" s="140" t="s">
        <v>1675</v>
      </c>
      <c r="B75" s="141" t="s">
        <v>4082</v>
      </c>
      <c r="C75" s="141">
        <v>3</v>
      </c>
      <c r="D75" s="138"/>
    </row>
    <row r="76" spans="1:4" ht="15.5" x14ac:dyDescent="0.35">
      <c r="A76" s="140" t="s">
        <v>4083</v>
      </c>
      <c r="B76" s="141" t="s">
        <v>4084</v>
      </c>
      <c r="C76" s="141">
        <v>6</v>
      </c>
      <c r="D76" s="138"/>
    </row>
    <row r="77" spans="1:4" ht="15.5" x14ac:dyDescent="0.35">
      <c r="A77" s="140" t="s">
        <v>4085</v>
      </c>
      <c r="B77" s="141" t="s">
        <v>4086</v>
      </c>
      <c r="C77" s="141">
        <v>5</v>
      </c>
      <c r="D77" s="138"/>
    </row>
    <row r="78" spans="1:4" ht="15.5" x14ac:dyDescent="0.35">
      <c r="A78" s="140" t="s">
        <v>683</v>
      </c>
      <c r="B78" s="141" t="s">
        <v>4087</v>
      </c>
      <c r="C78" s="141">
        <v>4</v>
      </c>
      <c r="D78" s="138"/>
    </row>
    <row r="79" spans="1:4" ht="15.5" x14ac:dyDescent="0.35">
      <c r="A79" s="140" t="s">
        <v>4088</v>
      </c>
      <c r="B79" s="141" t="s">
        <v>4089</v>
      </c>
      <c r="C79" s="141">
        <v>4</v>
      </c>
      <c r="D79" s="138"/>
    </row>
    <row r="80" spans="1:4" ht="15.5" x14ac:dyDescent="0.35">
      <c r="A80" s="140" t="s">
        <v>4090</v>
      </c>
      <c r="B80" s="141" t="s">
        <v>4091</v>
      </c>
      <c r="C80" s="141">
        <v>4</v>
      </c>
      <c r="D80" s="138"/>
    </row>
    <row r="81" spans="1:4" ht="15.5" x14ac:dyDescent="0.35">
      <c r="A81" s="140" t="s">
        <v>4092</v>
      </c>
      <c r="B81" s="141" t="s">
        <v>4093</v>
      </c>
      <c r="C81" s="141">
        <v>7</v>
      </c>
      <c r="D81" s="138"/>
    </row>
    <row r="82" spans="1:4" ht="15.5" x14ac:dyDescent="0.35">
      <c r="A82" s="140" t="s">
        <v>4094</v>
      </c>
      <c r="B82" s="141" t="s">
        <v>4095</v>
      </c>
      <c r="C82" s="141">
        <v>6</v>
      </c>
      <c r="D82" s="138"/>
    </row>
    <row r="83" spans="1:4" ht="15.5" x14ac:dyDescent="0.35">
      <c r="A83" s="140" t="s">
        <v>4096</v>
      </c>
      <c r="B83" s="141" t="s">
        <v>4097</v>
      </c>
      <c r="C83" s="141">
        <v>5</v>
      </c>
      <c r="D83" s="138"/>
    </row>
    <row r="84" spans="1:4" ht="15.5" x14ac:dyDescent="0.35">
      <c r="A84" s="140" t="s">
        <v>4098</v>
      </c>
      <c r="B84" s="141" t="s">
        <v>4099</v>
      </c>
      <c r="C84" s="141">
        <v>3</v>
      </c>
      <c r="D84" s="138"/>
    </row>
    <row r="85" spans="1:4" ht="15.5" x14ac:dyDescent="0.35">
      <c r="A85" s="140" t="s">
        <v>4100</v>
      </c>
      <c r="B85" s="141" t="s">
        <v>4101</v>
      </c>
      <c r="C85" s="141">
        <v>5</v>
      </c>
      <c r="D85" s="138"/>
    </row>
    <row r="86" spans="1:4" ht="15.5" x14ac:dyDescent="0.35">
      <c r="A86" s="140" t="s">
        <v>1809</v>
      </c>
      <c r="B86" s="141" t="s">
        <v>4102</v>
      </c>
      <c r="C86" s="141">
        <v>4</v>
      </c>
      <c r="D86" s="138"/>
    </row>
    <row r="87" spans="1:4" ht="15.5" x14ac:dyDescent="0.35">
      <c r="A87" s="140" t="s">
        <v>4103</v>
      </c>
      <c r="B87" s="141" t="s">
        <v>4104</v>
      </c>
      <c r="C87" s="141">
        <v>2</v>
      </c>
      <c r="D87" s="138"/>
    </row>
    <row r="88" spans="1:4" ht="15.5" x14ac:dyDescent="0.35">
      <c r="A88" s="140" t="s">
        <v>4105</v>
      </c>
      <c r="B88" s="141" t="s">
        <v>4106</v>
      </c>
      <c r="C88" s="141">
        <v>4</v>
      </c>
      <c r="D88" s="138"/>
    </row>
    <row r="89" spans="1:4" ht="15.5" x14ac:dyDescent="0.35">
      <c r="A89" s="140" t="s">
        <v>4107</v>
      </c>
      <c r="B89" s="141" t="s">
        <v>4108</v>
      </c>
      <c r="C89" s="141">
        <v>4</v>
      </c>
      <c r="D89" s="138"/>
    </row>
    <row r="90" spans="1:4" ht="15.5" x14ac:dyDescent="0.35">
      <c r="A90" s="140" t="s">
        <v>4109</v>
      </c>
      <c r="B90" s="141" t="s">
        <v>4110</v>
      </c>
      <c r="C90" s="141">
        <v>4</v>
      </c>
      <c r="D90" s="138"/>
    </row>
    <row r="91" spans="1:4" ht="15.5" x14ac:dyDescent="0.35">
      <c r="A91" s="140" t="s">
        <v>4111</v>
      </c>
      <c r="B91" s="141" t="s">
        <v>3968</v>
      </c>
      <c r="C91" s="141">
        <v>2</v>
      </c>
      <c r="D91" s="138"/>
    </row>
    <row r="92" spans="1:4" ht="15.5" x14ac:dyDescent="0.35">
      <c r="A92" s="140" t="s">
        <v>4112</v>
      </c>
      <c r="B92" s="141" t="s">
        <v>4113</v>
      </c>
      <c r="C92" s="141">
        <v>3</v>
      </c>
      <c r="D92" s="138"/>
    </row>
    <row r="93" spans="1:4" ht="15.5" x14ac:dyDescent="0.35">
      <c r="A93" s="140" t="s">
        <v>4114</v>
      </c>
      <c r="B93" s="141" t="s">
        <v>4115</v>
      </c>
      <c r="C93" s="141">
        <v>6</v>
      </c>
      <c r="D93" s="138"/>
    </row>
    <row r="94" spans="1:4" ht="15.5" x14ac:dyDescent="0.35">
      <c r="A94" s="140" t="s">
        <v>4116</v>
      </c>
      <c r="B94" s="141" t="s">
        <v>4117</v>
      </c>
      <c r="C94" s="141">
        <v>3</v>
      </c>
      <c r="D94" s="138"/>
    </row>
    <row r="95" spans="1:4" ht="15.5" x14ac:dyDescent="0.35">
      <c r="A95" s="140" t="s">
        <v>4118</v>
      </c>
      <c r="B95" s="141" t="s">
        <v>4119</v>
      </c>
      <c r="C95" s="141">
        <v>6</v>
      </c>
      <c r="D95" s="138"/>
    </row>
    <row r="96" spans="1:4" ht="15.5" x14ac:dyDescent="0.35">
      <c r="A96" s="140" t="s">
        <v>4120</v>
      </c>
      <c r="B96" s="141" t="s">
        <v>4121</v>
      </c>
      <c r="C96" s="141">
        <v>5</v>
      </c>
      <c r="D96" s="138"/>
    </row>
    <row r="97" spans="1:4" ht="15.5" x14ac:dyDescent="0.35">
      <c r="A97" s="140" t="s">
        <v>4122</v>
      </c>
      <c r="B97" s="141" t="s">
        <v>4123</v>
      </c>
      <c r="C97" s="141">
        <v>5</v>
      </c>
      <c r="D97" s="138"/>
    </row>
    <row r="98" spans="1:4" ht="15.5" x14ac:dyDescent="0.35">
      <c r="A98" s="140" t="s">
        <v>739</v>
      </c>
      <c r="B98" s="141" t="s">
        <v>4124</v>
      </c>
      <c r="C98" s="141">
        <v>5</v>
      </c>
      <c r="D98" s="138"/>
    </row>
    <row r="99" spans="1:4" ht="15.5" x14ac:dyDescent="0.35">
      <c r="A99" s="140" t="s">
        <v>4125</v>
      </c>
      <c r="B99" s="141" t="s">
        <v>4126</v>
      </c>
      <c r="C99" s="141">
        <v>3</v>
      </c>
      <c r="D99" s="138"/>
    </row>
    <row r="100" spans="1:4" ht="15.5" x14ac:dyDescent="0.35">
      <c r="A100" s="140" t="s">
        <v>4127</v>
      </c>
      <c r="B100" s="141" t="s">
        <v>4128</v>
      </c>
      <c r="C100" s="141">
        <v>5</v>
      </c>
      <c r="D100" s="138"/>
    </row>
    <row r="101" spans="1:4" ht="15.5" x14ac:dyDescent="0.35">
      <c r="A101" s="140" t="s">
        <v>4129</v>
      </c>
      <c r="B101" s="141" t="s">
        <v>4130</v>
      </c>
      <c r="C101" s="141">
        <v>2</v>
      </c>
      <c r="D101" s="138"/>
    </row>
    <row r="102" spans="1:4" ht="15.5" x14ac:dyDescent="0.35">
      <c r="A102" s="140" t="s">
        <v>1631</v>
      </c>
      <c r="B102" s="141" t="s">
        <v>4131</v>
      </c>
      <c r="C102" s="141">
        <v>5</v>
      </c>
      <c r="D102" s="138"/>
    </row>
    <row r="103" spans="1:4" ht="15.5" x14ac:dyDescent="0.35">
      <c r="A103" s="140" t="s">
        <v>2547</v>
      </c>
      <c r="B103" s="141" t="s">
        <v>4132</v>
      </c>
      <c r="C103" s="141">
        <v>4</v>
      </c>
      <c r="D103" s="138"/>
    </row>
    <row r="104" spans="1:4" ht="15.5" x14ac:dyDescent="0.35">
      <c r="A104" s="140" t="s">
        <v>1610</v>
      </c>
      <c r="B104" s="141" t="s">
        <v>4133</v>
      </c>
      <c r="C104" s="141">
        <v>2</v>
      </c>
      <c r="D104" s="138"/>
    </row>
    <row r="105" spans="1:4" ht="15.5" x14ac:dyDescent="0.35">
      <c r="A105" s="140" t="s">
        <v>2314</v>
      </c>
      <c r="B105" s="141" t="s">
        <v>4134</v>
      </c>
      <c r="C105" s="141">
        <v>2</v>
      </c>
      <c r="D105" s="138"/>
    </row>
    <row r="106" spans="1:4" ht="15.5" x14ac:dyDescent="0.35">
      <c r="A106" s="140" t="s">
        <v>754</v>
      </c>
      <c r="B106" s="141" t="s">
        <v>4135</v>
      </c>
      <c r="C106" s="141">
        <v>4</v>
      </c>
      <c r="D106" s="138"/>
    </row>
    <row r="107" spans="1:4" ht="31" x14ac:dyDescent="0.35">
      <c r="A107" s="140" t="s">
        <v>4136</v>
      </c>
      <c r="B107" s="141" t="s">
        <v>4137</v>
      </c>
      <c r="C107" s="141">
        <v>5</v>
      </c>
      <c r="D107" s="138"/>
    </row>
    <row r="108" spans="1:4" ht="15.5" x14ac:dyDescent="0.35">
      <c r="A108" s="140" t="s">
        <v>4138</v>
      </c>
      <c r="B108" s="141" t="s">
        <v>4139</v>
      </c>
      <c r="C108" s="141">
        <v>4</v>
      </c>
      <c r="D108" s="138"/>
    </row>
    <row r="109" spans="1:4" ht="15.5" x14ac:dyDescent="0.35">
      <c r="A109" s="140" t="s">
        <v>4140</v>
      </c>
      <c r="B109" s="141" t="s">
        <v>4141</v>
      </c>
      <c r="C109" s="141">
        <v>4</v>
      </c>
      <c r="D109" s="138"/>
    </row>
    <row r="110" spans="1:4" ht="15.5" x14ac:dyDescent="0.35">
      <c r="A110" s="140" t="s">
        <v>4142</v>
      </c>
      <c r="B110" s="141" t="s">
        <v>3968</v>
      </c>
      <c r="C110" s="141">
        <v>2</v>
      </c>
      <c r="D110" s="138"/>
    </row>
    <row r="111" spans="1:4" ht="15.5" x14ac:dyDescent="0.35">
      <c r="A111" s="140" t="s">
        <v>4143</v>
      </c>
      <c r="B111" s="141" t="s">
        <v>4144</v>
      </c>
      <c r="C111" s="141">
        <v>4</v>
      </c>
      <c r="D111" s="138"/>
    </row>
    <row r="112" spans="1:4" ht="15.5" x14ac:dyDescent="0.35">
      <c r="A112" s="140" t="s">
        <v>4145</v>
      </c>
      <c r="B112" s="141" t="s">
        <v>4146</v>
      </c>
      <c r="C112" s="141">
        <v>5</v>
      </c>
      <c r="D112" s="138"/>
    </row>
    <row r="113" spans="1:4" ht="15.5" x14ac:dyDescent="0.35">
      <c r="A113" s="140" t="s">
        <v>4147</v>
      </c>
      <c r="B113" s="141" t="s">
        <v>4148</v>
      </c>
      <c r="C113" s="141">
        <v>2</v>
      </c>
      <c r="D113" s="138"/>
    </row>
    <row r="114" spans="1:4" ht="15.5" x14ac:dyDescent="0.35">
      <c r="A114" s="140" t="s">
        <v>4149</v>
      </c>
      <c r="B114" s="141" t="s">
        <v>4150</v>
      </c>
      <c r="C114" s="141">
        <v>5</v>
      </c>
      <c r="D114" s="138"/>
    </row>
    <row r="115" spans="1:4" ht="15.5" x14ac:dyDescent="0.35">
      <c r="A115" s="140" t="s">
        <v>4151</v>
      </c>
      <c r="B115" s="141" t="s">
        <v>4152</v>
      </c>
      <c r="C115" s="141">
        <v>6</v>
      </c>
      <c r="D115" s="138"/>
    </row>
    <row r="116" spans="1:4" ht="15.5" x14ac:dyDescent="0.35">
      <c r="A116" s="140" t="s">
        <v>4153</v>
      </c>
      <c r="B116" s="141" t="s">
        <v>4154</v>
      </c>
      <c r="C116" s="141">
        <v>4</v>
      </c>
      <c r="D116" s="138"/>
    </row>
    <row r="117" spans="1:4" ht="15.5" x14ac:dyDescent="0.35">
      <c r="A117" s="140" t="s">
        <v>4155</v>
      </c>
      <c r="B117" s="141" t="s">
        <v>4156</v>
      </c>
      <c r="C117" s="141">
        <v>5</v>
      </c>
      <c r="D117" s="138"/>
    </row>
    <row r="118" spans="1:4" ht="15.5" x14ac:dyDescent="0.35">
      <c r="A118" s="140" t="s">
        <v>4157</v>
      </c>
      <c r="B118" s="141" t="s">
        <v>4158</v>
      </c>
      <c r="C118" s="141">
        <v>4</v>
      </c>
      <c r="D118" s="138"/>
    </row>
    <row r="119" spans="1:4" ht="15.5" x14ac:dyDescent="0.35">
      <c r="A119" s="140" t="s">
        <v>4159</v>
      </c>
      <c r="B119" s="141" t="s">
        <v>4160</v>
      </c>
      <c r="C119" s="141">
        <v>2</v>
      </c>
      <c r="D119" s="138"/>
    </row>
    <row r="120" spans="1:4" ht="15.5" x14ac:dyDescent="0.35">
      <c r="A120" s="140" t="s">
        <v>4161</v>
      </c>
      <c r="B120" s="141" t="s">
        <v>4162</v>
      </c>
      <c r="C120" s="141">
        <v>2</v>
      </c>
      <c r="D120" s="138"/>
    </row>
    <row r="121" spans="1:4" ht="15.5" x14ac:dyDescent="0.35">
      <c r="A121" s="140" t="s">
        <v>4163</v>
      </c>
      <c r="B121" s="141" t="s">
        <v>4164</v>
      </c>
      <c r="C121" s="141">
        <v>3</v>
      </c>
      <c r="D121" s="138"/>
    </row>
    <row r="122" spans="1:4" ht="15.5" x14ac:dyDescent="0.35">
      <c r="A122" s="140" t="s">
        <v>4165</v>
      </c>
      <c r="B122" s="141" t="s">
        <v>4166</v>
      </c>
      <c r="C122" s="141">
        <v>3</v>
      </c>
      <c r="D122" s="138"/>
    </row>
    <row r="123" spans="1:4" ht="15.5" x14ac:dyDescent="0.35">
      <c r="A123" s="140" t="s">
        <v>4167</v>
      </c>
      <c r="B123" s="141" t="s">
        <v>4168</v>
      </c>
      <c r="C123" s="141">
        <v>5</v>
      </c>
      <c r="D123" s="138"/>
    </row>
    <row r="124" spans="1:4" ht="15.5" x14ac:dyDescent="0.35">
      <c r="A124" s="140" t="s">
        <v>4169</v>
      </c>
      <c r="B124" s="141" t="s">
        <v>4170</v>
      </c>
      <c r="C124" s="141">
        <v>4</v>
      </c>
      <c r="D124" s="138"/>
    </row>
    <row r="125" spans="1:4" ht="15.5" x14ac:dyDescent="0.35">
      <c r="A125" s="140" t="s">
        <v>4171</v>
      </c>
      <c r="B125" s="141" t="s">
        <v>4172</v>
      </c>
      <c r="C125" s="141">
        <v>6</v>
      </c>
      <c r="D125" s="138"/>
    </row>
    <row r="126" spans="1:4" ht="15.5" x14ac:dyDescent="0.35">
      <c r="A126" s="140" t="s">
        <v>4173</v>
      </c>
      <c r="B126" s="141" t="s">
        <v>4174</v>
      </c>
      <c r="C126" s="141">
        <v>6</v>
      </c>
      <c r="D126" s="138"/>
    </row>
    <row r="127" spans="1:4" ht="15.5" x14ac:dyDescent="0.35">
      <c r="A127" s="140" t="s">
        <v>4175</v>
      </c>
      <c r="B127" s="141" t="s">
        <v>4176</v>
      </c>
      <c r="C127" s="141">
        <v>6</v>
      </c>
      <c r="D127" s="138"/>
    </row>
    <row r="128" spans="1:4" ht="31" x14ac:dyDescent="0.35">
      <c r="A128" s="140" t="s">
        <v>4177</v>
      </c>
      <c r="B128" s="141" t="s">
        <v>4178</v>
      </c>
      <c r="C128" s="141">
        <v>5</v>
      </c>
      <c r="D128" s="138"/>
    </row>
    <row r="129" spans="1:4" ht="15.5" x14ac:dyDescent="0.35">
      <c r="A129" s="140" t="s">
        <v>4179</v>
      </c>
      <c r="B129" s="141" t="s">
        <v>4180</v>
      </c>
      <c r="C129" s="141">
        <v>5</v>
      </c>
      <c r="D129" s="138"/>
    </row>
    <row r="130" spans="1:4" ht="15.5" x14ac:dyDescent="0.35">
      <c r="A130" s="140" t="s">
        <v>4181</v>
      </c>
      <c r="B130" s="141" t="s">
        <v>4182</v>
      </c>
      <c r="C130" s="141">
        <v>3</v>
      </c>
      <c r="D130" s="138"/>
    </row>
    <row r="131" spans="1:4" ht="15.5" x14ac:dyDescent="0.35">
      <c r="A131" s="140" t="s">
        <v>1340</v>
      </c>
      <c r="B131" s="141" t="s">
        <v>4183</v>
      </c>
      <c r="C131" s="141">
        <v>5</v>
      </c>
      <c r="D131" s="138"/>
    </row>
    <row r="132" spans="1:4" ht="15.5" x14ac:dyDescent="0.35">
      <c r="A132" s="140" t="s">
        <v>4184</v>
      </c>
      <c r="B132" s="141" t="s">
        <v>3968</v>
      </c>
      <c r="C132" s="141">
        <v>2</v>
      </c>
      <c r="D132" s="138"/>
    </row>
    <row r="133" spans="1:4" ht="15.5" x14ac:dyDescent="0.35">
      <c r="A133" s="140" t="s">
        <v>4185</v>
      </c>
      <c r="B133" s="141" t="s">
        <v>4186</v>
      </c>
      <c r="C133" s="141">
        <v>4</v>
      </c>
      <c r="D133" s="138"/>
    </row>
    <row r="134" spans="1:4" ht="15.5" x14ac:dyDescent="0.35">
      <c r="A134" s="140" t="s">
        <v>4187</v>
      </c>
      <c r="B134" s="141" t="s">
        <v>4188</v>
      </c>
      <c r="C134" s="141">
        <v>1</v>
      </c>
      <c r="D134" s="138"/>
    </row>
    <row r="135" spans="1:4" ht="15.5" x14ac:dyDescent="0.35">
      <c r="A135" s="140" t="s">
        <v>4189</v>
      </c>
      <c r="B135" s="141" t="s">
        <v>4190</v>
      </c>
      <c r="C135" s="141">
        <v>6</v>
      </c>
      <c r="D135" s="138"/>
    </row>
    <row r="136" spans="1:4" ht="15.5" x14ac:dyDescent="0.35">
      <c r="A136" s="140" t="s">
        <v>4191</v>
      </c>
      <c r="B136" s="141" t="s">
        <v>4192</v>
      </c>
      <c r="C136" s="141">
        <v>5</v>
      </c>
      <c r="D136" s="138"/>
    </row>
    <row r="137" spans="1:4" ht="15.5" x14ac:dyDescent="0.35">
      <c r="A137" s="140" t="s">
        <v>4193</v>
      </c>
      <c r="B137" s="141" t="s">
        <v>4194</v>
      </c>
      <c r="C137" s="141">
        <v>3</v>
      </c>
      <c r="D137" s="138"/>
    </row>
    <row r="138" spans="1:4" ht="15.5" x14ac:dyDescent="0.35">
      <c r="A138" s="140" t="s">
        <v>4195</v>
      </c>
      <c r="B138" s="141" t="s">
        <v>4196</v>
      </c>
      <c r="C138" s="141">
        <v>3</v>
      </c>
      <c r="D138" s="138"/>
    </row>
    <row r="139" spans="1:4" ht="15.5" x14ac:dyDescent="0.35">
      <c r="A139" s="140" t="s">
        <v>4197</v>
      </c>
      <c r="B139" s="141" t="s">
        <v>4198</v>
      </c>
      <c r="C139" s="141">
        <v>4</v>
      </c>
      <c r="D139" s="138"/>
    </row>
    <row r="140" spans="1:4" ht="15.5" x14ac:dyDescent="0.35">
      <c r="A140" s="140" t="s">
        <v>4199</v>
      </c>
      <c r="B140" s="141" t="s">
        <v>4200</v>
      </c>
      <c r="C140" s="141">
        <v>4</v>
      </c>
      <c r="D140" s="138"/>
    </row>
    <row r="141" spans="1:4" ht="15.5" x14ac:dyDescent="0.35">
      <c r="A141" s="140" t="s">
        <v>4201</v>
      </c>
      <c r="B141" s="141" t="s">
        <v>4202</v>
      </c>
      <c r="C141" s="141">
        <v>6</v>
      </c>
      <c r="D141" s="138"/>
    </row>
    <row r="142" spans="1:4" ht="15.5" x14ac:dyDescent="0.35">
      <c r="A142" s="140" t="s">
        <v>4203</v>
      </c>
      <c r="B142" s="141" t="s">
        <v>4204</v>
      </c>
      <c r="C142" s="141">
        <v>3</v>
      </c>
      <c r="D142" s="138"/>
    </row>
    <row r="143" spans="1:4" ht="15.5" x14ac:dyDescent="0.35">
      <c r="A143" s="140" t="s">
        <v>4205</v>
      </c>
      <c r="B143" s="141" t="s">
        <v>4206</v>
      </c>
      <c r="C143" s="141">
        <v>5</v>
      </c>
      <c r="D143" s="138"/>
    </row>
    <row r="144" spans="1:4" ht="15.5" x14ac:dyDescent="0.35">
      <c r="A144" s="140" t="s">
        <v>4207</v>
      </c>
      <c r="B144" s="141" t="s">
        <v>4208</v>
      </c>
      <c r="C144" s="141">
        <v>6</v>
      </c>
      <c r="D144" s="138"/>
    </row>
    <row r="145" spans="1:4" ht="15.5" x14ac:dyDescent="0.35">
      <c r="A145" s="140" t="s">
        <v>4209</v>
      </c>
      <c r="B145" s="141" t="s">
        <v>4210</v>
      </c>
      <c r="C145" s="141">
        <v>4</v>
      </c>
      <c r="D145" s="138"/>
    </row>
    <row r="146" spans="1:4" ht="15.5" x14ac:dyDescent="0.35">
      <c r="A146" s="140" t="s">
        <v>4211</v>
      </c>
      <c r="B146" s="141" t="s">
        <v>4212</v>
      </c>
      <c r="C146" s="141">
        <v>5</v>
      </c>
      <c r="D146" s="138"/>
    </row>
    <row r="147" spans="1:4" ht="15.5" x14ac:dyDescent="0.35">
      <c r="A147" s="140" t="s">
        <v>4213</v>
      </c>
      <c r="B147" s="141" t="s">
        <v>4214</v>
      </c>
      <c r="C147" s="141">
        <v>4</v>
      </c>
      <c r="D147" s="138"/>
    </row>
    <row r="148" spans="1:4" ht="15.5" x14ac:dyDescent="0.35">
      <c r="A148" s="140" t="s">
        <v>4215</v>
      </c>
      <c r="B148" s="141" t="s">
        <v>4216</v>
      </c>
      <c r="C148" s="141">
        <v>4</v>
      </c>
      <c r="D148" s="138"/>
    </row>
    <row r="149" spans="1:4" ht="15.5" x14ac:dyDescent="0.35">
      <c r="A149" s="140" t="s">
        <v>4217</v>
      </c>
      <c r="B149" s="141" t="s">
        <v>4218</v>
      </c>
      <c r="C149" s="141">
        <v>4</v>
      </c>
      <c r="D149" s="138"/>
    </row>
    <row r="150" spans="1:4" ht="15.5" x14ac:dyDescent="0.35">
      <c r="A150" s="140" t="s">
        <v>4219</v>
      </c>
      <c r="B150" s="141" t="s">
        <v>4220</v>
      </c>
      <c r="C150" s="141">
        <v>5</v>
      </c>
      <c r="D150" s="138"/>
    </row>
    <row r="151" spans="1:4" ht="15.5" x14ac:dyDescent="0.35">
      <c r="A151" s="140" t="s">
        <v>4221</v>
      </c>
      <c r="B151" s="141" t="s">
        <v>4222</v>
      </c>
      <c r="C151" s="141">
        <v>6</v>
      </c>
      <c r="D151" s="138"/>
    </row>
    <row r="152" spans="1:4" ht="31" x14ac:dyDescent="0.35">
      <c r="A152" s="140" t="s">
        <v>4223</v>
      </c>
      <c r="B152" s="141" t="s">
        <v>4224</v>
      </c>
      <c r="C152" s="141">
        <v>5</v>
      </c>
      <c r="D152" s="138"/>
    </row>
    <row r="153" spans="1:4" ht="15.5" x14ac:dyDescent="0.35">
      <c r="A153" s="140" t="s">
        <v>4225</v>
      </c>
      <c r="B153" s="141" t="s">
        <v>4226</v>
      </c>
      <c r="C153" s="141">
        <v>7</v>
      </c>
      <c r="D153" s="138"/>
    </row>
    <row r="154" spans="1:4" ht="15.5" x14ac:dyDescent="0.35">
      <c r="A154" s="140" t="s">
        <v>4227</v>
      </c>
      <c r="B154" s="141" t="s">
        <v>4228</v>
      </c>
      <c r="C154" s="141">
        <v>6</v>
      </c>
      <c r="D154" s="138"/>
    </row>
    <row r="155" spans="1:4" ht="15.5" x14ac:dyDescent="0.35">
      <c r="A155" s="140" t="s">
        <v>4229</v>
      </c>
      <c r="B155" s="141" t="s">
        <v>4230</v>
      </c>
      <c r="C155" s="141">
        <v>1</v>
      </c>
      <c r="D155" s="138"/>
    </row>
    <row r="156" spans="1:4" ht="15.5" x14ac:dyDescent="0.35">
      <c r="A156" s="140" t="s">
        <v>4231</v>
      </c>
      <c r="B156" s="141" t="s">
        <v>4232</v>
      </c>
      <c r="C156" s="141">
        <v>6</v>
      </c>
      <c r="D156" s="138"/>
    </row>
    <row r="157" spans="1:4" ht="31" x14ac:dyDescent="0.35">
      <c r="A157" s="140" t="s">
        <v>4233</v>
      </c>
      <c r="B157" s="141" t="s">
        <v>4234</v>
      </c>
      <c r="C157" s="141">
        <v>6</v>
      </c>
      <c r="D157" s="138"/>
    </row>
    <row r="158" spans="1:4" ht="31" x14ac:dyDescent="0.35">
      <c r="A158" s="140" t="s">
        <v>4235</v>
      </c>
      <c r="B158" s="141" t="s">
        <v>4236</v>
      </c>
      <c r="C158" s="141">
        <v>6</v>
      </c>
      <c r="D158" s="138"/>
    </row>
    <row r="159" spans="1:4" ht="15.5" x14ac:dyDescent="0.35">
      <c r="A159" s="140" t="s">
        <v>4237</v>
      </c>
      <c r="B159" s="141" t="s">
        <v>4238</v>
      </c>
      <c r="C159" s="141">
        <v>4</v>
      </c>
      <c r="D159" s="138"/>
    </row>
    <row r="160" spans="1:4" ht="15.5" x14ac:dyDescent="0.35">
      <c r="A160" s="140" t="s">
        <v>4239</v>
      </c>
      <c r="B160" s="141" t="s">
        <v>4240</v>
      </c>
      <c r="C160" s="141">
        <v>6</v>
      </c>
      <c r="D160" s="138"/>
    </row>
    <row r="161" spans="1:4" ht="15.5" x14ac:dyDescent="0.35">
      <c r="A161" s="140" t="s">
        <v>4241</v>
      </c>
      <c r="B161" s="141" t="s">
        <v>4242</v>
      </c>
      <c r="C161" s="141">
        <v>3</v>
      </c>
      <c r="D161" s="138"/>
    </row>
    <row r="162" spans="1:4" ht="15.5" x14ac:dyDescent="0.35">
      <c r="A162" s="140" t="s">
        <v>4243</v>
      </c>
      <c r="B162" s="141" t="s">
        <v>4244</v>
      </c>
      <c r="C162" s="141">
        <v>4</v>
      </c>
      <c r="D162" s="138"/>
    </row>
    <row r="163" spans="1:4" ht="15.5" x14ac:dyDescent="0.35">
      <c r="A163" s="140" t="s">
        <v>4245</v>
      </c>
      <c r="B163" s="141" t="s">
        <v>4246</v>
      </c>
      <c r="C163" s="141">
        <v>5</v>
      </c>
      <c r="D163" s="138"/>
    </row>
    <row r="164" spans="1:4" ht="31" x14ac:dyDescent="0.35">
      <c r="A164" s="140" t="s">
        <v>4247</v>
      </c>
      <c r="B164" s="141" t="s">
        <v>4248</v>
      </c>
      <c r="C164" s="141">
        <v>3</v>
      </c>
      <c r="D164" s="138"/>
    </row>
    <row r="165" spans="1:4" ht="15.5" x14ac:dyDescent="0.35">
      <c r="A165" s="140" t="s">
        <v>4249</v>
      </c>
      <c r="B165" s="141" t="s">
        <v>4250</v>
      </c>
      <c r="C165" s="141">
        <v>5</v>
      </c>
      <c r="D165" s="138"/>
    </row>
    <row r="166" spans="1:4" ht="15.5" x14ac:dyDescent="0.35">
      <c r="A166" s="140" t="s">
        <v>4251</v>
      </c>
      <c r="B166" s="141" t="s">
        <v>4252</v>
      </c>
      <c r="C166" s="141">
        <v>5</v>
      </c>
      <c r="D166" s="138"/>
    </row>
    <row r="167" spans="1:4" ht="15.5" x14ac:dyDescent="0.35">
      <c r="A167" s="140" t="s">
        <v>4253</v>
      </c>
      <c r="B167" s="141" t="s">
        <v>4254</v>
      </c>
      <c r="C167" s="141">
        <v>5</v>
      </c>
      <c r="D167" s="138"/>
    </row>
    <row r="168" spans="1:4" ht="15.5" x14ac:dyDescent="0.35">
      <c r="A168" s="140" t="s">
        <v>4255</v>
      </c>
      <c r="B168" s="141" t="s">
        <v>4256</v>
      </c>
      <c r="C168" s="141">
        <v>5</v>
      </c>
      <c r="D168" s="138"/>
    </row>
    <row r="169" spans="1:4" ht="15.5" x14ac:dyDescent="0.35">
      <c r="A169" s="140" t="s">
        <v>4257</v>
      </c>
      <c r="B169" s="141" t="s">
        <v>4258</v>
      </c>
      <c r="C169" s="141">
        <v>5</v>
      </c>
      <c r="D169" s="138"/>
    </row>
    <row r="170" spans="1:4" ht="15.5" x14ac:dyDescent="0.35">
      <c r="A170" s="140" t="s">
        <v>705</v>
      </c>
      <c r="B170" s="141" t="s">
        <v>4259</v>
      </c>
      <c r="C170" s="141">
        <v>5</v>
      </c>
      <c r="D170" s="138"/>
    </row>
    <row r="171" spans="1:4" ht="15.5" x14ac:dyDescent="0.35">
      <c r="A171" s="140" t="s">
        <v>4260</v>
      </c>
      <c r="B171" s="141" t="s">
        <v>4261</v>
      </c>
      <c r="C171" s="141">
        <v>6</v>
      </c>
      <c r="D171" s="138"/>
    </row>
    <row r="172" spans="1:4" ht="15.5" x14ac:dyDescent="0.35">
      <c r="A172" s="140" t="s">
        <v>4262</v>
      </c>
      <c r="B172" s="141" t="s">
        <v>4263</v>
      </c>
      <c r="C172" s="141">
        <v>4</v>
      </c>
      <c r="D172" s="138"/>
    </row>
    <row r="173" spans="1:4" ht="15.5" x14ac:dyDescent="0.35">
      <c r="A173" s="140" t="s">
        <v>1328</v>
      </c>
      <c r="B173" s="141" t="s">
        <v>4264</v>
      </c>
      <c r="C173" s="141">
        <v>3</v>
      </c>
      <c r="D173" s="138"/>
    </row>
    <row r="174" spans="1:4" ht="15.5" x14ac:dyDescent="0.35">
      <c r="A174" s="140" t="s">
        <v>4265</v>
      </c>
      <c r="B174" s="141" t="s">
        <v>4266</v>
      </c>
      <c r="C174" s="141">
        <v>4</v>
      </c>
      <c r="D174" s="138"/>
    </row>
    <row r="175" spans="1:4" ht="15.5" x14ac:dyDescent="0.35">
      <c r="A175" s="140" t="s">
        <v>4267</v>
      </c>
      <c r="B175" s="141" t="s">
        <v>4268</v>
      </c>
      <c r="C175" s="141">
        <v>6</v>
      </c>
      <c r="D175" s="138"/>
    </row>
    <row r="176" spans="1:4" ht="31" x14ac:dyDescent="0.35">
      <c r="A176" s="140" t="s">
        <v>4269</v>
      </c>
      <c r="B176" s="141" t="s">
        <v>4270</v>
      </c>
      <c r="C176" s="141">
        <v>5</v>
      </c>
      <c r="D176" s="138"/>
    </row>
    <row r="177" spans="1:4" ht="15.5" x14ac:dyDescent="0.35">
      <c r="A177" s="140" t="s">
        <v>4271</v>
      </c>
      <c r="B177" s="141" t="s">
        <v>4272</v>
      </c>
      <c r="C177" s="141">
        <v>3</v>
      </c>
      <c r="D177" s="138"/>
    </row>
    <row r="178" spans="1:4" ht="15.5" x14ac:dyDescent="0.35">
      <c r="A178" s="140" t="s">
        <v>4273</v>
      </c>
      <c r="B178" s="141" t="s">
        <v>4274</v>
      </c>
      <c r="C178" s="141">
        <v>5</v>
      </c>
      <c r="D178" s="138"/>
    </row>
    <row r="179" spans="1:4" ht="15.5" x14ac:dyDescent="0.35">
      <c r="A179" s="140" t="s">
        <v>559</v>
      </c>
      <c r="B179" s="141" t="s">
        <v>4275</v>
      </c>
      <c r="C179" s="141">
        <v>5</v>
      </c>
      <c r="D179" s="138"/>
    </row>
    <row r="180" spans="1:4" ht="15.5" x14ac:dyDescent="0.35">
      <c r="A180" s="140" t="s">
        <v>4276</v>
      </c>
      <c r="B180" s="141" t="s">
        <v>4277</v>
      </c>
      <c r="C180" s="141">
        <v>4</v>
      </c>
      <c r="D180" s="138"/>
    </row>
    <row r="181" spans="1:4" ht="15.5" x14ac:dyDescent="0.35">
      <c r="A181" s="140" t="s">
        <v>4278</v>
      </c>
      <c r="B181" s="141" t="s">
        <v>3968</v>
      </c>
      <c r="C181" s="141">
        <v>2</v>
      </c>
      <c r="D181" s="138"/>
    </row>
    <row r="182" spans="1:4" ht="15.5" x14ac:dyDescent="0.35">
      <c r="A182" s="140" t="s">
        <v>4279</v>
      </c>
      <c r="B182" s="141" t="s">
        <v>4280</v>
      </c>
      <c r="C182" s="141">
        <v>3</v>
      </c>
      <c r="D182" s="138"/>
    </row>
    <row r="183" spans="1:4" ht="15.5" x14ac:dyDescent="0.35">
      <c r="A183" s="140" t="s">
        <v>4281</v>
      </c>
      <c r="B183" s="141" t="s">
        <v>4282</v>
      </c>
      <c r="C183" s="141">
        <v>3</v>
      </c>
      <c r="D183" s="138"/>
    </row>
    <row r="184" spans="1:4" ht="15.5" x14ac:dyDescent="0.35">
      <c r="A184" s="140" t="s">
        <v>4283</v>
      </c>
      <c r="B184" s="141" t="s">
        <v>4284</v>
      </c>
      <c r="C184" s="141">
        <v>5</v>
      </c>
      <c r="D184" s="138"/>
    </row>
    <row r="185" spans="1:4" ht="15.5" x14ac:dyDescent="0.35">
      <c r="A185" s="140" t="s">
        <v>4285</v>
      </c>
      <c r="B185" s="141" t="s">
        <v>4286</v>
      </c>
      <c r="C185" s="141">
        <v>5</v>
      </c>
      <c r="D185" s="138"/>
    </row>
    <row r="186" spans="1:4" ht="15.5" x14ac:dyDescent="0.35">
      <c r="A186" s="140" t="s">
        <v>4287</v>
      </c>
      <c r="B186" s="141" t="s">
        <v>4288</v>
      </c>
      <c r="C186" s="141">
        <v>2</v>
      </c>
      <c r="D186" s="138"/>
    </row>
    <row r="187" spans="1:4" ht="15.5" x14ac:dyDescent="0.35">
      <c r="A187" s="140" t="s">
        <v>4289</v>
      </c>
      <c r="B187" s="141" t="s">
        <v>4290</v>
      </c>
      <c r="C187" s="141">
        <v>3</v>
      </c>
      <c r="D187" s="138"/>
    </row>
    <row r="188" spans="1:4" ht="15.5" x14ac:dyDescent="0.35">
      <c r="A188" s="140" t="s">
        <v>4291</v>
      </c>
      <c r="B188" s="141" t="s">
        <v>4292</v>
      </c>
      <c r="C188" s="141">
        <v>4</v>
      </c>
      <c r="D188" s="138"/>
    </row>
    <row r="189" spans="1:4" ht="15.5" x14ac:dyDescent="0.35">
      <c r="A189" s="140" t="s">
        <v>4293</v>
      </c>
      <c r="B189" s="141" t="s">
        <v>4294</v>
      </c>
      <c r="C189" s="141">
        <v>2</v>
      </c>
      <c r="D189" s="138"/>
    </row>
    <row r="190" spans="1:4" ht="15.5" x14ac:dyDescent="0.35">
      <c r="A190" s="140" t="s">
        <v>4295</v>
      </c>
      <c r="B190" s="141" t="s">
        <v>4296</v>
      </c>
      <c r="C190" s="141">
        <v>2</v>
      </c>
      <c r="D190" s="138"/>
    </row>
    <row r="191" spans="1:4" ht="15.5" x14ac:dyDescent="0.35">
      <c r="A191" s="140" t="s">
        <v>4297</v>
      </c>
      <c r="B191" s="141" t="s">
        <v>4298</v>
      </c>
      <c r="C191" s="141">
        <v>5</v>
      </c>
      <c r="D191" s="138"/>
    </row>
    <row r="192" spans="1:4" ht="15.5" x14ac:dyDescent="0.35">
      <c r="A192" s="140" t="s">
        <v>4299</v>
      </c>
      <c r="B192" s="141" t="s">
        <v>3968</v>
      </c>
      <c r="C192" s="141">
        <v>2</v>
      </c>
      <c r="D192" s="138"/>
    </row>
    <row r="193" spans="1:4" ht="15.5" x14ac:dyDescent="0.35">
      <c r="A193" s="140" t="s">
        <v>4300</v>
      </c>
      <c r="B193" s="141" t="s">
        <v>4301</v>
      </c>
      <c r="C193" s="141">
        <v>3</v>
      </c>
      <c r="D193" s="138"/>
    </row>
    <row r="194" spans="1:4" ht="31" x14ac:dyDescent="0.35">
      <c r="A194" s="140" t="s">
        <v>4302</v>
      </c>
      <c r="B194" s="141" t="s">
        <v>4303</v>
      </c>
      <c r="C194" s="141">
        <v>3</v>
      </c>
      <c r="D194" s="138"/>
    </row>
    <row r="195" spans="1:4" ht="31" x14ac:dyDescent="0.35">
      <c r="A195" s="140" t="s">
        <v>4304</v>
      </c>
      <c r="B195" s="141" t="s">
        <v>4305</v>
      </c>
      <c r="C195" s="141">
        <v>3</v>
      </c>
      <c r="D195" s="138"/>
    </row>
    <row r="196" spans="1:4" ht="15.5" x14ac:dyDescent="0.35">
      <c r="A196" s="140" t="s">
        <v>4306</v>
      </c>
      <c r="B196" s="141" t="s">
        <v>4307</v>
      </c>
      <c r="C196" s="141">
        <v>5</v>
      </c>
      <c r="D196" s="138"/>
    </row>
    <row r="197" spans="1:4" ht="15.5" x14ac:dyDescent="0.35">
      <c r="A197" s="140" t="s">
        <v>4308</v>
      </c>
      <c r="B197" s="141" t="s">
        <v>4309</v>
      </c>
      <c r="C197" s="141">
        <v>4</v>
      </c>
      <c r="D197" s="138"/>
    </row>
    <row r="198" spans="1:4" ht="15.5" x14ac:dyDescent="0.35">
      <c r="A198" s="140" t="s">
        <v>4310</v>
      </c>
      <c r="B198" s="141" t="s">
        <v>3968</v>
      </c>
      <c r="C198" s="141">
        <v>2</v>
      </c>
      <c r="D198" s="138"/>
    </row>
    <row r="199" spans="1:4" ht="15.5" x14ac:dyDescent="0.35">
      <c r="A199" s="140" t="s">
        <v>4311</v>
      </c>
      <c r="B199" s="141" t="s">
        <v>4312</v>
      </c>
      <c r="C199" s="141">
        <v>1</v>
      </c>
      <c r="D199" s="138"/>
    </row>
    <row r="200" spans="1:4" ht="15.5" x14ac:dyDescent="0.35">
      <c r="A200" s="140" t="s">
        <v>4313</v>
      </c>
      <c r="B200" s="141" t="s">
        <v>4314</v>
      </c>
      <c r="C200" s="141">
        <v>4</v>
      </c>
      <c r="D200" s="138"/>
    </row>
    <row r="201" spans="1:4" ht="15.5" x14ac:dyDescent="0.35">
      <c r="A201" s="140" t="s">
        <v>4315</v>
      </c>
      <c r="B201" s="141" t="s">
        <v>4316</v>
      </c>
      <c r="C201" s="141">
        <v>3</v>
      </c>
      <c r="D201" s="138"/>
    </row>
    <row r="202" spans="1:4" ht="15.5" x14ac:dyDescent="0.35">
      <c r="A202" s="140" t="s">
        <v>4317</v>
      </c>
      <c r="B202" s="141" t="s">
        <v>4318</v>
      </c>
      <c r="C202" s="141">
        <v>4</v>
      </c>
      <c r="D202" s="138"/>
    </row>
    <row r="203" spans="1:4" ht="15.5" x14ac:dyDescent="0.35">
      <c r="A203" s="140" t="s">
        <v>4319</v>
      </c>
      <c r="B203" s="141" t="s">
        <v>4320</v>
      </c>
      <c r="C203" s="141">
        <v>4</v>
      </c>
      <c r="D203" s="138"/>
    </row>
    <row r="204" spans="1:4" ht="15.5" x14ac:dyDescent="0.35">
      <c r="A204" s="140" t="s">
        <v>4321</v>
      </c>
      <c r="B204" s="141" t="s">
        <v>4322</v>
      </c>
      <c r="C204" s="141">
        <v>4</v>
      </c>
      <c r="D204" s="138"/>
    </row>
    <row r="205" spans="1:4" ht="15.5" x14ac:dyDescent="0.35">
      <c r="A205" s="140" t="s">
        <v>4323</v>
      </c>
      <c r="B205" s="141" t="s">
        <v>4324</v>
      </c>
      <c r="C205" s="141">
        <v>2</v>
      </c>
      <c r="D205" s="138"/>
    </row>
    <row r="206" spans="1:4" ht="15.5" x14ac:dyDescent="0.35">
      <c r="A206" s="140" t="s">
        <v>4325</v>
      </c>
      <c r="B206" s="141" t="s">
        <v>4326</v>
      </c>
      <c r="C206" s="141">
        <v>3</v>
      </c>
      <c r="D206" s="138"/>
    </row>
    <row r="207" spans="1:4" ht="15.5" x14ac:dyDescent="0.35">
      <c r="A207" s="140" t="s">
        <v>4327</v>
      </c>
      <c r="B207" s="141" t="s">
        <v>4328</v>
      </c>
      <c r="C207" s="141">
        <v>4</v>
      </c>
      <c r="D207" s="138"/>
    </row>
    <row r="208" spans="1:4" ht="15.5" x14ac:dyDescent="0.35">
      <c r="A208" s="140" t="s">
        <v>4329</v>
      </c>
      <c r="B208" s="141" t="s">
        <v>4330</v>
      </c>
      <c r="C208" s="141">
        <v>2</v>
      </c>
      <c r="D208" s="138"/>
    </row>
    <row r="209" spans="1:4" ht="15.5" x14ac:dyDescent="0.35">
      <c r="A209" s="140" t="s">
        <v>4331</v>
      </c>
      <c r="B209" s="141" t="s">
        <v>4332</v>
      </c>
      <c r="C209" s="141">
        <v>4</v>
      </c>
      <c r="D209" s="138"/>
    </row>
    <row r="210" spans="1:4" ht="15.5" x14ac:dyDescent="0.35">
      <c r="A210" s="140" t="s">
        <v>4333</v>
      </c>
      <c r="B210" s="141" t="s">
        <v>4334</v>
      </c>
      <c r="C210" s="141">
        <v>4</v>
      </c>
      <c r="D210" s="138"/>
    </row>
    <row r="211" spans="1:4" ht="15.5" x14ac:dyDescent="0.35">
      <c r="A211" s="140" t="s">
        <v>4335</v>
      </c>
      <c r="B211" s="141" t="s">
        <v>4336</v>
      </c>
      <c r="C211" s="141">
        <v>4</v>
      </c>
      <c r="D211" s="138"/>
    </row>
    <row r="212" spans="1:4" ht="15.5" x14ac:dyDescent="0.35">
      <c r="A212" s="140" t="s">
        <v>4337</v>
      </c>
      <c r="B212" s="141" t="s">
        <v>4338</v>
      </c>
      <c r="C212" s="141">
        <v>3</v>
      </c>
      <c r="D212" s="138"/>
    </row>
    <row r="213" spans="1:4" ht="15.5" x14ac:dyDescent="0.35">
      <c r="A213" s="140" t="s">
        <v>4339</v>
      </c>
      <c r="B213" s="141" t="s">
        <v>3968</v>
      </c>
      <c r="C213" s="141">
        <v>2</v>
      </c>
      <c r="D213" s="138"/>
    </row>
    <row r="214" spans="1:4" ht="15.5" x14ac:dyDescent="0.35">
      <c r="A214" s="140" t="s">
        <v>4340</v>
      </c>
      <c r="B214" s="141" t="s">
        <v>4341</v>
      </c>
      <c r="C214" s="141">
        <v>1</v>
      </c>
      <c r="D214" s="138"/>
    </row>
    <row r="215" spans="1:4" ht="15.5" x14ac:dyDescent="0.35">
      <c r="A215" s="140" t="s">
        <v>4342</v>
      </c>
      <c r="B215" s="141" t="s">
        <v>4343</v>
      </c>
      <c r="C215" s="141">
        <v>4</v>
      </c>
      <c r="D215" s="138"/>
    </row>
    <row r="216" spans="1:4" ht="15.5" x14ac:dyDescent="0.35">
      <c r="A216" s="140" t="s">
        <v>4344</v>
      </c>
      <c r="B216" s="141" t="s">
        <v>4345</v>
      </c>
      <c r="C216" s="141">
        <v>4</v>
      </c>
      <c r="D216" s="138"/>
    </row>
    <row r="217" spans="1:4" ht="15.5" x14ac:dyDescent="0.35">
      <c r="A217" s="140" t="s">
        <v>4346</v>
      </c>
      <c r="B217" s="141" t="s">
        <v>4347</v>
      </c>
      <c r="C217" s="141">
        <v>4</v>
      </c>
      <c r="D217" s="138"/>
    </row>
    <row r="218" spans="1:4" ht="31" x14ac:dyDescent="0.35">
      <c r="A218" s="140" t="s">
        <v>4348</v>
      </c>
      <c r="B218" s="141" t="s">
        <v>4349</v>
      </c>
      <c r="C218" s="141">
        <v>4</v>
      </c>
      <c r="D218" s="138"/>
    </row>
    <row r="219" spans="1:4" ht="15.5" x14ac:dyDescent="0.35">
      <c r="A219" s="140" t="s">
        <v>4350</v>
      </c>
      <c r="B219" s="141" t="s">
        <v>4351</v>
      </c>
      <c r="C219" s="141">
        <v>2</v>
      </c>
      <c r="D219" s="138"/>
    </row>
    <row r="220" spans="1:4" ht="15.5" x14ac:dyDescent="0.35">
      <c r="A220" s="140" t="s">
        <v>4352</v>
      </c>
      <c r="B220" s="141" t="s">
        <v>4353</v>
      </c>
      <c r="C220" s="141">
        <v>1</v>
      </c>
      <c r="D220" s="138"/>
    </row>
    <row r="221" spans="1:4" ht="15.5" x14ac:dyDescent="0.35">
      <c r="A221" s="140" t="s">
        <v>4354</v>
      </c>
      <c r="B221" s="141" t="s">
        <v>4355</v>
      </c>
      <c r="C221" s="141">
        <v>1</v>
      </c>
      <c r="D221" s="138"/>
    </row>
    <row r="222" spans="1:4" ht="31" x14ac:dyDescent="0.35">
      <c r="A222" s="140" t="s">
        <v>4356</v>
      </c>
      <c r="B222" s="141" t="s">
        <v>4357</v>
      </c>
      <c r="C222" s="141">
        <v>4</v>
      </c>
      <c r="D222" s="138"/>
    </row>
    <row r="223" spans="1:4" ht="15.5" x14ac:dyDescent="0.35">
      <c r="A223" s="140" t="s">
        <v>4358</v>
      </c>
      <c r="B223" s="141" t="s">
        <v>4359</v>
      </c>
      <c r="C223" s="141">
        <v>7</v>
      </c>
      <c r="D223" s="138"/>
    </row>
    <row r="224" spans="1:4" ht="15.5" x14ac:dyDescent="0.35">
      <c r="A224" s="140" t="s">
        <v>213</v>
      </c>
      <c r="B224" s="141" t="s">
        <v>4360</v>
      </c>
      <c r="C224" s="141">
        <v>5</v>
      </c>
      <c r="D224" s="138"/>
    </row>
    <row r="225" spans="1:4" ht="15.5" x14ac:dyDescent="0.35">
      <c r="A225" s="140" t="s">
        <v>236</v>
      </c>
      <c r="B225" s="141" t="s">
        <v>4361</v>
      </c>
      <c r="C225" s="141">
        <v>6</v>
      </c>
      <c r="D225" s="138"/>
    </row>
    <row r="226" spans="1:4" ht="15.5" x14ac:dyDescent="0.35">
      <c r="A226" s="140" t="s">
        <v>225</v>
      </c>
      <c r="B226" s="141" t="s">
        <v>4362</v>
      </c>
      <c r="C226" s="141">
        <v>5</v>
      </c>
      <c r="D226" s="138"/>
    </row>
    <row r="227" spans="1:4" ht="15.5" x14ac:dyDescent="0.35">
      <c r="A227" s="140" t="s">
        <v>4363</v>
      </c>
      <c r="B227" s="141" t="s">
        <v>4364</v>
      </c>
      <c r="C227" s="141">
        <v>2</v>
      </c>
      <c r="D227" s="138"/>
    </row>
    <row r="228" spans="1:4" ht="15.5" x14ac:dyDescent="0.35">
      <c r="A228" s="140" t="s">
        <v>200</v>
      </c>
      <c r="B228" s="141" t="s">
        <v>4365</v>
      </c>
      <c r="C228" s="141">
        <v>3</v>
      </c>
      <c r="D228" s="138"/>
    </row>
    <row r="229" spans="1:4" ht="15.5" x14ac:dyDescent="0.35">
      <c r="A229" s="140" t="s">
        <v>903</v>
      </c>
      <c r="B229" s="141" t="s">
        <v>4366</v>
      </c>
      <c r="C229" s="141">
        <v>1</v>
      </c>
      <c r="D229" s="138"/>
    </row>
    <row r="230" spans="1:4" ht="15.5" x14ac:dyDescent="0.35">
      <c r="A230" s="140" t="s">
        <v>2948</v>
      </c>
      <c r="B230" s="141" t="s">
        <v>4367</v>
      </c>
      <c r="C230" s="141">
        <v>7</v>
      </c>
      <c r="D230" s="138"/>
    </row>
    <row r="231" spans="1:4" ht="15.5" x14ac:dyDescent="0.35">
      <c r="A231" s="140" t="s">
        <v>4368</v>
      </c>
      <c r="B231" s="141" t="s">
        <v>4369</v>
      </c>
      <c r="C231" s="141">
        <v>2</v>
      </c>
      <c r="D231" s="138"/>
    </row>
    <row r="232" spans="1:4" ht="18" customHeight="1" x14ac:dyDescent="0.35">
      <c r="A232" s="140" t="s">
        <v>1039</v>
      </c>
      <c r="B232" s="141" t="s">
        <v>4370</v>
      </c>
      <c r="C232" s="141">
        <v>5</v>
      </c>
      <c r="D232" s="138"/>
    </row>
    <row r="233" spans="1:4" ht="15.5" x14ac:dyDescent="0.35">
      <c r="A233" s="140" t="s">
        <v>4371</v>
      </c>
      <c r="B233" s="141" t="s">
        <v>3968</v>
      </c>
      <c r="C233" s="141">
        <v>2</v>
      </c>
      <c r="D233" s="138"/>
    </row>
    <row r="234" spans="1:4" ht="15.5" x14ac:dyDescent="0.35">
      <c r="A234" s="140" t="s">
        <v>781</v>
      </c>
      <c r="B234" s="141" t="s">
        <v>4372</v>
      </c>
      <c r="C234" s="141">
        <v>6</v>
      </c>
      <c r="D234" s="138"/>
    </row>
    <row r="235" spans="1:4" ht="15.5" x14ac:dyDescent="0.35">
      <c r="A235" s="140" t="s">
        <v>247</v>
      </c>
      <c r="B235" s="141" t="s">
        <v>4373</v>
      </c>
      <c r="C235" s="141">
        <v>4</v>
      </c>
      <c r="D235" s="138"/>
    </row>
    <row r="236" spans="1:4" ht="15.5" x14ac:dyDescent="0.35">
      <c r="A236" s="140" t="s">
        <v>4374</v>
      </c>
      <c r="B236" s="141" t="s">
        <v>4375</v>
      </c>
      <c r="C236" s="141">
        <v>6</v>
      </c>
      <c r="D236" s="138"/>
    </row>
    <row r="237" spans="1:4" ht="15.5" x14ac:dyDescent="0.35">
      <c r="A237" s="140" t="s">
        <v>4376</v>
      </c>
      <c r="B237" s="141" t="s">
        <v>4377</v>
      </c>
      <c r="C237" s="141">
        <v>4</v>
      </c>
      <c r="D237" s="138"/>
    </row>
    <row r="238" spans="1:4" ht="15.5" x14ac:dyDescent="0.35">
      <c r="A238" s="140" t="s">
        <v>4378</v>
      </c>
      <c r="B238" s="141" t="s">
        <v>4379</v>
      </c>
      <c r="C238" s="141">
        <v>6</v>
      </c>
      <c r="D238" s="138"/>
    </row>
    <row r="239" spans="1:4" ht="15.5" x14ac:dyDescent="0.35">
      <c r="A239" s="140" t="s">
        <v>4380</v>
      </c>
      <c r="B239" s="141" t="s">
        <v>4381</v>
      </c>
      <c r="C239" s="141">
        <v>4</v>
      </c>
      <c r="D239" s="138"/>
    </row>
    <row r="240" spans="1:4" ht="15.5" x14ac:dyDescent="0.35">
      <c r="A240" s="140" t="s">
        <v>4382</v>
      </c>
      <c r="B240" s="141" t="s">
        <v>4383</v>
      </c>
      <c r="C240" s="141">
        <v>7</v>
      </c>
      <c r="D240" s="138"/>
    </row>
    <row r="241" spans="1:4" ht="15.5" x14ac:dyDescent="0.35">
      <c r="A241" s="140" t="s">
        <v>4384</v>
      </c>
      <c r="B241" s="141" t="s">
        <v>4385</v>
      </c>
      <c r="C241" s="141">
        <v>8</v>
      </c>
      <c r="D241" s="138"/>
    </row>
    <row r="242" spans="1:4" ht="15.5" x14ac:dyDescent="0.35">
      <c r="A242" s="140" t="s">
        <v>4386</v>
      </c>
      <c r="B242" s="141" t="s">
        <v>4387</v>
      </c>
      <c r="C242" s="141">
        <v>6</v>
      </c>
      <c r="D242" s="138"/>
    </row>
    <row r="243" spans="1:4" ht="15.5" x14ac:dyDescent="0.35">
      <c r="A243" s="140" t="s">
        <v>4388</v>
      </c>
      <c r="B243" s="141" t="s">
        <v>4389</v>
      </c>
      <c r="C243" s="141">
        <v>5</v>
      </c>
      <c r="D243" s="138"/>
    </row>
    <row r="244" spans="1:4" ht="15.5" x14ac:dyDescent="0.35">
      <c r="A244" s="140" t="s">
        <v>2227</v>
      </c>
      <c r="B244" s="141" t="s">
        <v>4390</v>
      </c>
      <c r="C244" s="141">
        <v>6</v>
      </c>
      <c r="D244" s="138"/>
    </row>
    <row r="245" spans="1:4" ht="31" x14ac:dyDescent="0.35">
      <c r="A245" s="140" t="s">
        <v>4391</v>
      </c>
      <c r="B245" s="141" t="s">
        <v>4392</v>
      </c>
      <c r="C245" s="141">
        <v>1</v>
      </c>
      <c r="D245" s="138"/>
    </row>
    <row r="246" spans="1:4" ht="15.5" x14ac:dyDescent="0.35">
      <c r="A246" s="140" t="s">
        <v>4393</v>
      </c>
      <c r="B246" s="141" t="s">
        <v>4394</v>
      </c>
      <c r="C246" s="141">
        <v>4</v>
      </c>
      <c r="D246" s="138"/>
    </row>
    <row r="247" spans="1:4" ht="15.5" x14ac:dyDescent="0.35">
      <c r="A247" s="140" t="s">
        <v>4395</v>
      </c>
      <c r="B247" s="141" t="s">
        <v>4396</v>
      </c>
      <c r="C247" s="141">
        <v>5</v>
      </c>
      <c r="D247" s="138"/>
    </row>
    <row r="248" spans="1:4" ht="15.5" x14ac:dyDescent="0.35">
      <c r="A248" s="140" t="s">
        <v>4397</v>
      </c>
      <c r="B248" s="141" t="s">
        <v>3968</v>
      </c>
      <c r="C248" s="141">
        <v>2</v>
      </c>
      <c r="D248" s="138"/>
    </row>
    <row r="249" spans="1:4" ht="15.5" x14ac:dyDescent="0.35">
      <c r="A249" s="140" t="s">
        <v>4398</v>
      </c>
      <c r="B249" s="141" t="s">
        <v>4399</v>
      </c>
      <c r="C249" s="141">
        <v>8</v>
      </c>
      <c r="D249" s="138"/>
    </row>
    <row r="250" spans="1:4" ht="15.5" x14ac:dyDescent="0.35">
      <c r="A250" s="140" t="s">
        <v>4400</v>
      </c>
      <c r="B250" s="141" t="s">
        <v>4401</v>
      </c>
      <c r="C250" s="141">
        <v>8</v>
      </c>
      <c r="D250" s="138"/>
    </row>
    <row r="251" spans="1:4" ht="31" x14ac:dyDescent="0.35">
      <c r="A251" s="140" t="s">
        <v>4402</v>
      </c>
      <c r="B251" s="141" t="s">
        <v>4403</v>
      </c>
      <c r="C251" s="141">
        <v>7</v>
      </c>
      <c r="D251" s="138"/>
    </row>
    <row r="252" spans="1:4" ht="15.5" x14ac:dyDescent="0.35">
      <c r="A252" s="140" t="s">
        <v>4404</v>
      </c>
      <c r="B252" s="141" t="s">
        <v>4405</v>
      </c>
      <c r="C252" s="141">
        <v>5</v>
      </c>
      <c r="D252" s="138"/>
    </row>
    <row r="253" spans="1:4" ht="15.5" x14ac:dyDescent="0.35">
      <c r="A253" s="140" t="s">
        <v>4406</v>
      </c>
      <c r="B253" s="141" t="s">
        <v>4407</v>
      </c>
      <c r="C253" s="141">
        <v>7</v>
      </c>
      <c r="D253" s="138"/>
    </row>
    <row r="254" spans="1:4" ht="31" x14ac:dyDescent="0.35">
      <c r="A254" s="140" t="s">
        <v>4408</v>
      </c>
      <c r="B254" s="141" t="s">
        <v>4409</v>
      </c>
      <c r="C254" s="141">
        <v>4</v>
      </c>
      <c r="D254" s="138"/>
    </row>
    <row r="255" spans="1:4" ht="15.5" x14ac:dyDescent="0.35">
      <c r="A255" s="140" t="s">
        <v>4410</v>
      </c>
      <c r="B255" s="141" t="s">
        <v>4411</v>
      </c>
      <c r="C255" s="141">
        <v>4</v>
      </c>
      <c r="D255" s="138"/>
    </row>
    <row r="256" spans="1:4" ht="15.5" x14ac:dyDescent="0.35">
      <c r="A256" s="140" t="s">
        <v>4412</v>
      </c>
      <c r="B256" s="141" t="s">
        <v>4413</v>
      </c>
      <c r="C256" s="141">
        <v>5</v>
      </c>
      <c r="D256" s="138"/>
    </row>
    <row r="257" spans="1:4" ht="15.5" x14ac:dyDescent="0.35">
      <c r="A257" s="140" t="s">
        <v>4414</v>
      </c>
      <c r="B257" s="141" t="s">
        <v>4415</v>
      </c>
      <c r="C257" s="141">
        <v>8</v>
      </c>
      <c r="D257" s="138"/>
    </row>
    <row r="258" spans="1:4" ht="15.5" x14ac:dyDescent="0.35">
      <c r="A258" s="140" t="s">
        <v>4416</v>
      </c>
      <c r="B258" s="141" t="s">
        <v>4417</v>
      </c>
      <c r="C258" s="141">
        <v>4</v>
      </c>
      <c r="D258" s="138"/>
    </row>
    <row r="259" spans="1:4" ht="15.5" x14ac:dyDescent="0.35">
      <c r="A259" s="140" t="s">
        <v>4418</v>
      </c>
      <c r="B259" s="141" t="s">
        <v>3968</v>
      </c>
      <c r="C259" s="141">
        <v>3</v>
      </c>
      <c r="D259" s="138"/>
    </row>
    <row r="260" spans="1:4" ht="15.5" x14ac:dyDescent="0.35">
      <c r="A260" s="140" t="s">
        <v>4419</v>
      </c>
      <c r="B260" s="141" t="s">
        <v>4420</v>
      </c>
      <c r="C260" s="141">
        <v>5</v>
      </c>
      <c r="D260" s="138"/>
    </row>
    <row r="261" spans="1:4" ht="15.5" x14ac:dyDescent="0.35">
      <c r="A261" s="140" t="s">
        <v>4421</v>
      </c>
      <c r="B261" s="141" t="s">
        <v>4422</v>
      </c>
      <c r="C261" s="141">
        <v>8</v>
      </c>
      <c r="D261" s="138"/>
    </row>
    <row r="262" spans="1:4" ht="15.5" x14ac:dyDescent="0.35">
      <c r="A262" s="140" t="s">
        <v>4423</v>
      </c>
      <c r="B262" s="141" t="s">
        <v>4424</v>
      </c>
      <c r="C262" s="141">
        <v>5</v>
      </c>
      <c r="D262" s="138"/>
    </row>
    <row r="263" spans="1:4" ht="15.5" x14ac:dyDescent="0.35">
      <c r="A263" s="140" t="s">
        <v>4425</v>
      </c>
      <c r="B263" s="141" t="s">
        <v>4426</v>
      </c>
      <c r="C263" s="141">
        <v>4</v>
      </c>
      <c r="D263" s="138"/>
    </row>
    <row r="264" spans="1:4" ht="15.5" x14ac:dyDescent="0.35">
      <c r="A264" s="140" t="s">
        <v>4427</v>
      </c>
      <c r="B264" s="141" t="s">
        <v>4428</v>
      </c>
      <c r="C264" s="141">
        <v>4</v>
      </c>
      <c r="D264" s="138"/>
    </row>
    <row r="265" spans="1:4" ht="15.5" x14ac:dyDescent="0.35">
      <c r="A265" s="140" t="s">
        <v>4429</v>
      </c>
      <c r="B265" s="141" t="s">
        <v>4430</v>
      </c>
      <c r="C265" s="141">
        <v>5</v>
      </c>
      <c r="D265" s="138"/>
    </row>
    <row r="266" spans="1:4" ht="15.5" x14ac:dyDescent="0.35">
      <c r="A266" s="140" t="s">
        <v>4431</v>
      </c>
      <c r="B266" s="141" t="s">
        <v>4432</v>
      </c>
      <c r="C266" s="141">
        <v>6</v>
      </c>
      <c r="D266" s="138"/>
    </row>
    <row r="267" spans="1:4" ht="15.5" x14ac:dyDescent="0.35">
      <c r="A267" s="140" t="s">
        <v>4433</v>
      </c>
      <c r="B267" s="141" t="s">
        <v>4434</v>
      </c>
      <c r="C267" s="141">
        <v>5</v>
      </c>
      <c r="D267" s="138"/>
    </row>
    <row r="268" spans="1:4" ht="15.5" x14ac:dyDescent="0.35">
      <c r="A268" s="140" t="s">
        <v>4435</v>
      </c>
      <c r="B268" s="141" t="s">
        <v>4436</v>
      </c>
      <c r="C268" s="141">
        <v>6</v>
      </c>
      <c r="D268" s="138"/>
    </row>
    <row r="269" spans="1:4" ht="31" x14ac:dyDescent="0.35">
      <c r="A269" s="140" t="s">
        <v>4437</v>
      </c>
      <c r="B269" s="141" t="s">
        <v>4438</v>
      </c>
      <c r="C269" s="141">
        <v>8</v>
      </c>
      <c r="D269" s="138"/>
    </row>
    <row r="270" spans="1:4" ht="31" x14ac:dyDescent="0.35">
      <c r="A270" s="140" t="s">
        <v>4439</v>
      </c>
      <c r="B270" s="141" t="s">
        <v>4440</v>
      </c>
      <c r="C270" s="141">
        <v>7</v>
      </c>
      <c r="D270" s="138"/>
    </row>
    <row r="271" spans="1:4" ht="15.5" x14ac:dyDescent="0.35">
      <c r="A271" s="140" t="s">
        <v>4441</v>
      </c>
      <c r="B271" s="141" t="s">
        <v>4442</v>
      </c>
      <c r="C271" s="141">
        <v>6</v>
      </c>
      <c r="D271" s="138"/>
    </row>
    <row r="272" spans="1:4" ht="15.5" x14ac:dyDescent="0.35">
      <c r="A272" s="140" t="s">
        <v>4443</v>
      </c>
      <c r="B272" s="141" t="s">
        <v>4444</v>
      </c>
      <c r="C272" s="141">
        <v>8</v>
      </c>
      <c r="D272" s="138"/>
    </row>
    <row r="273" spans="1:4" ht="31" x14ac:dyDescent="0.35">
      <c r="A273" s="140" t="s">
        <v>958</v>
      </c>
      <c r="B273" s="141" t="s">
        <v>4445</v>
      </c>
      <c r="C273" s="141">
        <v>4</v>
      </c>
      <c r="D273" s="138"/>
    </row>
    <row r="274" spans="1:4" ht="15.5" x14ac:dyDescent="0.35">
      <c r="A274" s="140" t="s">
        <v>4446</v>
      </c>
      <c r="B274" s="141" t="s">
        <v>4447</v>
      </c>
      <c r="C274" s="141">
        <v>8</v>
      </c>
      <c r="D274" s="138"/>
    </row>
    <row r="275" spans="1:4" ht="15.5" x14ac:dyDescent="0.35">
      <c r="A275" s="140" t="s">
        <v>2791</v>
      </c>
      <c r="B275" s="141" t="s">
        <v>4448</v>
      </c>
      <c r="C275" s="141">
        <v>6</v>
      </c>
      <c r="D275" s="138"/>
    </row>
    <row r="276" spans="1:4" ht="15.5" x14ac:dyDescent="0.35">
      <c r="A276" s="140" t="s">
        <v>4449</v>
      </c>
      <c r="B276" s="141" t="s">
        <v>4450</v>
      </c>
      <c r="C276" s="141">
        <v>6</v>
      </c>
      <c r="D276" s="138"/>
    </row>
    <row r="277" spans="1:4" ht="15.5" x14ac:dyDescent="0.35">
      <c r="A277" s="140" t="s">
        <v>4451</v>
      </c>
      <c r="B277" s="141" t="s">
        <v>4452</v>
      </c>
      <c r="C277" s="141">
        <v>6</v>
      </c>
      <c r="D277" s="138"/>
    </row>
    <row r="278" spans="1:4" ht="15.5" x14ac:dyDescent="0.35">
      <c r="A278" s="140" t="s">
        <v>4453</v>
      </c>
      <c r="B278" s="141" t="s">
        <v>4454</v>
      </c>
      <c r="C278" s="141">
        <v>4</v>
      </c>
      <c r="D278" s="138"/>
    </row>
    <row r="279" spans="1:4" ht="15.5" x14ac:dyDescent="0.35">
      <c r="A279" s="140" t="s">
        <v>4455</v>
      </c>
      <c r="B279" s="141" t="s">
        <v>3968</v>
      </c>
      <c r="C279" s="141">
        <v>2</v>
      </c>
      <c r="D279" s="138"/>
    </row>
    <row r="280" spans="1:4" ht="15.5" x14ac:dyDescent="0.35">
      <c r="A280" s="140" t="s">
        <v>4456</v>
      </c>
      <c r="B280" s="141" t="s">
        <v>4457</v>
      </c>
      <c r="C280" s="141">
        <v>2</v>
      </c>
      <c r="D280" s="138"/>
    </row>
    <row r="281" spans="1:4" ht="15.5" x14ac:dyDescent="0.35">
      <c r="A281" s="140" t="s">
        <v>4458</v>
      </c>
      <c r="B281" s="141" t="s">
        <v>4459</v>
      </c>
      <c r="C281" s="141">
        <v>5</v>
      </c>
      <c r="D281" s="138"/>
    </row>
    <row r="282" spans="1:4" ht="15.5" x14ac:dyDescent="0.35">
      <c r="A282" s="140" t="s">
        <v>1285</v>
      </c>
      <c r="B282" s="141" t="s">
        <v>4460</v>
      </c>
      <c r="C282" s="141">
        <v>5</v>
      </c>
      <c r="D282" s="138"/>
    </row>
    <row r="283" spans="1:4" ht="15.5" x14ac:dyDescent="0.35">
      <c r="A283" s="140" t="s">
        <v>4461</v>
      </c>
      <c r="B283" s="141" t="s">
        <v>4462</v>
      </c>
      <c r="C283" s="141">
        <v>4</v>
      </c>
      <c r="D283" s="138"/>
    </row>
    <row r="284" spans="1:4" ht="31" x14ac:dyDescent="0.35">
      <c r="A284" s="140" t="s">
        <v>4463</v>
      </c>
      <c r="B284" s="141" t="s">
        <v>4464</v>
      </c>
      <c r="C284" s="141">
        <v>4</v>
      </c>
      <c r="D284" s="138"/>
    </row>
    <row r="285" spans="1:4" ht="15.5" x14ac:dyDescent="0.35">
      <c r="A285" s="140" t="s">
        <v>4465</v>
      </c>
      <c r="B285" s="141" t="s">
        <v>4466</v>
      </c>
      <c r="C285" s="141">
        <v>8</v>
      </c>
      <c r="D285" s="138"/>
    </row>
    <row r="286" spans="1:4" ht="31" x14ac:dyDescent="0.35">
      <c r="A286" s="140" t="s">
        <v>4467</v>
      </c>
      <c r="B286" s="141" t="s">
        <v>4468</v>
      </c>
      <c r="C286" s="141">
        <v>7</v>
      </c>
      <c r="D286" s="138"/>
    </row>
    <row r="287" spans="1:4" ht="31" x14ac:dyDescent="0.35">
      <c r="A287" s="140" t="s">
        <v>4469</v>
      </c>
      <c r="B287" s="141" t="s">
        <v>4470</v>
      </c>
      <c r="C287" s="141">
        <v>6</v>
      </c>
      <c r="D287" s="138"/>
    </row>
    <row r="288" spans="1:4" ht="31" x14ac:dyDescent="0.35">
      <c r="A288" s="140" t="s">
        <v>4471</v>
      </c>
      <c r="B288" s="141" t="s">
        <v>4472</v>
      </c>
      <c r="C288" s="141">
        <v>8</v>
      </c>
      <c r="D288" s="138"/>
    </row>
    <row r="289" spans="1:4" ht="31" x14ac:dyDescent="0.35">
      <c r="A289" s="140" t="s">
        <v>4473</v>
      </c>
      <c r="B289" s="141" t="s">
        <v>4474</v>
      </c>
      <c r="C289" s="141">
        <v>7</v>
      </c>
      <c r="D289" s="138"/>
    </row>
    <row r="290" spans="1:4" ht="15.5" x14ac:dyDescent="0.35">
      <c r="A290" s="140" t="s">
        <v>4475</v>
      </c>
      <c r="B290" s="141" t="s">
        <v>4476</v>
      </c>
      <c r="C290" s="141">
        <v>6</v>
      </c>
      <c r="D290" s="138"/>
    </row>
    <row r="291" spans="1:4" ht="31" x14ac:dyDescent="0.35">
      <c r="A291" s="140" t="s">
        <v>4477</v>
      </c>
      <c r="B291" s="141" t="s">
        <v>4478</v>
      </c>
      <c r="C291" s="141">
        <v>4</v>
      </c>
      <c r="D291" s="138"/>
    </row>
    <row r="292" spans="1:4" ht="15.5" x14ac:dyDescent="0.35">
      <c r="A292" s="140" t="s">
        <v>4479</v>
      </c>
      <c r="B292" s="141" t="s">
        <v>4480</v>
      </c>
      <c r="C292" s="141">
        <v>4</v>
      </c>
      <c r="D292" s="138"/>
    </row>
    <row r="293" spans="1:4" ht="15.5" x14ac:dyDescent="0.35">
      <c r="A293" s="140" t="s">
        <v>4481</v>
      </c>
      <c r="B293" s="141" t="s">
        <v>4482</v>
      </c>
      <c r="C293" s="141">
        <v>5</v>
      </c>
      <c r="D293" s="138"/>
    </row>
    <row r="294" spans="1:4" ht="15.5" x14ac:dyDescent="0.35">
      <c r="A294" s="140" t="s">
        <v>4483</v>
      </c>
      <c r="B294" s="141" t="s">
        <v>4484</v>
      </c>
      <c r="C294" s="141">
        <v>1</v>
      </c>
      <c r="D294" s="138"/>
    </row>
    <row r="295" spans="1:4" ht="15.5" x14ac:dyDescent="0.35">
      <c r="A295" s="140" t="s">
        <v>4485</v>
      </c>
      <c r="B295" s="141" t="s">
        <v>4486</v>
      </c>
      <c r="C295" s="141">
        <v>4</v>
      </c>
      <c r="D295" s="138"/>
    </row>
    <row r="296" spans="1:4" ht="15.5" x14ac:dyDescent="0.35">
      <c r="A296" s="140" t="s">
        <v>4487</v>
      </c>
      <c r="B296" s="141" t="s">
        <v>4488</v>
      </c>
      <c r="C296" s="141">
        <v>7</v>
      </c>
      <c r="D296" s="138"/>
    </row>
    <row r="297" spans="1:4" ht="15.5" x14ac:dyDescent="0.35">
      <c r="A297" s="140" t="s">
        <v>4489</v>
      </c>
      <c r="B297" s="141" t="s">
        <v>4490</v>
      </c>
      <c r="C297" s="141">
        <v>6</v>
      </c>
      <c r="D297" s="138"/>
    </row>
    <row r="298" spans="1:4" ht="15.5" x14ac:dyDescent="0.35">
      <c r="A298" s="140" t="s">
        <v>4491</v>
      </c>
      <c r="B298" s="141" t="s">
        <v>4492</v>
      </c>
      <c r="C298" s="141">
        <v>5</v>
      </c>
      <c r="D298" s="138"/>
    </row>
    <row r="299" spans="1:4" ht="15.5" x14ac:dyDescent="0.35">
      <c r="A299" s="140" t="s">
        <v>4493</v>
      </c>
      <c r="B299" s="141" t="s">
        <v>4494</v>
      </c>
      <c r="C299" s="141">
        <v>5</v>
      </c>
      <c r="D299" s="138"/>
    </row>
    <row r="300" spans="1:4" ht="15.5" x14ac:dyDescent="0.35">
      <c r="A300" s="140" t="s">
        <v>4495</v>
      </c>
      <c r="B300" s="141" t="s">
        <v>4496</v>
      </c>
      <c r="C300" s="141">
        <v>3</v>
      </c>
      <c r="D300" s="138"/>
    </row>
    <row r="301" spans="1:4" ht="15.5" x14ac:dyDescent="0.35">
      <c r="A301" s="140" t="s">
        <v>4497</v>
      </c>
      <c r="B301" s="141" t="s">
        <v>4498</v>
      </c>
      <c r="C301" s="141">
        <v>6</v>
      </c>
      <c r="D301" s="138"/>
    </row>
    <row r="302" spans="1:4" ht="15.5" x14ac:dyDescent="0.35">
      <c r="A302" s="140" t="s">
        <v>4499</v>
      </c>
      <c r="B302" s="141" t="s">
        <v>4500</v>
      </c>
      <c r="C302" s="141">
        <v>5</v>
      </c>
      <c r="D302" s="138"/>
    </row>
    <row r="303" spans="1:4" ht="15.5" x14ac:dyDescent="0.35">
      <c r="A303" s="140" t="s">
        <v>4501</v>
      </c>
      <c r="B303" s="141" t="s">
        <v>4502</v>
      </c>
      <c r="C303" s="141">
        <v>5</v>
      </c>
      <c r="D303" s="138"/>
    </row>
    <row r="304" spans="1:4" ht="15.5" x14ac:dyDescent="0.35">
      <c r="A304" s="140" t="s">
        <v>4503</v>
      </c>
      <c r="B304" s="141" t="s">
        <v>4504</v>
      </c>
      <c r="C304" s="141">
        <v>6</v>
      </c>
      <c r="D304" s="138"/>
    </row>
    <row r="305" spans="1:4" ht="15.5" x14ac:dyDescent="0.35">
      <c r="A305" s="140" t="s">
        <v>4505</v>
      </c>
      <c r="B305" s="141" t="s">
        <v>4506</v>
      </c>
      <c r="C305" s="141">
        <v>5</v>
      </c>
      <c r="D305" s="138"/>
    </row>
    <row r="306" spans="1:4" ht="15.5" x14ac:dyDescent="0.35">
      <c r="A306" s="140" t="s">
        <v>4507</v>
      </c>
      <c r="B306" s="141" t="s">
        <v>4508</v>
      </c>
      <c r="C306" s="141">
        <v>5</v>
      </c>
      <c r="D306" s="138"/>
    </row>
    <row r="307" spans="1:4" ht="15.5" x14ac:dyDescent="0.35">
      <c r="A307" s="140" t="s">
        <v>4509</v>
      </c>
      <c r="B307" s="141" t="s">
        <v>3968</v>
      </c>
      <c r="C307" s="141">
        <v>2</v>
      </c>
      <c r="D307" s="138"/>
    </row>
    <row r="308" spans="1:4" ht="15.5" x14ac:dyDescent="0.35">
      <c r="A308" s="140" t="s">
        <v>4510</v>
      </c>
      <c r="B308" s="141" t="s">
        <v>4511</v>
      </c>
      <c r="C308" s="141">
        <v>1</v>
      </c>
      <c r="D308" s="138"/>
    </row>
    <row r="309" spans="1:4" ht="15.5" x14ac:dyDescent="0.35">
      <c r="A309" s="140" t="s">
        <v>4512</v>
      </c>
      <c r="B309" s="141" t="s">
        <v>4513</v>
      </c>
      <c r="C309" s="141">
        <v>4</v>
      </c>
      <c r="D309" s="138"/>
    </row>
    <row r="310" spans="1:4" ht="15.5" x14ac:dyDescent="0.35">
      <c r="A310" s="140" t="s">
        <v>4514</v>
      </c>
      <c r="B310" s="141" t="s">
        <v>4515</v>
      </c>
      <c r="C310" s="141">
        <v>5</v>
      </c>
      <c r="D310" s="138"/>
    </row>
    <row r="311" spans="1:4" ht="15.5" x14ac:dyDescent="0.35">
      <c r="A311" s="140" t="s">
        <v>4516</v>
      </c>
      <c r="B311" s="141" t="s">
        <v>4517</v>
      </c>
      <c r="C311" s="141">
        <v>3</v>
      </c>
      <c r="D311" s="138"/>
    </row>
    <row r="312" spans="1:4" ht="15.5" x14ac:dyDescent="0.35">
      <c r="A312" s="140" t="s">
        <v>4518</v>
      </c>
      <c r="B312" s="141" t="s">
        <v>4519</v>
      </c>
      <c r="C312" s="141">
        <v>6</v>
      </c>
      <c r="D312" s="138"/>
    </row>
    <row r="313" spans="1:4" ht="15.5" x14ac:dyDescent="0.35">
      <c r="A313" s="140" t="s">
        <v>4520</v>
      </c>
      <c r="B313" s="141" t="s">
        <v>4521</v>
      </c>
      <c r="C313" s="141">
        <v>4</v>
      </c>
      <c r="D313" s="138"/>
    </row>
    <row r="314" spans="1:4" ht="15.5" x14ac:dyDescent="0.35">
      <c r="A314" s="140" t="s">
        <v>4522</v>
      </c>
      <c r="B314" s="141" t="s">
        <v>4523</v>
      </c>
      <c r="C314" s="141">
        <v>5</v>
      </c>
      <c r="D314" s="138"/>
    </row>
    <row r="315" spans="1:4" ht="15.5" x14ac:dyDescent="0.35">
      <c r="A315" s="140" t="s">
        <v>4524</v>
      </c>
      <c r="B315" s="141" t="s">
        <v>4525</v>
      </c>
      <c r="C315" s="141">
        <v>4</v>
      </c>
      <c r="D315" s="138"/>
    </row>
    <row r="316" spans="1:4" ht="15.5" x14ac:dyDescent="0.35">
      <c r="A316" s="140" t="s">
        <v>4526</v>
      </c>
      <c r="B316" s="141" t="s">
        <v>4527</v>
      </c>
      <c r="C316" s="141">
        <v>6</v>
      </c>
      <c r="D316" s="138"/>
    </row>
    <row r="317" spans="1:4" ht="15.5" x14ac:dyDescent="0.35">
      <c r="A317" s="140" t="s">
        <v>4528</v>
      </c>
      <c r="B317" s="141" t="s">
        <v>4529</v>
      </c>
      <c r="C317" s="141">
        <v>6</v>
      </c>
      <c r="D317" s="138"/>
    </row>
    <row r="318" spans="1:4" ht="15.5" x14ac:dyDescent="0.35">
      <c r="A318" s="140" t="s">
        <v>4530</v>
      </c>
      <c r="B318" s="141" t="s">
        <v>4531</v>
      </c>
      <c r="C318" s="141">
        <v>4</v>
      </c>
      <c r="D318" s="138"/>
    </row>
    <row r="319" spans="1:4" ht="15.5" x14ac:dyDescent="0.35">
      <c r="A319" s="140" t="s">
        <v>4532</v>
      </c>
      <c r="B319" s="141" t="s">
        <v>4533</v>
      </c>
      <c r="C319" s="141">
        <v>6</v>
      </c>
      <c r="D319" s="138"/>
    </row>
    <row r="320" spans="1:4" ht="15.5" x14ac:dyDescent="0.35">
      <c r="A320" s="140" t="s">
        <v>4534</v>
      </c>
      <c r="B320" s="141" t="s">
        <v>4535</v>
      </c>
      <c r="C320" s="141">
        <v>3</v>
      </c>
      <c r="D320" s="138"/>
    </row>
    <row r="321" spans="1:4" ht="15.5" x14ac:dyDescent="0.35">
      <c r="A321" s="140" t="s">
        <v>4536</v>
      </c>
      <c r="B321" s="141" t="s">
        <v>4537</v>
      </c>
      <c r="C321" s="141">
        <v>5</v>
      </c>
      <c r="D321" s="138"/>
    </row>
    <row r="322" spans="1:4" ht="15.5" x14ac:dyDescent="0.35">
      <c r="A322" s="140" t="s">
        <v>4538</v>
      </c>
      <c r="B322" s="141" t="s">
        <v>4539</v>
      </c>
      <c r="C322" s="141">
        <v>4</v>
      </c>
      <c r="D322" s="138"/>
    </row>
    <row r="323" spans="1:4" ht="15.5" x14ac:dyDescent="0.35">
      <c r="A323" s="140" t="s">
        <v>4540</v>
      </c>
      <c r="B323" s="141" t="s">
        <v>4541</v>
      </c>
      <c r="C323" s="141">
        <v>3</v>
      </c>
      <c r="D323" s="138"/>
    </row>
    <row r="324" spans="1:4" ht="15.5" x14ac:dyDescent="0.35">
      <c r="A324" s="140" t="s">
        <v>4542</v>
      </c>
      <c r="B324" s="141" t="s">
        <v>4543</v>
      </c>
      <c r="C324" s="141">
        <v>4</v>
      </c>
      <c r="D324" s="138"/>
    </row>
    <row r="325" spans="1:4" ht="15.5" x14ac:dyDescent="0.35">
      <c r="A325" s="140" t="s">
        <v>4544</v>
      </c>
      <c r="B325" s="141" t="s">
        <v>4545</v>
      </c>
      <c r="C325" s="141">
        <v>5</v>
      </c>
      <c r="D325" s="138"/>
    </row>
    <row r="326" spans="1:4" ht="15.5" x14ac:dyDescent="0.35">
      <c r="A326" s="140" t="s">
        <v>4546</v>
      </c>
      <c r="B326" s="141" t="s">
        <v>4547</v>
      </c>
      <c r="C326" s="141">
        <v>4</v>
      </c>
      <c r="D326" s="138"/>
    </row>
    <row r="327" spans="1:4" ht="15.5" x14ac:dyDescent="0.35">
      <c r="A327" s="140" t="s">
        <v>4548</v>
      </c>
      <c r="B327" s="141" t="s">
        <v>4549</v>
      </c>
      <c r="C327" s="141">
        <v>5</v>
      </c>
      <c r="D327" s="138"/>
    </row>
    <row r="328" spans="1:4" ht="15.5" x14ac:dyDescent="0.35">
      <c r="A328" s="140" t="s">
        <v>4550</v>
      </c>
      <c r="B328" s="141" t="s">
        <v>4551</v>
      </c>
      <c r="C328" s="141">
        <v>4</v>
      </c>
      <c r="D328" s="138"/>
    </row>
    <row r="329" spans="1:4" ht="15.5" x14ac:dyDescent="0.35">
      <c r="A329" s="140" t="s">
        <v>4552</v>
      </c>
      <c r="B329" s="141" t="s">
        <v>4553</v>
      </c>
      <c r="C329" s="141">
        <v>4</v>
      </c>
      <c r="D329" s="138"/>
    </row>
    <row r="330" spans="1:4" ht="15.5" x14ac:dyDescent="0.35">
      <c r="A330" s="140" t="s">
        <v>4554</v>
      </c>
      <c r="B330" s="141" t="s">
        <v>4555</v>
      </c>
      <c r="C330" s="141">
        <v>5</v>
      </c>
      <c r="D330" s="138"/>
    </row>
    <row r="331" spans="1:4" ht="31" x14ac:dyDescent="0.35">
      <c r="A331" s="140" t="s">
        <v>4556</v>
      </c>
      <c r="B331" s="141" t="s">
        <v>4557</v>
      </c>
      <c r="C331" s="141">
        <v>6</v>
      </c>
      <c r="D331" s="138"/>
    </row>
    <row r="332" spans="1:4" ht="15.5" x14ac:dyDescent="0.35">
      <c r="A332" s="140" t="s">
        <v>4558</v>
      </c>
      <c r="B332" s="141" t="s">
        <v>4559</v>
      </c>
      <c r="C332" s="141">
        <v>5</v>
      </c>
      <c r="D332" s="138"/>
    </row>
    <row r="333" spans="1:4" ht="15.5" x14ac:dyDescent="0.35">
      <c r="A333" s="140" t="s">
        <v>4560</v>
      </c>
      <c r="B333" s="141" t="s">
        <v>4561</v>
      </c>
      <c r="C333" s="141">
        <v>5</v>
      </c>
      <c r="D333" s="138"/>
    </row>
    <row r="334" spans="1:4" ht="15.5" x14ac:dyDescent="0.35">
      <c r="A334" s="140" t="s">
        <v>4562</v>
      </c>
      <c r="B334" s="141" t="s">
        <v>4563</v>
      </c>
      <c r="C334" s="141">
        <v>6</v>
      </c>
      <c r="D334" s="138"/>
    </row>
    <row r="335" spans="1:4" ht="15.5" x14ac:dyDescent="0.35">
      <c r="A335" s="140" t="s">
        <v>4564</v>
      </c>
      <c r="B335" s="141" t="s">
        <v>4565</v>
      </c>
      <c r="C335" s="141">
        <v>5</v>
      </c>
      <c r="D335" s="138"/>
    </row>
    <row r="336" spans="1:4" ht="15.5" x14ac:dyDescent="0.35">
      <c r="A336" s="140" t="s">
        <v>4566</v>
      </c>
      <c r="B336" s="141" t="s">
        <v>4567</v>
      </c>
      <c r="C336" s="141">
        <v>5</v>
      </c>
      <c r="D336" s="138"/>
    </row>
    <row r="337" spans="1:4" ht="15.5" x14ac:dyDescent="0.35">
      <c r="A337" s="140" t="s">
        <v>4568</v>
      </c>
      <c r="B337" s="141" t="s">
        <v>4569</v>
      </c>
      <c r="C337" s="141">
        <v>6</v>
      </c>
      <c r="D337" s="138"/>
    </row>
    <row r="338" spans="1:4" ht="15.5" x14ac:dyDescent="0.35">
      <c r="A338" s="140" t="s">
        <v>4570</v>
      </c>
      <c r="B338" s="141" t="s">
        <v>4571</v>
      </c>
      <c r="C338" s="141">
        <v>6</v>
      </c>
      <c r="D338" s="138"/>
    </row>
    <row r="339" spans="1:4" ht="15.5" x14ac:dyDescent="0.35">
      <c r="A339" s="140" t="s">
        <v>186</v>
      </c>
      <c r="B339" s="141" t="s">
        <v>4572</v>
      </c>
      <c r="C339" s="141">
        <v>6</v>
      </c>
      <c r="D339" s="138"/>
    </row>
    <row r="340" spans="1:4" ht="15.5" x14ac:dyDescent="0.35">
      <c r="A340" s="140" t="s">
        <v>4573</v>
      </c>
      <c r="B340" s="141" t="s">
        <v>4574</v>
      </c>
      <c r="C340" s="141">
        <v>6</v>
      </c>
      <c r="D340" s="138"/>
    </row>
    <row r="341" spans="1:4" ht="15.5" x14ac:dyDescent="0.35">
      <c r="A341" s="140" t="s">
        <v>4575</v>
      </c>
      <c r="B341" s="141" t="s">
        <v>4576</v>
      </c>
      <c r="C341" s="141">
        <v>6</v>
      </c>
      <c r="D341" s="138"/>
    </row>
    <row r="342" spans="1:4" ht="15.5" x14ac:dyDescent="0.35">
      <c r="A342" s="140" t="s">
        <v>4577</v>
      </c>
      <c r="B342" s="141" t="s">
        <v>4578</v>
      </c>
      <c r="C342" s="141">
        <v>5</v>
      </c>
      <c r="D342" s="138"/>
    </row>
    <row r="343" spans="1:4" ht="15.5" x14ac:dyDescent="0.35">
      <c r="A343" s="140" t="s">
        <v>2870</v>
      </c>
      <c r="B343" s="141" t="s">
        <v>4579</v>
      </c>
      <c r="C343" s="141">
        <v>6</v>
      </c>
      <c r="D343" s="138"/>
    </row>
    <row r="344" spans="1:4" ht="15.5" x14ac:dyDescent="0.35">
      <c r="A344" s="140" t="s">
        <v>4580</v>
      </c>
      <c r="B344" s="141" t="s">
        <v>4581</v>
      </c>
      <c r="C344" s="141">
        <v>5</v>
      </c>
      <c r="D344" s="138"/>
    </row>
    <row r="345" spans="1:4" ht="15.5" x14ac:dyDescent="0.35">
      <c r="A345" s="140" t="s">
        <v>4582</v>
      </c>
      <c r="B345" s="141" t="s">
        <v>4583</v>
      </c>
      <c r="C345" s="141">
        <v>6</v>
      </c>
      <c r="D345" s="138"/>
    </row>
    <row r="346" spans="1:4" ht="15.5" x14ac:dyDescent="0.35">
      <c r="A346" s="140" t="s">
        <v>4584</v>
      </c>
      <c r="B346" s="141" t="s">
        <v>4585</v>
      </c>
      <c r="C346" s="141">
        <v>6</v>
      </c>
      <c r="D346" s="138"/>
    </row>
    <row r="347" spans="1:4" ht="15.5" x14ac:dyDescent="0.35">
      <c r="A347" s="140" t="s">
        <v>4586</v>
      </c>
      <c r="B347" s="141" t="s">
        <v>4587</v>
      </c>
      <c r="C347" s="141">
        <v>4</v>
      </c>
      <c r="D347" s="138"/>
    </row>
    <row r="348" spans="1:4" ht="15.5" x14ac:dyDescent="0.35">
      <c r="A348" s="140" t="s">
        <v>4588</v>
      </c>
      <c r="B348" s="141" t="s">
        <v>4589</v>
      </c>
      <c r="C348" s="141">
        <v>5</v>
      </c>
      <c r="D348" s="138"/>
    </row>
    <row r="349" spans="1:4" ht="15.5" x14ac:dyDescent="0.35">
      <c r="A349" s="140" t="s">
        <v>3209</v>
      </c>
      <c r="B349" s="141" t="s">
        <v>4590</v>
      </c>
      <c r="C349" s="141">
        <v>4</v>
      </c>
      <c r="D349" s="138"/>
    </row>
    <row r="350" spans="1:4" ht="15.5" x14ac:dyDescent="0.35">
      <c r="A350" s="140" t="s">
        <v>4591</v>
      </c>
      <c r="B350" s="141" t="s">
        <v>4592</v>
      </c>
      <c r="C350" s="141">
        <v>3</v>
      </c>
      <c r="D350" s="138"/>
    </row>
    <row r="351" spans="1:4" ht="15.5" x14ac:dyDescent="0.35">
      <c r="A351" s="140" t="s">
        <v>4593</v>
      </c>
      <c r="B351" s="141" t="s">
        <v>4594</v>
      </c>
      <c r="C351" s="141">
        <v>2</v>
      </c>
      <c r="D351" s="138"/>
    </row>
    <row r="352" spans="1:4" ht="15.5" x14ac:dyDescent="0.35">
      <c r="A352" s="140" t="s">
        <v>4595</v>
      </c>
      <c r="B352" s="141" t="s">
        <v>4596</v>
      </c>
      <c r="C352" s="141">
        <v>3</v>
      </c>
      <c r="D352" s="138"/>
    </row>
    <row r="353" spans="1:4" ht="15.5" x14ac:dyDescent="0.35">
      <c r="A353" s="140" t="s">
        <v>4597</v>
      </c>
      <c r="B353" s="141" t="s">
        <v>3968</v>
      </c>
      <c r="C353" s="141">
        <v>2</v>
      </c>
      <c r="D353" s="138"/>
    </row>
    <row r="354" spans="1:4" ht="15.5" x14ac:dyDescent="0.35">
      <c r="A354" s="140" t="s">
        <v>4598</v>
      </c>
      <c r="B354" s="141" t="s">
        <v>4599</v>
      </c>
      <c r="C354" s="141">
        <v>7</v>
      </c>
      <c r="D354" s="138"/>
    </row>
    <row r="355" spans="1:4" ht="15.5" x14ac:dyDescent="0.35">
      <c r="A355" s="140" t="s">
        <v>4600</v>
      </c>
      <c r="B355" s="141" t="s">
        <v>4601</v>
      </c>
      <c r="C355" s="141">
        <v>6</v>
      </c>
      <c r="D355" s="138"/>
    </row>
    <row r="356" spans="1:4" ht="15.5" x14ac:dyDescent="0.35">
      <c r="A356" s="140" t="s">
        <v>4602</v>
      </c>
      <c r="B356" s="141" t="s">
        <v>4603</v>
      </c>
      <c r="C356" s="141">
        <v>7</v>
      </c>
      <c r="D356" s="138"/>
    </row>
    <row r="357" spans="1:4" ht="15.5" x14ac:dyDescent="0.35">
      <c r="A357" s="140" t="s">
        <v>2607</v>
      </c>
      <c r="B357" s="141" t="s">
        <v>4604</v>
      </c>
      <c r="C357" s="141">
        <v>5</v>
      </c>
      <c r="D357" s="138"/>
    </row>
    <row r="358" spans="1:4" ht="15.5" x14ac:dyDescent="0.35">
      <c r="A358" s="140" t="s">
        <v>4605</v>
      </c>
      <c r="B358" s="141" t="s">
        <v>4606</v>
      </c>
      <c r="C358" s="141">
        <v>5</v>
      </c>
      <c r="D358" s="138"/>
    </row>
    <row r="359" spans="1:4" ht="15.5" x14ac:dyDescent="0.35">
      <c r="A359" s="140" t="s">
        <v>4607</v>
      </c>
      <c r="B359" s="141" t="s">
        <v>4608</v>
      </c>
      <c r="C359" s="141">
        <v>6</v>
      </c>
      <c r="D359" s="138"/>
    </row>
    <row r="360" spans="1:4" ht="15.5" x14ac:dyDescent="0.35">
      <c r="A360" s="140" t="s">
        <v>2594</v>
      </c>
      <c r="B360" s="141" t="s">
        <v>4609</v>
      </c>
      <c r="C360" s="141">
        <v>5</v>
      </c>
      <c r="D360" s="138"/>
    </row>
    <row r="361" spans="1:4" ht="15.5" x14ac:dyDescent="0.35">
      <c r="A361" s="140" t="s">
        <v>4610</v>
      </c>
      <c r="B361" s="141" t="s">
        <v>4611</v>
      </c>
      <c r="C361" s="141">
        <v>4</v>
      </c>
      <c r="D361" s="138"/>
    </row>
    <row r="362" spans="1:4" ht="15.5" x14ac:dyDescent="0.35">
      <c r="A362" s="140" t="s">
        <v>4612</v>
      </c>
      <c r="B362" s="141" t="s">
        <v>4613</v>
      </c>
      <c r="C362" s="141">
        <v>2</v>
      </c>
      <c r="D362" s="138"/>
    </row>
    <row r="363" spans="1:4" ht="15.5" x14ac:dyDescent="0.35">
      <c r="A363" s="140" t="s">
        <v>4614</v>
      </c>
      <c r="B363" s="141" t="s">
        <v>4615</v>
      </c>
      <c r="C363" s="141">
        <v>4</v>
      </c>
      <c r="D363" s="138"/>
    </row>
    <row r="364" spans="1:4" ht="15.5" x14ac:dyDescent="0.35">
      <c r="A364" s="140" t="s">
        <v>4616</v>
      </c>
      <c r="B364" s="141" t="s">
        <v>4617</v>
      </c>
      <c r="C364" s="141">
        <v>4</v>
      </c>
      <c r="D364" s="138"/>
    </row>
    <row r="365" spans="1:4" ht="15.5" x14ac:dyDescent="0.35">
      <c r="A365" s="140" t="s">
        <v>3176</v>
      </c>
      <c r="B365" s="141" t="s">
        <v>4618</v>
      </c>
      <c r="C365" s="141">
        <v>5</v>
      </c>
      <c r="D365" s="138"/>
    </row>
    <row r="366" spans="1:4" ht="15.5" x14ac:dyDescent="0.35">
      <c r="A366" s="140" t="s">
        <v>4619</v>
      </c>
      <c r="B366" s="141" t="s">
        <v>4620</v>
      </c>
      <c r="C366" s="141">
        <v>2</v>
      </c>
      <c r="D366" s="138"/>
    </row>
    <row r="367" spans="1:4" ht="15.5" x14ac:dyDescent="0.35">
      <c r="A367" s="140" t="s">
        <v>4621</v>
      </c>
      <c r="B367" s="141" t="s">
        <v>4622</v>
      </c>
      <c r="C367" s="141">
        <v>4</v>
      </c>
      <c r="D367" s="138"/>
    </row>
    <row r="368" spans="1:4" ht="15.5" x14ac:dyDescent="0.35">
      <c r="A368" s="140" t="s">
        <v>4623</v>
      </c>
      <c r="B368" s="141" t="s">
        <v>4624</v>
      </c>
      <c r="C368" s="141">
        <v>4</v>
      </c>
      <c r="D368" s="138"/>
    </row>
    <row r="369" spans="1:4" ht="15.5" x14ac:dyDescent="0.35">
      <c r="A369" s="140" t="s">
        <v>4625</v>
      </c>
      <c r="B369" s="141" t="s">
        <v>4626</v>
      </c>
      <c r="C369" s="141">
        <v>5</v>
      </c>
      <c r="D369" s="138"/>
    </row>
    <row r="370" spans="1:4" ht="15.5" x14ac:dyDescent="0.35">
      <c r="A370" s="140" t="s">
        <v>4627</v>
      </c>
      <c r="B370" s="141" t="s">
        <v>4628</v>
      </c>
      <c r="C370" s="141">
        <v>8</v>
      </c>
      <c r="D370" s="138"/>
    </row>
    <row r="371" spans="1:4" ht="15.5" x14ac:dyDescent="0.35">
      <c r="A371" s="140" t="s">
        <v>4629</v>
      </c>
      <c r="B371" s="141" t="s">
        <v>4630</v>
      </c>
      <c r="C371" s="141">
        <v>3</v>
      </c>
      <c r="D371" s="138"/>
    </row>
    <row r="372" spans="1:4" ht="15.5" x14ac:dyDescent="0.35">
      <c r="A372" s="140" t="s">
        <v>4631</v>
      </c>
      <c r="B372" s="141" t="s">
        <v>4632</v>
      </c>
      <c r="C372" s="141">
        <v>4</v>
      </c>
      <c r="D372" s="138"/>
    </row>
    <row r="373" spans="1:4" ht="15.5" x14ac:dyDescent="0.35">
      <c r="A373" s="140" t="s">
        <v>4633</v>
      </c>
      <c r="B373" s="141" t="s">
        <v>4634</v>
      </c>
      <c r="C373" s="141">
        <v>4</v>
      </c>
      <c r="D373" s="138"/>
    </row>
    <row r="374" spans="1:4" ht="31" x14ac:dyDescent="0.35">
      <c r="A374" s="140" t="s">
        <v>4635</v>
      </c>
      <c r="B374" s="141" t="s">
        <v>4636</v>
      </c>
      <c r="C374" s="141">
        <v>4</v>
      </c>
      <c r="D374" s="138"/>
    </row>
    <row r="375" spans="1:4" ht="15.5" x14ac:dyDescent="0.35">
      <c r="A375" s="140" t="s">
        <v>4637</v>
      </c>
      <c r="B375" s="141" t="s">
        <v>4638</v>
      </c>
      <c r="C375" s="141">
        <v>5</v>
      </c>
      <c r="D375" s="138"/>
    </row>
    <row r="376" spans="1:4" ht="15.5" x14ac:dyDescent="0.35">
      <c r="A376" s="140" t="s">
        <v>4639</v>
      </c>
      <c r="B376" s="141" t="s">
        <v>4640</v>
      </c>
      <c r="C376" s="141">
        <v>5</v>
      </c>
      <c r="D376" s="138"/>
    </row>
    <row r="377" spans="1:4" ht="15.5" x14ac:dyDescent="0.35">
      <c r="A377" s="140" t="s">
        <v>4641</v>
      </c>
      <c r="B377" s="141" t="s">
        <v>4642</v>
      </c>
      <c r="C377" s="141">
        <v>5</v>
      </c>
      <c r="D377" s="138"/>
    </row>
    <row r="378" spans="1:4" ht="15.5" x14ac:dyDescent="0.35">
      <c r="A378" s="140" t="s">
        <v>4643</v>
      </c>
      <c r="B378" s="141" t="s">
        <v>4644</v>
      </c>
      <c r="C378" s="141">
        <v>4</v>
      </c>
      <c r="D378" s="138"/>
    </row>
    <row r="379" spans="1:4" ht="15.5" x14ac:dyDescent="0.35">
      <c r="A379" s="140" t="s">
        <v>4645</v>
      </c>
      <c r="B379" s="141" t="s">
        <v>4646</v>
      </c>
      <c r="C379" s="141">
        <v>6</v>
      </c>
      <c r="D379" s="138"/>
    </row>
    <row r="380" spans="1:4" ht="15.5" x14ac:dyDescent="0.35">
      <c r="A380" s="140" t="s">
        <v>4647</v>
      </c>
      <c r="B380" s="141" t="s">
        <v>4648</v>
      </c>
      <c r="C380" s="141">
        <v>4</v>
      </c>
      <c r="D380" s="138"/>
    </row>
    <row r="381" spans="1:4" ht="15.5" x14ac:dyDescent="0.35">
      <c r="A381" s="140" t="s">
        <v>4649</v>
      </c>
      <c r="B381" s="141" t="s">
        <v>3968</v>
      </c>
      <c r="C381" s="141">
        <v>2</v>
      </c>
      <c r="D381" s="138"/>
    </row>
    <row r="382" spans="1:4" ht="15.5" x14ac:dyDescent="0.35">
      <c r="A382" s="140" t="s">
        <v>4650</v>
      </c>
      <c r="B382" s="141" t="s">
        <v>4651</v>
      </c>
      <c r="C382" s="141">
        <v>4</v>
      </c>
      <c r="D382" s="138"/>
    </row>
    <row r="383" spans="1:4" ht="15.5" x14ac:dyDescent="0.35">
      <c r="A383" s="140" t="s">
        <v>4652</v>
      </c>
      <c r="B383" s="141" t="s">
        <v>4653</v>
      </c>
      <c r="C383" s="141">
        <v>1</v>
      </c>
      <c r="D383" s="138"/>
    </row>
    <row r="384" spans="1:4" ht="15.5" x14ac:dyDescent="0.35">
      <c r="A384" s="140" t="s">
        <v>4654</v>
      </c>
      <c r="B384" s="141" t="s">
        <v>4655</v>
      </c>
      <c r="C384" s="141">
        <v>4</v>
      </c>
      <c r="D384" s="138"/>
    </row>
    <row r="385" spans="1:4" ht="15.5" x14ac:dyDescent="0.35">
      <c r="A385" s="140" t="s">
        <v>4656</v>
      </c>
      <c r="B385" s="141" t="s">
        <v>4657</v>
      </c>
      <c r="C385" s="141">
        <v>3</v>
      </c>
      <c r="D385" s="138"/>
    </row>
    <row r="386" spans="1:4" ht="15.5" x14ac:dyDescent="0.35">
      <c r="A386" s="140" t="s">
        <v>4658</v>
      </c>
      <c r="B386" s="141" t="s">
        <v>4659</v>
      </c>
      <c r="C386" s="141">
        <v>5</v>
      </c>
      <c r="D386" s="138"/>
    </row>
    <row r="387" spans="1:4" ht="15.5" x14ac:dyDescent="0.35">
      <c r="A387" s="140" t="s">
        <v>4660</v>
      </c>
      <c r="B387" s="141" t="s">
        <v>4661</v>
      </c>
      <c r="C387" s="141">
        <v>4</v>
      </c>
      <c r="D387" s="138"/>
    </row>
    <row r="388" spans="1:4" ht="15.5" x14ac:dyDescent="0.35">
      <c r="A388" s="140" t="s">
        <v>4662</v>
      </c>
      <c r="B388" s="141" t="s">
        <v>4663</v>
      </c>
      <c r="C388" s="141">
        <v>4</v>
      </c>
      <c r="D388" s="138"/>
    </row>
    <row r="389" spans="1:4" ht="15.5" x14ac:dyDescent="0.35">
      <c r="A389" s="140" t="s">
        <v>4664</v>
      </c>
      <c r="B389" s="141" t="s">
        <v>4665</v>
      </c>
      <c r="C389" s="141">
        <v>5</v>
      </c>
      <c r="D389" s="138"/>
    </row>
    <row r="390" spans="1:4" ht="15.5" x14ac:dyDescent="0.35">
      <c r="A390" s="140" t="s">
        <v>4666</v>
      </c>
      <c r="B390" s="141" t="s">
        <v>4667</v>
      </c>
      <c r="C390" s="141">
        <v>1</v>
      </c>
      <c r="D390" s="138"/>
    </row>
    <row r="391" spans="1:4" ht="15.5" x14ac:dyDescent="0.35">
      <c r="A391" s="140" t="s">
        <v>4668</v>
      </c>
      <c r="B391" s="141" t="s">
        <v>4669</v>
      </c>
      <c r="C391" s="141">
        <v>1</v>
      </c>
      <c r="D391" s="138"/>
    </row>
    <row r="392" spans="1:4" ht="15.5" x14ac:dyDescent="0.35">
      <c r="A392" s="140" t="s">
        <v>4670</v>
      </c>
      <c r="B392" s="141" t="s">
        <v>3968</v>
      </c>
      <c r="C392" s="141">
        <v>2</v>
      </c>
      <c r="D392" s="138"/>
    </row>
    <row r="393" spans="1:4" ht="15.5" x14ac:dyDescent="0.35">
      <c r="A393" s="140" t="s">
        <v>4671</v>
      </c>
      <c r="B393" s="141" t="s">
        <v>4672</v>
      </c>
      <c r="C393" s="141">
        <v>1</v>
      </c>
      <c r="D393" s="138"/>
    </row>
    <row r="394" spans="1:4" ht="15.5" x14ac:dyDescent="0.35">
      <c r="A394" s="140" t="s">
        <v>4673</v>
      </c>
      <c r="B394" s="141" t="s">
        <v>4674</v>
      </c>
      <c r="C394" s="141">
        <v>1</v>
      </c>
      <c r="D394" s="138"/>
    </row>
    <row r="395" spans="1:4" ht="15.5" x14ac:dyDescent="0.35">
      <c r="A395" s="140" t="s">
        <v>4675</v>
      </c>
      <c r="B395" s="141" t="s">
        <v>4676</v>
      </c>
      <c r="C395" s="141">
        <v>1</v>
      </c>
      <c r="D395" s="138"/>
    </row>
    <row r="396" spans="1:4" ht="15.5" x14ac:dyDescent="0.35">
      <c r="A396" s="140" t="s">
        <v>4677</v>
      </c>
      <c r="B396" s="141" t="s">
        <v>4678</v>
      </c>
      <c r="C396" s="141">
        <v>1</v>
      </c>
      <c r="D396" s="138"/>
    </row>
    <row r="397" spans="1:4" ht="15.5" x14ac:dyDescent="0.35">
      <c r="A397" s="140" t="s">
        <v>4679</v>
      </c>
      <c r="B397" s="141" t="s">
        <v>4680</v>
      </c>
      <c r="C397" s="141">
        <v>1</v>
      </c>
      <c r="D397" s="138"/>
    </row>
    <row r="398" spans="1:4" ht="15.5" x14ac:dyDescent="0.35">
      <c r="A398" s="140" t="s">
        <v>4681</v>
      </c>
      <c r="B398" s="141" t="s">
        <v>4682</v>
      </c>
      <c r="C398" s="141">
        <v>1</v>
      </c>
      <c r="D398" s="138"/>
    </row>
    <row r="399" spans="1:4" ht="15.5" x14ac:dyDescent="0.35">
      <c r="A399" s="140" t="s">
        <v>4683</v>
      </c>
      <c r="B399" s="141" t="s">
        <v>4684</v>
      </c>
      <c r="C399" s="141">
        <v>1</v>
      </c>
      <c r="D399" s="138"/>
    </row>
    <row r="400" spans="1:4" ht="15.5" x14ac:dyDescent="0.35">
      <c r="A400" s="140" t="s">
        <v>4685</v>
      </c>
      <c r="B400" s="141" t="s">
        <v>4686</v>
      </c>
      <c r="C400" s="141">
        <v>1</v>
      </c>
      <c r="D400" s="138"/>
    </row>
    <row r="401" spans="1:4" ht="15.5" x14ac:dyDescent="0.35">
      <c r="A401" s="140" t="s">
        <v>4687</v>
      </c>
      <c r="B401" s="141" t="s">
        <v>4688</v>
      </c>
      <c r="C401" s="141">
        <v>1</v>
      </c>
      <c r="D401" s="138"/>
    </row>
    <row r="402" spans="1:4" ht="15.5" x14ac:dyDescent="0.35">
      <c r="A402" s="140" t="s">
        <v>4689</v>
      </c>
      <c r="B402" s="141" t="s">
        <v>4690</v>
      </c>
      <c r="C402" s="141">
        <v>1</v>
      </c>
      <c r="D402" s="138"/>
    </row>
    <row r="403" spans="1:4" ht="15.5" x14ac:dyDescent="0.35">
      <c r="A403" s="140" t="s">
        <v>4691</v>
      </c>
      <c r="B403" s="141" t="s">
        <v>4692</v>
      </c>
      <c r="C403" s="141">
        <v>1</v>
      </c>
      <c r="D403" s="138"/>
    </row>
    <row r="404" spans="1:4" ht="15.5" x14ac:dyDescent="0.35">
      <c r="A404" s="140" t="s">
        <v>4693</v>
      </c>
      <c r="B404" s="141" t="s">
        <v>4694</v>
      </c>
      <c r="C404" s="141">
        <v>1</v>
      </c>
      <c r="D404" s="138"/>
    </row>
    <row r="405" spans="1:4" ht="15.5" x14ac:dyDescent="0.35">
      <c r="A405" s="140" t="s">
        <v>4695</v>
      </c>
      <c r="B405" s="141" t="s">
        <v>4696</v>
      </c>
      <c r="C405" s="141">
        <v>1</v>
      </c>
      <c r="D405" s="138"/>
    </row>
    <row r="406" spans="1:4" ht="15.5" x14ac:dyDescent="0.35">
      <c r="A406" s="140" t="s">
        <v>4697</v>
      </c>
      <c r="B406" s="141" t="s">
        <v>4698</v>
      </c>
      <c r="C406" s="141">
        <v>1</v>
      </c>
      <c r="D406" s="138"/>
    </row>
    <row r="407" spans="1:4" ht="15.5" x14ac:dyDescent="0.35">
      <c r="A407" s="140" t="s">
        <v>4699</v>
      </c>
      <c r="B407" s="141" t="s">
        <v>4700</v>
      </c>
      <c r="C407" s="141">
        <v>1</v>
      </c>
      <c r="D407" s="138"/>
    </row>
    <row r="408" spans="1:4" ht="15.5" x14ac:dyDescent="0.35">
      <c r="A408" s="140" t="s">
        <v>4701</v>
      </c>
      <c r="B408" s="141" t="s">
        <v>4702</v>
      </c>
      <c r="C408" s="141">
        <v>1</v>
      </c>
      <c r="D408" s="138"/>
    </row>
    <row r="409" spans="1:4" ht="15.5" x14ac:dyDescent="0.35">
      <c r="A409" s="140" t="s">
        <v>4703</v>
      </c>
      <c r="B409" s="141" t="s">
        <v>4704</v>
      </c>
      <c r="C409" s="141">
        <v>1</v>
      </c>
      <c r="D409" s="138"/>
    </row>
    <row r="410" spans="1:4" ht="15.5" x14ac:dyDescent="0.35">
      <c r="A410" s="140" t="s">
        <v>4705</v>
      </c>
      <c r="B410" s="141" t="s">
        <v>4706</v>
      </c>
      <c r="C410" s="141">
        <v>1</v>
      </c>
      <c r="D410" s="138"/>
    </row>
    <row r="411" spans="1:4" ht="15.5" x14ac:dyDescent="0.35">
      <c r="A411" s="140" t="s">
        <v>4707</v>
      </c>
      <c r="B411" s="141" t="s">
        <v>4708</v>
      </c>
      <c r="C411" s="141">
        <v>1</v>
      </c>
      <c r="D411" s="138"/>
    </row>
    <row r="412" spans="1:4" ht="15.5" x14ac:dyDescent="0.35">
      <c r="A412" s="140" t="s">
        <v>4709</v>
      </c>
      <c r="B412" s="141" t="s">
        <v>4710</v>
      </c>
      <c r="C412" s="141">
        <v>1</v>
      </c>
      <c r="D412" s="138"/>
    </row>
    <row r="413" spans="1:4" ht="15.5" x14ac:dyDescent="0.35">
      <c r="A413" s="140" t="s">
        <v>4711</v>
      </c>
      <c r="B413" s="141" t="s">
        <v>4712</v>
      </c>
      <c r="C413" s="141">
        <v>1</v>
      </c>
      <c r="D413" s="138"/>
    </row>
    <row r="414" spans="1:4" ht="15.5" x14ac:dyDescent="0.35">
      <c r="A414" s="140" t="s">
        <v>4713</v>
      </c>
      <c r="B414" s="141" t="s">
        <v>4714</v>
      </c>
      <c r="C414" s="141">
        <v>1</v>
      </c>
      <c r="D414" s="138"/>
    </row>
    <row r="415" spans="1:4" ht="15.5" x14ac:dyDescent="0.35">
      <c r="A415" s="140" t="s">
        <v>4715</v>
      </c>
      <c r="B415" s="141" t="s">
        <v>4716</v>
      </c>
      <c r="C415" s="141">
        <v>1</v>
      </c>
      <c r="D415" s="138"/>
    </row>
    <row r="416" spans="1:4" ht="15.5" x14ac:dyDescent="0.35">
      <c r="A416" s="140" t="s">
        <v>4717</v>
      </c>
      <c r="B416" s="141" t="s">
        <v>4718</v>
      </c>
      <c r="C416" s="141">
        <v>1</v>
      </c>
      <c r="D416" s="138"/>
    </row>
    <row r="417" spans="1:4" ht="15.5" x14ac:dyDescent="0.35">
      <c r="A417" s="140" t="s">
        <v>4719</v>
      </c>
      <c r="B417" s="141" t="s">
        <v>4720</v>
      </c>
      <c r="C417" s="141">
        <v>1</v>
      </c>
      <c r="D417" s="138"/>
    </row>
    <row r="418" spans="1:4" ht="15.5" x14ac:dyDescent="0.35">
      <c r="A418" s="140" t="s">
        <v>4721</v>
      </c>
      <c r="B418" s="141" t="s">
        <v>4722</v>
      </c>
      <c r="C418" s="141">
        <v>1</v>
      </c>
      <c r="D418" s="138"/>
    </row>
    <row r="419" spans="1:4" ht="15.5" x14ac:dyDescent="0.35">
      <c r="A419" s="140" t="s">
        <v>4723</v>
      </c>
      <c r="B419" s="141" t="s">
        <v>4724</v>
      </c>
      <c r="C419" s="141">
        <v>1</v>
      </c>
      <c r="D419" s="138"/>
    </row>
    <row r="420" spans="1:4" ht="15.5" x14ac:dyDescent="0.35">
      <c r="A420" s="140" t="s">
        <v>4725</v>
      </c>
      <c r="B420" s="141" t="s">
        <v>4726</v>
      </c>
      <c r="C420" s="141">
        <v>1</v>
      </c>
      <c r="D420" s="138"/>
    </row>
    <row r="421" spans="1:4" ht="15.5" x14ac:dyDescent="0.35">
      <c r="A421" s="140" t="s">
        <v>4727</v>
      </c>
      <c r="B421" s="141" t="s">
        <v>4728</v>
      </c>
      <c r="C421" s="141">
        <v>1</v>
      </c>
      <c r="D421" s="138"/>
    </row>
    <row r="422" spans="1:4" ht="15.5" x14ac:dyDescent="0.35">
      <c r="A422" s="140" t="s">
        <v>4729</v>
      </c>
      <c r="B422" s="141" t="s">
        <v>4730</v>
      </c>
      <c r="C422" s="141">
        <v>1</v>
      </c>
      <c r="D422" s="138"/>
    </row>
    <row r="423" spans="1:4" ht="15.5" x14ac:dyDescent="0.35">
      <c r="A423" s="140" t="s">
        <v>4731</v>
      </c>
      <c r="B423" s="141" t="s">
        <v>4732</v>
      </c>
      <c r="C423" s="141">
        <v>1</v>
      </c>
      <c r="D423" s="138"/>
    </row>
    <row r="424" spans="1:4" ht="15.5" x14ac:dyDescent="0.35">
      <c r="A424" s="140" t="s">
        <v>4733</v>
      </c>
      <c r="B424" s="141" t="s">
        <v>4734</v>
      </c>
      <c r="C424" s="141">
        <v>1</v>
      </c>
      <c r="D424" s="138"/>
    </row>
    <row r="425" spans="1:4" ht="15.5" x14ac:dyDescent="0.35">
      <c r="A425" s="140" t="s">
        <v>4735</v>
      </c>
      <c r="B425" s="141" t="s">
        <v>4736</v>
      </c>
      <c r="C425" s="141">
        <v>1</v>
      </c>
      <c r="D425" s="138"/>
    </row>
    <row r="426" spans="1:4" ht="15.5" x14ac:dyDescent="0.35">
      <c r="A426" s="140" t="s">
        <v>4737</v>
      </c>
      <c r="B426" s="141" t="s">
        <v>4738</v>
      </c>
      <c r="C426" s="141">
        <v>1</v>
      </c>
      <c r="D426" s="138"/>
    </row>
    <row r="427" spans="1:4" ht="15.5" x14ac:dyDescent="0.35">
      <c r="A427" s="140" t="s">
        <v>4739</v>
      </c>
      <c r="B427" s="141" t="s">
        <v>4740</v>
      </c>
      <c r="C427" s="141">
        <v>1</v>
      </c>
      <c r="D427" s="138"/>
    </row>
    <row r="428" spans="1:4" ht="15.5" x14ac:dyDescent="0.35">
      <c r="A428" s="140" t="s">
        <v>4741</v>
      </c>
      <c r="B428" s="141" t="s">
        <v>4742</v>
      </c>
      <c r="C428" s="141">
        <v>1</v>
      </c>
      <c r="D428" s="138"/>
    </row>
    <row r="429" spans="1:4" ht="15.5" x14ac:dyDescent="0.35">
      <c r="A429" s="140" t="s">
        <v>4743</v>
      </c>
      <c r="B429" s="141" t="s">
        <v>4730</v>
      </c>
      <c r="C429" s="141">
        <v>1</v>
      </c>
      <c r="D429" s="138"/>
    </row>
    <row r="430" spans="1:4" ht="15.5" x14ac:dyDescent="0.35">
      <c r="A430" s="140" t="s">
        <v>4744</v>
      </c>
      <c r="B430" s="141" t="s">
        <v>4745</v>
      </c>
      <c r="C430" s="141">
        <v>1</v>
      </c>
      <c r="D430" s="138"/>
    </row>
    <row r="431" spans="1:4" ht="15.5" x14ac:dyDescent="0.35">
      <c r="A431" s="140" t="s">
        <v>4746</v>
      </c>
      <c r="B431" s="141" t="s">
        <v>4747</v>
      </c>
      <c r="C431" s="141">
        <v>1</v>
      </c>
      <c r="D431" s="138"/>
    </row>
    <row r="432" spans="1:4" ht="15.5" x14ac:dyDescent="0.35">
      <c r="A432" s="140" t="s">
        <v>4748</v>
      </c>
      <c r="B432" s="141" t="s">
        <v>4749</v>
      </c>
      <c r="C432" s="141">
        <v>1</v>
      </c>
      <c r="D432" s="138"/>
    </row>
    <row r="433" spans="1:4" ht="15.5" x14ac:dyDescent="0.35">
      <c r="A433" s="140" t="s">
        <v>4750</v>
      </c>
      <c r="B433" s="141" t="s">
        <v>4751</v>
      </c>
      <c r="C433" s="141">
        <v>1</v>
      </c>
      <c r="D433" s="138"/>
    </row>
    <row r="434" spans="1:4" ht="15.5" x14ac:dyDescent="0.35">
      <c r="A434" s="140" t="s">
        <v>4752</v>
      </c>
      <c r="B434" s="141" t="s">
        <v>4753</v>
      </c>
      <c r="C434" s="141">
        <v>1</v>
      </c>
      <c r="D434" s="138"/>
    </row>
    <row r="435" spans="1:4" ht="15.5" x14ac:dyDescent="0.35">
      <c r="A435" s="140" t="s">
        <v>4754</v>
      </c>
      <c r="B435" s="141" t="s">
        <v>4755</v>
      </c>
      <c r="C435" s="141">
        <v>1</v>
      </c>
      <c r="D435" s="138"/>
    </row>
    <row r="436" spans="1:4" ht="15.5" x14ac:dyDescent="0.35">
      <c r="A436" s="140" t="s">
        <v>4756</v>
      </c>
      <c r="B436" s="141" t="s">
        <v>4757</v>
      </c>
      <c r="C436" s="141">
        <v>1</v>
      </c>
      <c r="D436" s="138"/>
    </row>
    <row r="437" spans="1:4" ht="15.5" x14ac:dyDescent="0.35">
      <c r="A437" s="140" t="s">
        <v>4758</v>
      </c>
      <c r="B437" s="141" t="s">
        <v>4759</v>
      </c>
      <c r="C437" s="141">
        <v>1</v>
      </c>
      <c r="D437" s="138"/>
    </row>
    <row r="438" spans="1:4" ht="15.5" x14ac:dyDescent="0.35">
      <c r="A438" s="140" t="s">
        <v>4760</v>
      </c>
      <c r="B438" s="141" t="s">
        <v>4761</v>
      </c>
      <c r="C438" s="141">
        <v>1</v>
      </c>
      <c r="D438" s="138"/>
    </row>
    <row r="439" spans="1:4" ht="15.5" x14ac:dyDescent="0.35">
      <c r="A439" s="140" t="s">
        <v>4762</v>
      </c>
      <c r="B439" s="141" t="s">
        <v>4763</v>
      </c>
      <c r="C439" s="141">
        <v>1</v>
      </c>
      <c r="D439" s="138"/>
    </row>
    <row r="440" spans="1:4" ht="15.5" x14ac:dyDescent="0.35">
      <c r="A440" s="140" t="s">
        <v>4764</v>
      </c>
      <c r="B440" s="141" t="s">
        <v>4765</v>
      </c>
      <c r="C440" s="141">
        <v>1</v>
      </c>
      <c r="D440" s="138"/>
    </row>
    <row r="441" spans="1:4" ht="15.5" x14ac:dyDescent="0.35">
      <c r="A441" s="140" t="s">
        <v>4766</v>
      </c>
      <c r="B441" s="141" t="s">
        <v>4767</v>
      </c>
      <c r="C441" s="141">
        <v>1</v>
      </c>
      <c r="D441" s="138"/>
    </row>
    <row r="442" spans="1:4" ht="15.5" x14ac:dyDescent="0.35">
      <c r="A442" s="140" t="s">
        <v>4768</v>
      </c>
      <c r="B442" s="141" t="s">
        <v>4769</v>
      </c>
      <c r="C442" s="141">
        <v>1</v>
      </c>
      <c r="D442" s="138"/>
    </row>
    <row r="443" spans="1:4" ht="15.5" x14ac:dyDescent="0.35">
      <c r="A443" s="140" t="s">
        <v>4770</v>
      </c>
      <c r="B443" s="141" t="s">
        <v>4771</v>
      </c>
      <c r="C443" s="141">
        <v>1</v>
      </c>
      <c r="D443" s="138"/>
    </row>
    <row r="444" spans="1:4" ht="15.5" x14ac:dyDescent="0.35">
      <c r="A444" s="140" t="s">
        <v>4772</v>
      </c>
      <c r="B444" s="141" t="s">
        <v>4773</v>
      </c>
      <c r="C444" s="141">
        <v>1</v>
      </c>
      <c r="D444" s="138"/>
    </row>
    <row r="445" spans="1:4" ht="15.5" x14ac:dyDescent="0.35">
      <c r="A445" s="140" t="s">
        <v>4774</v>
      </c>
      <c r="B445" s="141" t="s">
        <v>4775</v>
      </c>
      <c r="C445" s="141">
        <v>1</v>
      </c>
      <c r="D445" s="138"/>
    </row>
    <row r="446" spans="1:4" ht="15.5" x14ac:dyDescent="0.35">
      <c r="A446" s="140" t="s">
        <v>4776</v>
      </c>
      <c r="B446" s="141" t="s">
        <v>4777</v>
      </c>
      <c r="C446" s="141">
        <v>1</v>
      </c>
      <c r="D446" s="138"/>
    </row>
    <row r="447" spans="1:4" ht="15.5" x14ac:dyDescent="0.35">
      <c r="A447" s="140" t="s">
        <v>4778</v>
      </c>
      <c r="B447" s="141" t="s">
        <v>4779</v>
      </c>
      <c r="C447" s="141">
        <v>1</v>
      </c>
      <c r="D447" s="138"/>
    </row>
    <row r="448" spans="1:4" ht="15.5" x14ac:dyDescent="0.35">
      <c r="A448" s="140" t="s">
        <v>4780</v>
      </c>
      <c r="B448" s="141" t="s">
        <v>4781</v>
      </c>
      <c r="C448" s="141">
        <v>1</v>
      </c>
      <c r="D448" s="138"/>
    </row>
    <row r="449" spans="1:4" ht="15.5" x14ac:dyDescent="0.35">
      <c r="A449" s="140" t="s">
        <v>4782</v>
      </c>
      <c r="B449" s="141" t="s">
        <v>4783</v>
      </c>
      <c r="C449" s="141">
        <v>1</v>
      </c>
      <c r="D449" s="138"/>
    </row>
    <row r="450" spans="1:4" ht="15.5" x14ac:dyDescent="0.35">
      <c r="A450" s="140" t="s">
        <v>4784</v>
      </c>
      <c r="B450" s="141" t="s">
        <v>4785</v>
      </c>
      <c r="C450" s="141">
        <v>1</v>
      </c>
      <c r="D450" s="138"/>
    </row>
    <row r="451" spans="1:4" ht="15.5" x14ac:dyDescent="0.35">
      <c r="A451" s="140" t="s">
        <v>4786</v>
      </c>
      <c r="B451" s="141" t="s">
        <v>4787</v>
      </c>
      <c r="C451" s="141">
        <v>1</v>
      </c>
      <c r="D451" s="138"/>
    </row>
    <row r="452" spans="1:4" ht="15.5" x14ac:dyDescent="0.35">
      <c r="A452" s="140" t="s">
        <v>4788</v>
      </c>
      <c r="B452" s="141" t="s">
        <v>4789</v>
      </c>
      <c r="C452" s="141">
        <v>1</v>
      </c>
      <c r="D452" s="138"/>
    </row>
    <row r="453" spans="1:4" ht="15.5" x14ac:dyDescent="0.35">
      <c r="A453" s="140" t="s">
        <v>4790</v>
      </c>
      <c r="B453" s="141" t="s">
        <v>4791</v>
      </c>
      <c r="C453" s="141">
        <v>1</v>
      </c>
      <c r="D453" s="138"/>
    </row>
    <row r="454" spans="1:4" ht="15.5" x14ac:dyDescent="0.35">
      <c r="A454" s="140" t="s">
        <v>4792</v>
      </c>
      <c r="B454" s="141" t="s">
        <v>4793</v>
      </c>
      <c r="C454" s="141">
        <v>1</v>
      </c>
      <c r="D454" s="138"/>
    </row>
    <row r="455" spans="1:4" ht="15.5" x14ac:dyDescent="0.35">
      <c r="A455" s="140" t="s">
        <v>4794</v>
      </c>
      <c r="B455" s="141" t="s">
        <v>4795</v>
      </c>
      <c r="C455" s="141">
        <v>1</v>
      </c>
      <c r="D455" s="138"/>
    </row>
    <row r="456" spans="1:4" ht="15.5" x14ac:dyDescent="0.35">
      <c r="A456" s="140" t="s">
        <v>4796</v>
      </c>
      <c r="B456" s="141" t="s">
        <v>4797</v>
      </c>
      <c r="C456" s="141">
        <v>1</v>
      </c>
      <c r="D456" s="138"/>
    </row>
    <row r="457" spans="1:4" ht="15.5" x14ac:dyDescent="0.35">
      <c r="A457" s="140" t="s">
        <v>4798</v>
      </c>
      <c r="B457" s="141" t="s">
        <v>4799</v>
      </c>
      <c r="C457" s="141">
        <v>1</v>
      </c>
      <c r="D457" s="138"/>
    </row>
    <row r="458" spans="1:4" ht="15.5" x14ac:dyDescent="0.35">
      <c r="A458" s="140" t="s">
        <v>4800</v>
      </c>
      <c r="B458" s="141" t="s">
        <v>4801</v>
      </c>
      <c r="C458" s="141">
        <v>1</v>
      </c>
      <c r="D458" s="138"/>
    </row>
    <row r="459" spans="1:4" ht="15.5" x14ac:dyDescent="0.35">
      <c r="A459" s="140" t="s">
        <v>4802</v>
      </c>
      <c r="B459" s="141" t="s">
        <v>4803</v>
      </c>
      <c r="C459" s="141">
        <v>1</v>
      </c>
      <c r="D459" s="138"/>
    </row>
    <row r="460" spans="1:4" ht="12.75" customHeight="1" x14ac:dyDescent="0.35">
      <c r="A460" s="140" t="s">
        <v>4804</v>
      </c>
      <c r="B460" s="141" t="s">
        <v>4805</v>
      </c>
      <c r="C460" s="141">
        <v>1</v>
      </c>
      <c r="D460" s="138"/>
    </row>
    <row r="461" spans="1:4" ht="12.75" customHeight="1" x14ac:dyDescent="0.35">
      <c r="A461" s="140" t="s">
        <v>4806</v>
      </c>
      <c r="B461" s="141" t="s">
        <v>4807</v>
      </c>
      <c r="C461" s="141">
        <v>1</v>
      </c>
      <c r="D461" s="138"/>
    </row>
    <row r="462" spans="1:4" ht="12.75" customHeight="1" x14ac:dyDescent="0.35">
      <c r="A462" s="140" t="s">
        <v>4808</v>
      </c>
      <c r="B462" s="141" t="s">
        <v>4809</v>
      </c>
      <c r="C462" s="141">
        <v>1</v>
      </c>
      <c r="D462" s="138"/>
    </row>
    <row r="463" spans="1:4" ht="12.75" customHeight="1" x14ac:dyDescent="0.35">
      <c r="A463" s="140" t="s">
        <v>4810</v>
      </c>
      <c r="B463" s="141" t="s">
        <v>4811</v>
      </c>
      <c r="C463" s="141">
        <v>1</v>
      </c>
      <c r="D463" s="138"/>
    </row>
    <row r="464" spans="1:4" ht="12.75" customHeight="1" x14ac:dyDescent="0.35">
      <c r="A464" s="140" t="s">
        <v>4812</v>
      </c>
      <c r="B464" s="141" t="s">
        <v>4813</v>
      </c>
      <c r="C464" s="141">
        <v>1</v>
      </c>
      <c r="D464" s="138"/>
    </row>
    <row r="465" spans="1:4" ht="12.75" customHeight="1" x14ac:dyDescent="0.35">
      <c r="A465" s="140" t="s">
        <v>4814</v>
      </c>
      <c r="B465" s="141" t="s">
        <v>4815</v>
      </c>
      <c r="C465" s="141">
        <v>1</v>
      </c>
      <c r="D465" s="138"/>
    </row>
    <row r="466" spans="1:4" ht="12.75" customHeight="1" x14ac:dyDescent="0.35">
      <c r="A466" s="140" t="s">
        <v>4816</v>
      </c>
      <c r="B466" s="141" t="s">
        <v>4817</v>
      </c>
      <c r="C466" s="141">
        <v>1</v>
      </c>
      <c r="D466" s="138"/>
    </row>
    <row r="467" spans="1:4" ht="12.75" customHeight="1" x14ac:dyDescent="0.35">
      <c r="A467" s="140" t="s">
        <v>4818</v>
      </c>
      <c r="B467" s="141" t="s">
        <v>4819</v>
      </c>
      <c r="C467" s="141">
        <v>1</v>
      </c>
      <c r="D467" s="138"/>
    </row>
    <row r="468" spans="1:4" ht="12.75" customHeight="1" x14ac:dyDescent="0.35">
      <c r="A468" s="140" t="s">
        <v>4820</v>
      </c>
      <c r="B468" s="141" t="s">
        <v>4821</v>
      </c>
      <c r="C468" s="141">
        <v>1</v>
      </c>
      <c r="D468" s="138"/>
    </row>
    <row r="469" spans="1:4" ht="12.75" customHeight="1" x14ac:dyDescent="0.35">
      <c r="A469" s="140" t="s">
        <v>4822</v>
      </c>
      <c r="B469" s="141" t="s">
        <v>4823</v>
      </c>
      <c r="C469" s="141">
        <v>1</v>
      </c>
      <c r="D469" s="138"/>
    </row>
    <row r="470" spans="1:4" ht="12.75" customHeight="1" x14ac:dyDescent="0.35">
      <c r="A470" s="140" t="s">
        <v>4824</v>
      </c>
      <c r="B470" s="141" t="s">
        <v>4825</v>
      </c>
      <c r="C470" s="141">
        <v>1</v>
      </c>
      <c r="D470" s="138"/>
    </row>
    <row r="471" spans="1:4" ht="12.75" customHeight="1" x14ac:dyDescent="0.35">
      <c r="A471" s="140" t="s">
        <v>4826</v>
      </c>
      <c r="B471" s="141" t="s">
        <v>4827</v>
      </c>
      <c r="C471" s="141">
        <v>1</v>
      </c>
      <c r="D471" s="138"/>
    </row>
    <row r="472" spans="1:4" ht="12.75" customHeight="1" x14ac:dyDescent="0.35">
      <c r="A472" s="140" t="s">
        <v>4828</v>
      </c>
      <c r="B472" s="141" t="s">
        <v>4829</v>
      </c>
      <c r="C472" s="141">
        <v>1</v>
      </c>
      <c r="D472" s="138"/>
    </row>
    <row r="473" spans="1:4" ht="12.75" customHeight="1" x14ac:dyDescent="0.35">
      <c r="A473" s="140" t="s">
        <v>4830</v>
      </c>
      <c r="B473" s="141" t="s">
        <v>4831</v>
      </c>
      <c r="C473" s="141">
        <v>1</v>
      </c>
      <c r="D473" s="138"/>
    </row>
    <row r="474" spans="1:4" ht="12.75" customHeight="1" x14ac:dyDescent="0.35">
      <c r="A474" s="140" t="s">
        <v>4832</v>
      </c>
      <c r="B474" s="141" t="s">
        <v>4833</v>
      </c>
      <c r="C474" s="141">
        <v>1</v>
      </c>
      <c r="D474" s="138"/>
    </row>
    <row r="475" spans="1:4" ht="12.75" customHeight="1" x14ac:dyDescent="0.35">
      <c r="A475" s="140" t="s">
        <v>4834</v>
      </c>
      <c r="B475" s="141" t="s">
        <v>4835</v>
      </c>
      <c r="C475" s="141">
        <v>5</v>
      </c>
      <c r="D475" s="138"/>
    </row>
    <row r="476" spans="1:4" ht="12.75" customHeight="1" x14ac:dyDescent="0.35">
      <c r="A476" s="140" t="s">
        <v>4836</v>
      </c>
      <c r="B476" s="141" t="s">
        <v>4837</v>
      </c>
      <c r="C476" s="141">
        <v>4</v>
      </c>
      <c r="D476" s="138"/>
    </row>
    <row r="477" spans="1:4" ht="12.75" customHeight="1" x14ac:dyDescent="0.35">
      <c r="A477" s="140" t="s">
        <v>4838</v>
      </c>
      <c r="B477" s="141" t="s">
        <v>4839</v>
      </c>
      <c r="C477" s="141">
        <v>1</v>
      </c>
      <c r="D477" s="138"/>
    </row>
    <row r="478" spans="1:4" ht="12.75" customHeight="1" x14ac:dyDescent="0.35">
      <c r="A478" s="140" t="s">
        <v>4840</v>
      </c>
      <c r="B478" s="141" t="s">
        <v>4841</v>
      </c>
      <c r="C478" s="141">
        <v>1</v>
      </c>
      <c r="D478" s="138"/>
    </row>
    <row r="479" spans="1:4" ht="12.75" customHeight="1" x14ac:dyDescent="0.35">
      <c r="A479" s="140" t="s">
        <v>4842</v>
      </c>
      <c r="B479" s="141" t="s">
        <v>4843</v>
      </c>
      <c r="C479" s="141">
        <v>1</v>
      </c>
      <c r="D479" s="138"/>
    </row>
    <row r="480" spans="1:4" ht="12.75" customHeight="1" x14ac:dyDescent="0.35">
      <c r="A480" s="140" t="s">
        <v>4844</v>
      </c>
      <c r="B480" s="141" t="s">
        <v>4845</v>
      </c>
      <c r="C480" s="141">
        <v>1</v>
      </c>
      <c r="D480" s="138"/>
    </row>
    <row r="481" spans="1:4" ht="12.75" customHeight="1" x14ac:dyDescent="0.35">
      <c r="A481" s="140" t="s">
        <v>4846</v>
      </c>
      <c r="B481" s="141" t="s">
        <v>4847</v>
      </c>
      <c r="C481" s="141">
        <v>1</v>
      </c>
      <c r="D481" s="138"/>
    </row>
    <row r="482" spans="1:4" ht="12.75" customHeight="1" x14ac:dyDescent="0.35">
      <c r="A482" s="140" t="s">
        <v>4848</v>
      </c>
      <c r="B482" s="141" t="s">
        <v>4849</v>
      </c>
      <c r="C482" s="141">
        <v>1</v>
      </c>
      <c r="D482" s="138"/>
    </row>
    <row r="483" spans="1:4" ht="12.75" customHeight="1" x14ac:dyDescent="0.35">
      <c r="A483" s="140" t="s">
        <v>4850</v>
      </c>
      <c r="B483" s="141" t="s">
        <v>4851</v>
      </c>
      <c r="C483" s="141">
        <v>1</v>
      </c>
      <c r="D483" s="138"/>
    </row>
    <row r="484" spans="1:4" ht="12.75" customHeight="1" x14ac:dyDescent="0.35">
      <c r="A484" s="140" t="s">
        <v>4852</v>
      </c>
      <c r="B484" s="141" t="s">
        <v>4853</v>
      </c>
      <c r="C484" s="141">
        <v>1</v>
      </c>
      <c r="D484" s="138"/>
    </row>
    <row r="485" spans="1:4" ht="12.75" customHeight="1" x14ac:dyDescent="0.35">
      <c r="A485" s="140" t="s">
        <v>4854</v>
      </c>
      <c r="B485" s="141" t="s">
        <v>4855</v>
      </c>
      <c r="C485" s="141">
        <v>1</v>
      </c>
      <c r="D485" s="138"/>
    </row>
    <row r="486" spans="1:4" ht="12.75" customHeight="1" x14ac:dyDescent="0.35">
      <c r="A486" s="140" t="s">
        <v>4856</v>
      </c>
      <c r="B486" s="141" t="s">
        <v>4857</v>
      </c>
      <c r="C486" s="141">
        <v>1</v>
      </c>
      <c r="D486" s="138"/>
    </row>
    <row r="487" spans="1:4" ht="12.75" customHeight="1" x14ac:dyDescent="0.35">
      <c r="A487" s="140" t="s">
        <v>4858</v>
      </c>
      <c r="B487" s="141" t="s">
        <v>4859</v>
      </c>
      <c r="C487" s="141">
        <v>1</v>
      </c>
      <c r="D487" s="138"/>
    </row>
    <row r="488" spans="1:4" ht="12.75" customHeight="1" x14ac:dyDescent="0.35">
      <c r="A488" s="140" t="s">
        <v>4860</v>
      </c>
      <c r="B488" s="141" t="s">
        <v>4861</v>
      </c>
      <c r="C488" s="141">
        <v>1</v>
      </c>
      <c r="D488" s="138"/>
    </row>
    <row r="489" spans="1:4" ht="12.75" customHeight="1" x14ac:dyDescent="0.35">
      <c r="A489" s="140" t="s">
        <v>4862</v>
      </c>
      <c r="B489" s="141" t="s">
        <v>4863</v>
      </c>
      <c r="C489" s="141">
        <v>1</v>
      </c>
      <c r="D489" s="138"/>
    </row>
    <row r="490" spans="1:4" ht="12.75" customHeight="1" x14ac:dyDescent="0.35">
      <c r="A490" s="140" t="s">
        <v>4864</v>
      </c>
      <c r="B490" s="141" t="s">
        <v>4865</v>
      </c>
      <c r="C490" s="141">
        <v>8</v>
      </c>
      <c r="D490" s="138"/>
    </row>
    <row r="491" spans="1:4" ht="12.75" customHeight="1" x14ac:dyDescent="0.35">
      <c r="A491" s="140" t="s">
        <v>4866</v>
      </c>
      <c r="B491" s="141" t="s">
        <v>4867</v>
      </c>
      <c r="C491" s="141">
        <v>1</v>
      </c>
      <c r="D491" s="138"/>
    </row>
    <row r="492" spans="1:4" ht="12.75" customHeight="1" x14ac:dyDescent="0.35">
      <c r="A492" s="140" t="s">
        <v>4868</v>
      </c>
      <c r="B492" s="141" t="s">
        <v>4869</v>
      </c>
      <c r="C492" s="141">
        <v>1</v>
      </c>
      <c r="D492" s="138"/>
    </row>
    <row r="493" spans="1:4" ht="12.75" customHeight="1" x14ac:dyDescent="0.35">
      <c r="A493" s="140" t="s">
        <v>4870</v>
      </c>
      <c r="B493" s="141" t="s">
        <v>4871</v>
      </c>
      <c r="C493" s="141">
        <v>1</v>
      </c>
      <c r="D493" s="138"/>
    </row>
    <row r="494" spans="1:4" ht="12.75" customHeight="1" x14ac:dyDescent="0.35">
      <c r="A494" s="140" t="s">
        <v>4872</v>
      </c>
      <c r="B494" s="141" t="s">
        <v>4873</v>
      </c>
      <c r="C494" s="141">
        <v>1</v>
      </c>
      <c r="D494" s="138"/>
    </row>
    <row r="495" spans="1:4" ht="12.75" customHeight="1" x14ac:dyDescent="0.35">
      <c r="A495" s="140" t="s">
        <v>4874</v>
      </c>
      <c r="B495" s="141" t="s">
        <v>4875</v>
      </c>
      <c r="C495" s="141">
        <v>1</v>
      </c>
      <c r="D495" s="138"/>
    </row>
    <row r="496" spans="1:4" ht="12.75" customHeight="1" x14ac:dyDescent="0.35">
      <c r="A496" s="140" t="s">
        <v>4876</v>
      </c>
      <c r="B496" s="141" t="s">
        <v>4877</v>
      </c>
      <c r="C496" s="141">
        <v>1</v>
      </c>
      <c r="D496" s="138"/>
    </row>
    <row r="497" spans="1:4" ht="12.75" customHeight="1" x14ac:dyDescent="0.35">
      <c r="A497" s="140" t="s">
        <v>4878</v>
      </c>
      <c r="B497" s="141" t="s">
        <v>4879</v>
      </c>
      <c r="C497" s="141">
        <v>1</v>
      </c>
      <c r="D497" s="138"/>
    </row>
    <row r="498" spans="1:4" ht="12.75" customHeight="1" x14ac:dyDescent="0.35">
      <c r="A498" s="140" t="s">
        <v>4880</v>
      </c>
      <c r="B498" s="141" t="s">
        <v>4881</v>
      </c>
      <c r="C498" s="141">
        <v>1</v>
      </c>
      <c r="D498" s="138"/>
    </row>
    <row r="499" spans="1:4" ht="12.75" customHeight="1" x14ac:dyDescent="0.35">
      <c r="A499" s="140" t="s">
        <v>4882</v>
      </c>
      <c r="B499" s="141" t="s">
        <v>4883</v>
      </c>
      <c r="C499" s="141">
        <v>1</v>
      </c>
      <c r="D499" s="138"/>
    </row>
    <row r="500" spans="1:4" ht="12.75" customHeight="1" x14ac:dyDescent="0.35">
      <c r="A500" s="140" t="s">
        <v>4884</v>
      </c>
      <c r="B500" s="141" t="s">
        <v>4885</v>
      </c>
      <c r="C500" s="141">
        <v>1</v>
      </c>
      <c r="D500" s="138"/>
    </row>
    <row r="501" spans="1:4" ht="12.75" customHeight="1" x14ac:dyDescent="0.35">
      <c r="A501" s="140" t="s">
        <v>4886</v>
      </c>
      <c r="B501" s="141" t="s">
        <v>4887</v>
      </c>
      <c r="C501" s="141">
        <v>1</v>
      </c>
      <c r="D501" s="138"/>
    </row>
    <row r="502" spans="1:4" ht="12.75" customHeight="1" x14ac:dyDescent="0.35">
      <c r="A502" s="140" t="s">
        <v>4888</v>
      </c>
      <c r="B502" s="141" t="s">
        <v>4889</v>
      </c>
      <c r="C502" s="141">
        <v>1</v>
      </c>
      <c r="D502" s="138"/>
    </row>
    <row r="503" spans="1:4" ht="12.75" customHeight="1" x14ac:dyDescent="0.35">
      <c r="A503" s="140" t="s">
        <v>4890</v>
      </c>
      <c r="B503" s="141" t="s">
        <v>4891</v>
      </c>
      <c r="C503" s="141">
        <v>1</v>
      </c>
      <c r="D503" s="138"/>
    </row>
    <row r="504" spans="1:4" ht="12.75" customHeight="1" x14ac:dyDescent="0.35">
      <c r="A504" s="140" t="s">
        <v>4892</v>
      </c>
      <c r="B504" s="141" t="s">
        <v>4893</v>
      </c>
      <c r="C504" s="141">
        <v>1</v>
      </c>
      <c r="D504" s="138"/>
    </row>
    <row r="505" spans="1:4" ht="12.75" customHeight="1" x14ac:dyDescent="0.35">
      <c r="A505" s="140" t="s">
        <v>4894</v>
      </c>
      <c r="B505" s="141" t="s">
        <v>4895</v>
      </c>
      <c r="C505" s="141">
        <v>1</v>
      </c>
      <c r="D505" s="138"/>
    </row>
    <row r="506" spans="1:4" ht="12.75" customHeight="1" x14ac:dyDescent="0.35">
      <c r="A506" s="140" t="s">
        <v>4896</v>
      </c>
      <c r="B506" s="141" t="s">
        <v>4897</v>
      </c>
      <c r="C506" s="141">
        <v>1</v>
      </c>
      <c r="D506" s="138"/>
    </row>
    <row r="507" spans="1:4" ht="12.75" customHeight="1" x14ac:dyDescent="0.35">
      <c r="A507" s="140" t="s">
        <v>4898</v>
      </c>
      <c r="B507" s="141" t="s">
        <v>4899</v>
      </c>
      <c r="C507" s="141">
        <v>1</v>
      </c>
      <c r="D507" s="138"/>
    </row>
    <row r="508" spans="1:4" ht="12.75" customHeight="1" x14ac:dyDescent="0.35">
      <c r="A508" s="140" t="s">
        <v>4900</v>
      </c>
      <c r="B508" s="141" t="s">
        <v>4901</v>
      </c>
      <c r="C508" s="141">
        <v>1</v>
      </c>
      <c r="D508" s="138"/>
    </row>
    <row r="509" spans="1:4" ht="12.75" customHeight="1" x14ac:dyDescent="0.35">
      <c r="A509" s="140" t="s">
        <v>4902</v>
      </c>
      <c r="B509" s="141" t="s">
        <v>4903</v>
      </c>
      <c r="C509" s="141">
        <v>1</v>
      </c>
      <c r="D509" s="138"/>
    </row>
    <row r="510" spans="1:4" ht="12.75" customHeight="1" x14ac:dyDescent="0.35">
      <c r="A510" s="140" t="s">
        <v>4904</v>
      </c>
      <c r="B510" s="141" t="s">
        <v>4905</v>
      </c>
      <c r="C510" s="141">
        <v>1</v>
      </c>
      <c r="D510" s="138"/>
    </row>
    <row r="511" spans="1:4" ht="12.75" customHeight="1" x14ac:dyDescent="0.35">
      <c r="A511" s="140" t="s">
        <v>4906</v>
      </c>
      <c r="B511" s="141" t="s">
        <v>4907</v>
      </c>
      <c r="C511" s="141">
        <v>1</v>
      </c>
      <c r="D511" s="138"/>
    </row>
    <row r="512" spans="1:4" ht="12.75" customHeight="1" x14ac:dyDescent="0.35">
      <c r="A512" s="140" t="s">
        <v>4908</v>
      </c>
      <c r="B512" s="141" t="s">
        <v>4909</v>
      </c>
      <c r="C512" s="141">
        <v>1</v>
      </c>
      <c r="D512" s="138"/>
    </row>
    <row r="513" spans="1:4" ht="12.75" customHeight="1" x14ac:dyDescent="0.35">
      <c r="A513" s="140" t="s">
        <v>4910</v>
      </c>
      <c r="B513" s="141" t="s">
        <v>4911</v>
      </c>
      <c r="C513" s="141">
        <v>1</v>
      </c>
      <c r="D513" s="138"/>
    </row>
    <row r="514" spans="1:4" ht="12.75" customHeight="1" x14ac:dyDescent="0.35">
      <c r="A514" s="140" t="s">
        <v>4912</v>
      </c>
      <c r="B514" s="141" t="s">
        <v>4913</v>
      </c>
      <c r="C514" s="141">
        <v>1</v>
      </c>
      <c r="D514" s="138"/>
    </row>
    <row r="515" spans="1:4" ht="12.75" customHeight="1" x14ac:dyDescent="0.35">
      <c r="A515" s="140" t="s">
        <v>4914</v>
      </c>
      <c r="B515" s="141" t="s">
        <v>4915</v>
      </c>
      <c r="C515" s="141">
        <v>1</v>
      </c>
      <c r="D515" s="138"/>
    </row>
    <row r="516" spans="1:4" ht="12.75" customHeight="1" x14ac:dyDescent="0.35">
      <c r="A516" s="140" t="s">
        <v>4916</v>
      </c>
      <c r="B516" s="141" t="s">
        <v>4917</v>
      </c>
      <c r="C516" s="141">
        <v>1</v>
      </c>
      <c r="D516" s="138"/>
    </row>
    <row r="517" spans="1:4" ht="12.75" customHeight="1" x14ac:dyDescent="0.35">
      <c r="A517" s="140" t="s">
        <v>4918</v>
      </c>
      <c r="B517" s="141" t="s">
        <v>4919</v>
      </c>
      <c r="C517" s="141">
        <v>1</v>
      </c>
      <c r="D517" s="138"/>
    </row>
    <row r="518" spans="1:4" ht="12.75" customHeight="1" x14ac:dyDescent="0.35">
      <c r="A518" s="140" t="s">
        <v>4920</v>
      </c>
      <c r="B518" s="141" t="s">
        <v>4921</v>
      </c>
      <c r="C518" s="141">
        <v>1</v>
      </c>
      <c r="D518" s="138"/>
    </row>
    <row r="519" spans="1:4" ht="12.75" customHeight="1" x14ac:dyDescent="0.35">
      <c r="A519" s="140" t="s">
        <v>4922</v>
      </c>
      <c r="B519" s="141" t="s">
        <v>4923</v>
      </c>
      <c r="C519" s="141">
        <v>1</v>
      </c>
      <c r="D519" s="138"/>
    </row>
    <row r="520" spans="1:4" ht="12.75" customHeight="1" x14ac:dyDescent="0.35">
      <c r="A520" s="140" t="s">
        <v>4924</v>
      </c>
      <c r="B520" s="141" t="s">
        <v>4925</v>
      </c>
      <c r="C520" s="141">
        <v>1</v>
      </c>
      <c r="D520" s="138"/>
    </row>
    <row r="521" spans="1:4" ht="12.75" customHeight="1" x14ac:dyDescent="0.35">
      <c r="A521" s="140" t="s">
        <v>4926</v>
      </c>
      <c r="B521" s="141" t="s">
        <v>4927</v>
      </c>
      <c r="C521" s="141">
        <v>1</v>
      </c>
      <c r="D521" s="138"/>
    </row>
    <row r="522" spans="1:4" ht="12.75" customHeight="1" x14ac:dyDescent="0.35">
      <c r="A522" s="140" t="s">
        <v>4928</v>
      </c>
      <c r="B522" s="141" t="s">
        <v>4929</v>
      </c>
      <c r="C522" s="141">
        <v>1</v>
      </c>
      <c r="D522" s="138"/>
    </row>
    <row r="523" spans="1:4" ht="12.75" customHeight="1" x14ac:dyDescent="0.35">
      <c r="A523" s="140" t="s">
        <v>4930</v>
      </c>
      <c r="B523" s="141" t="s">
        <v>4931</v>
      </c>
      <c r="C523" s="141">
        <v>1</v>
      </c>
      <c r="D523" s="138"/>
    </row>
    <row r="524" spans="1:4" ht="12.75" customHeight="1" x14ac:dyDescent="0.35">
      <c r="A524" s="140" t="s">
        <v>4932</v>
      </c>
      <c r="B524" s="141" t="s">
        <v>4933</v>
      </c>
      <c r="C524" s="141">
        <v>1</v>
      </c>
      <c r="D524" s="138"/>
    </row>
    <row r="525" spans="1:4" ht="12.75" customHeight="1" x14ac:dyDescent="0.35">
      <c r="A525" s="140" t="s">
        <v>4934</v>
      </c>
      <c r="B525" s="141" t="s">
        <v>4935</v>
      </c>
      <c r="C525" s="141">
        <v>1</v>
      </c>
      <c r="D525" s="138"/>
    </row>
    <row r="526" spans="1:4" ht="12.75" customHeight="1" x14ac:dyDescent="0.35">
      <c r="A526" s="140" t="s">
        <v>4936</v>
      </c>
      <c r="B526" s="141" t="s">
        <v>4937</v>
      </c>
      <c r="C526" s="141">
        <v>1</v>
      </c>
      <c r="D526" s="138"/>
    </row>
    <row r="527" spans="1:4" ht="12.75" customHeight="1" x14ac:dyDescent="0.35">
      <c r="A527" s="140" t="s">
        <v>4938</v>
      </c>
      <c r="B527" s="141" t="s">
        <v>4939</v>
      </c>
      <c r="C527" s="141">
        <v>1</v>
      </c>
      <c r="D527" s="138"/>
    </row>
    <row r="528" spans="1:4" ht="12.75" customHeight="1" x14ac:dyDescent="0.35">
      <c r="A528" s="140" t="s">
        <v>4940</v>
      </c>
      <c r="B528" s="141" t="s">
        <v>4941</v>
      </c>
      <c r="C528" s="141">
        <v>1</v>
      </c>
      <c r="D528" s="138"/>
    </row>
    <row r="529" spans="1:4" ht="12.75" customHeight="1" x14ac:dyDescent="0.35">
      <c r="A529" s="140" t="s">
        <v>4942</v>
      </c>
      <c r="B529" s="141" t="s">
        <v>4943</v>
      </c>
      <c r="C529" s="141">
        <v>1</v>
      </c>
      <c r="D529" s="138"/>
    </row>
    <row r="530" spans="1:4" ht="12.75" customHeight="1" x14ac:dyDescent="0.35">
      <c r="A530" s="140" t="s">
        <v>4944</v>
      </c>
      <c r="B530" s="141" t="s">
        <v>4945</v>
      </c>
      <c r="C530" s="141">
        <v>1</v>
      </c>
      <c r="D530" s="138"/>
    </row>
    <row r="531" spans="1:4" ht="12.75" customHeight="1" x14ac:dyDescent="0.35">
      <c r="A531" s="140" t="s">
        <v>4946</v>
      </c>
      <c r="B531" s="141" t="s">
        <v>4947</v>
      </c>
      <c r="C531" s="141">
        <v>1</v>
      </c>
      <c r="D531" s="138"/>
    </row>
    <row r="532" spans="1:4" ht="12.75" customHeight="1" x14ac:dyDescent="0.35">
      <c r="A532" s="140" t="s">
        <v>4948</v>
      </c>
      <c r="B532" s="141" t="s">
        <v>4949</v>
      </c>
      <c r="C532" s="141">
        <v>1</v>
      </c>
      <c r="D532" s="138"/>
    </row>
    <row r="533" spans="1:4" ht="12.75" customHeight="1" x14ac:dyDescent="0.35">
      <c r="A533" s="140" t="s">
        <v>4950</v>
      </c>
      <c r="B533" s="141" t="s">
        <v>4951</v>
      </c>
      <c r="C533" s="141">
        <v>1</v>
      </c>
      <c r="D533" s="138"/>
    </row>
    <row r="534" spans="1:4" ht="12.75" customHeight="1" x14ac:dyDescent="0.35">
      <c r="A534" s="140" t="s">
        <v>4952</v>
      </c>
      <c r="B534" s="141" t="s">
        <v>4953</v>
      </c>
      <c r="C534" s="141">
        <v>1</v>
      </c>
      <c r="D534" s="138"/>
    </row>
    <row r="535" spans="1:4" ht="12.75" customHeight="1" x14ac:dyDescent="0.35">
      <c r="A535" s="140" t="s">
        <v>4954</v>
      </c>
      <c r="B535" s="141" t="s">
        <v>4955</v>
      </c>
      <c r="C535" s="141">
        <v>1</v>
      </c>
      <c r="D535" s="138"/>
    </row>
    <row r="536" spans="1:4" ht="12.75" customHeight="1" x14ac:dyDescent="0.35">
      <c r="A536" s="140" t="s">
        <v>4956</v>
      </c>
      <c r="B536" s="141" t="s">
        <v>4957</v>
      </c>
      <c r="C536" s="141">
        <v>1</v>
      </c>
      <c r="D536" s="138"/>
    </row>
    <row r="537" spans="1:4" ht="12.75" customHeight="1" x14ac:dyDescent="0.35">
      <c r="A537" s="140" t="s">
        <v>4958</v>
      </c>
      <c r="B537" s="141" t="s">
        <v>4959</v>
      </c>
      <c r="C537" s="141">
        <v>1</v>
      </c>
      <c r="D537" s="138"/>
    </row>
    <row r="538" spans="1:4" ht="12.75" customHeight="1" x14ac:dyDescent="0.35">
      <c r="A538" s="140" t="s">
        <v>4960</v>
      </c>
      <c r="B538" s="141" t="s">
        <v>4961</v>
      </c>
      <c r="C538" s="141">
        <v>1</v>
      </c>
      <c r="D538" s="138"/>
    </row>
    <row r="539" spans="1:4" ht="12.75" customHeight="1" x14ac:dyDescent="0.35">
      <c r="A539" s="140" t="s">
        <v>4962</v>
      </c>
      <c r="B539" s="141" t="s">
        <v>4963</v>
      </c>
      <c r="C539" s="141">
        <v>1</v>
      </c>
      <c r="D539" s="138"/>
    </row>
    <row r="540" spans="1:4" ht="12.75" customHeight="1" x14ac:dyDescent="0.35">
      <c r="A540" s="140" t="s">
        <v>4964</v>
      </c>
      <c r="B540" s="141" t="s">
        <v>4965</v>
      </c>
      <c r="C540" s="141">
        <v>1</v>
      </c>
      <c r="D540" s="138"/>
    </row>
    <row r="541" spans="1:4" ht="12.75" customHeight="1" x14ac:dyDescent="0.35">
      <c r="A541" s="140" t="s">
        <v>4966</v>
      </c>
      <c r="B541" s="141" t="s">
        <v>4967</v>
      </c>
      <c r="C541" s="141">
        <v>1</v>
      </c>
      <c r="D541" s="138"/>
    </row>
    <row r="542" spans="1:4" ht="12.75" customHeight="1" x14ac:dyDescent="0.35">
      <c r="A542" s="140" t="s">
        <v>4968</v>
      </c>
      <c r="B542" s="141" t="s">
        <v>4969</v>
      </c>
      <c r="C542" s="141">
        <v>1</v>
      </c>
      <c r="D542" s="138"/>
    </row>
    <row r="543" spans="1:4" ht="12.75" customHeight="1" x14ac:dyDescent="0.35">
      <c r="A543" s="140" t="s">
        <v>4970</v>
      </c>
      <c r="B543" s="141" t="s">
        <v>4971</v>
      </c>
      <c r="C543" s="141">
        <v>1</v>
      </c>
      <c r="D543" s="138"/>
    </row>
    <row r="544" spans="1:4" ht="12.75" customHeight="1" x14ac:dyDescent="0.35">
      <c r="A544" s="140" t="s">
        <v>4972</v>
      </c>
      <c r="B544" s="141" t="s">
        <v>4973</v>
      </c>
      <c r="C544" s="141">
        <v>1</v>
      </c>
      <c r="D544" s="138"/>
    </row>
    <row r="545" spans="1:4" ht="12.75" customHeight="1" x14ac:dyDescent="0.35">
      <c r="A545" s="140" t="s">
        <v>4974</v>
      </c>
      <c r="B545" s="141" t="s">
        <v>4975</v>
      </c>
      <c r="C545" s="141">
        <v>1</v>
      </c>
      <c r="D545" s="138"/>
    </row>
    <row r="546" spans="1:4" ht="12.75" customHeight="1" x14ac:dyDescent="0.35">
      <c r="A546" s="140" t="s">
        <v>4976</v>
      </c>
      <c r="B546" s="141" t="s">
        <v>4977</v>
      </c>
      <c r="C546" s="141">
        <v>1</v>
      </c>
      <c r="D546" s="138"/>
    </row>
    <row r="547" spans="1:4" ht="12.75" customHeight="1" x14ac:dyDescent="0.35">
      <c r="A547" s="140" t="s">
        <v>4978</v>
      </c>
      <c r="B547" s="141" t="s">
        <v>4979</v>
      </c>
      <c r="C547" s="141">
        <v>1</v>
      </c>
      <c r="D547" s="138"/>
    </row>
    <row r="548" spans="1:4" ht="12.75" customHeight="1" x14ac:dyDescent="0.35">
      <c r="A548" s="140" t="s">
        <v>4980</v>
      </c>
      <c r="B548" s="141" t="s">
        <v>4981</v>
      </c>
      <c r="C548" s="141">
        <v>1</v>
      </c>
      <c r="D548" s="138"/>
    </row>
  </sheetData>
  <autoFilter ref="A1:WVL539" xr:uid="{00000000-0001-0000-0500-000000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lcf76f155ced4ddcb4097134ff3c332f xmlns="33874043-1092-46f2-b7ed-3863b0441e79">
      <Terms xmlns="http://schemas.microsoft.com/office/infopath/2007/PartnerControls"/>
    </lcf76f155ced4ddcb4097134ff3c332f>
    <TaxCatchAll xmlns="2c75e67c-ed2d-4c91-baba-8aa4949e551e"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BB5B4DEE38E943499C2C7511919B72BA" ma:contentTypeVersion="14" ma:contentTypeDescription="Create a new document." ma:contentTypeScope="" ma:versionID="fc42658f6af853bf54f81a61a3f212e3">
  <xsd:schema xmlns:xsd="http://www.w3.org/2001/XMLSchema" xmlns:xs="http://www.w3.org/2001/XMLSchema" xmlns:p="http://schemas.microsoft.com/office/2006/metadata/properties" xmlns:ns1="http://schemas.microsoft.com/sharepoint/v3" xmlns:ns2="33874043-1092-46f2-b7ed-3863b0441e79" xmlns:ns3="2c75e67c-ed2d-4c91-baba-8aa4949e551e" targetNamespace="http://schemas.microsoft.com/office/2006/metadata/properties" ma:root="true" ma:fieldsID="d9f091e4208c45b1fc7767885202b3b3" ns1:_="" ns2:_="" ns3:_="">
    <xsd:import namespace="http://schemas.microsoft.com/sharepoint/v3"/>
    <xsd:import namespace="33874043-1092-46f2-b7ed-3863b0441e79"/>
    <xsd:import namespace="2c75e67c-ed2d-4c91-baba-8aa4949e551e"/>
    <xsd:element name="properties">
      <xsd:complexType>
        <xsd:sequence>
          <xsd:element name="documentManagement">
            <xsd:complexType>
              <xsd:all>
                <xsd:element ref="ns2:MediaServiceMetadata" minOccurs="0"/>
                <xsd:element ref="ns2:MediaServiceFastMetadata" minOccurs="0"/>
                <xsd:element ref="ns1:_ip_UnifiedCompliancePolicyProperties" minOccurs="0"/>
                <xsd:element ref="ns1:_ip_UnifiedCompliancePolicyUIAction" minOccurs="0"/>
                <xsd:element ref="ns2:lcf76f155ced4ddcb4097134ff3c332f" minOccurs="0"/>
                <xsd:element ref="ns3:TaxCatchAll" minOccurs="0"/>
                <xsd:element ref="ns2:MediaServiceDateTaken"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0" nillable="true" ma:displayName="Unified Compliance Policy Properties" ma:hidden="true" ma:internalName="_ip_UnifiedCompliancePolicyProperties">
      <xsd:simpleType>
        <xsd:restriction base="dms:Note"/>
      </xsd:simpleType>
    </xsd:element>
    <xsd:element name="_ip_UnifiedCompliancePolicyUIAction" ma:index="1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3874043-1092-46f2-b7ed-3863b0441e7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68893229-fc1a-4591-9812-6a184d4b58bc" ma:termSetId="09814cd3-568e-fe90-9814-8d621ff8fb84" ma:anchorId="fba54fb3-c3e1-fe81-a776-ca4b69148c4d" ma:open="true" ma:isKeyword="false">
      <xsd:complexType>
        <xsd:sequence>
          <xsd:element ref="pc:Terms" minOccurs="0" maxOccurs="1"/>
        </xsd:sequence>
      </xsd:complexType>
    </xsd:element>
    <xsd:element name="MediaServiceDateTaken" ma:index="15" nillable="true" ma:displayName="MediaServiceDateTaken" ma:hidden="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c75e67c-ed2d-4c91-baba-8aa4949e551e"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80283ac5-ee11-4a8b-b790-93b8efa1ecd9}" ma:internalName="TaxCatchAll" ma:showField="CatchAllData" ma:web="2c75e67c-ed2d-4c91-baba-8aa4949e551e">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EF6340D-2503-4BA9-946B-109A3E0815BE}">
  <ds:schemaRefs>
    <ds:schemaRef ds:uri="http://purl.org/dc/elements/1.1/"/>
    <ds:schemaRef ds:uri="http://schemas.microsoft.com/office/2006/metadata/properties"/>
    <ds:schemaRef ds:uri="http://purl.org/dc/terms/"/>
    <ds:schemaRef ds:uri="http://schemas.microsoft.com/sharepoint/v3"/>
    <ds:schemaRef ds:uri="2c75e67c-ed2d-4c91-baba-8aa4949e551e"/>
    <ds:schemaRef ds:uri="http://schemas.microsoft.com/office/2006/documentManagement/types"/>
    <ds:schemaRef ds:uri="http://schemas.openxmlformats.org/package/2006/metadata/core-properties"/>
    <ds:schemaRef ds:uri="http://www.w3.org/XML/1998/namespace"/>
    <ds:schemaRef ds:uri="http://schemas.microsoft.com/office/infopath/2007/PartnerControls"/>
    <ds:schemaRef ds:uri="33874043-1092-46f2-b7ed-3863b0441e79"/>
    <ds:schemaRef ds:uri="http://purl.org/dc/dcmitype/"/>
  </ds:schemaRefs>
</ds:datastoreItem>
</file>

<file path=customXml/itemProps2.xml><?xml version="1.0" encoding="utf-8"?>
<ds:datastoreItem xmlns:ds="http://schemas.openxmlformats.org/officeDocument/2006/customXml" ds:itemID="{DD484A38-DF49-4BB5-9E19-FF0B6F63CC5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33874043-1092-46f2-b7ed-3863b0441e79"/>
    <ds:schemaRef ds:uri="2c75e67c-ed2d-4c91-baba-8aa4949e551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45E7A16-7B9D-4846-8492-9B30E8F8A3F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Dashboard</vt:lpstr>
      <vt:lpstr>Results</vt:lpstr>
      <vt:lpstr>Instructions</vt:lpstr>
      <vt:lpstr>Windows 10</vt:lpstr>
      <vt:lpstr>New Release Changes</vt:lpstr>
      <vt:lpstr>Change Log</vt:lpstr>
      <vt:lpstr>Issue Code Table</vt:lpstr>
      <vt:lpstr>'New Release Changes'!Print_Area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IRS Office of Safeguards SCSEM</dc:title>
  <dc:subject/>
  <dc:creator>Booz Allen Hamilton</dc:creator>
  <cp:keywords/>
  <dc:description/>
  <cp:lastModifiedBy>McFadden Shanee</cp:lastModifiedBy>
  <cp:revision/>
  <dcterms:created xsi:type="dcterms:W3CDTF">2016-01-27T20:29:26Z</dcterms:created>
  <dcterms:modified xsi:type="dcterms:W3CDTF">2023-11-28T02:58:22Z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0x010100BB5B4DEE38E943499C2C7511919B72BA</vt:lpwstr>
  </property>
  <property fmtid="{D5CDD505-2E9C-101B-9397-08002B2CF9AE}" pid="3" name="MediaServiceImageTags">
    <vt:lpwstr/>
  </property>
</Properties>
</file>