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SCSEM Package 09-30-2022\SCSEM Package 09-30-2022 send to IRS\SCSEM Package 09302022\Windows\"/>
    </mc:Choice>
  </mc:AlternateContent>
  <xr:revisionPtr revIDLastSave="0" documentId="13_ncr:1_{152A84B9-1C13-4D15-96E6-8E5A18D3B9CB}" xr6:coauthVersionLast="47" xr6:coauthVersionMax="47" xr10:uidLastSave="{00000000-0000-0000-0000-000000000000}"/>
  <bookViews>
    <workbookView xWindow="28690" yWindow="-110" windowWidth="29020" windowHeight="15820" tabRatio="777" xr2:uid="{00000000-000D-0000-FFFF-FFFF00000000}"/>
  </bookViews>
  <sheets>
    <sheet name="Dashboard" sheetId="1" r:id="rId1"/>
    <sheet name="Results" sheetId="2" r:id="rId2"/>
    <sheet name="Instructions" sheetId="3" r:id="rId3"/>
    <sheet name="Test Cases" sheetId="4" r:id="rId4"/>
    <sheet name="Appendix" sheetId="6" r:id="rId5"/>
    <sheet name="Change Log" sheetId="7" r:id="rId6"/>
    <sheet name="New Release Changes" sheetId="9" r:id="rId7"/>
    <sheet name="Issue Code Table" sheetId="8" r:id="rId8"/>
  </sheets>
  <definedNames>
    <definedName name="_xlnm._FilterDatabase" localSheetId="3" hidden="1">'Test Cases'!$A$2:$AG$185</definedName>
    <definedName name="_xlnm.Print_Area" localSheetId="4">Appendix!$A$1:$A$26</definedName>
    <definedName name="_xlnm.Print_Area" localSheetId="5">'Change Log'!$A$1:$D$6</definedName>
    <definedName name="_xlnm.Print_Area" localSheetId="0">Dashboard!$A$1:$C$45</definedName>
    <definedName name="_xlnm.Print_Area" localSheetId="2">Instructions!$A$1:$N$61</definedName>
    <definedName name="_xlnm.Print_Area" localSheetId="6">'New Release Changes'!$A$1:$D$3</definedName>
    <definedName name="_xlnm.Print_Area" localSheetId="1">Results!#REF!</definedName>
    <definedName name="_xlnm.Print_Area" localSheetId="3">'Test Cases'!$A$2:$K$184</definedName>
    <definedName name="_xlnm.Print_Titles" localSheetId="3">'Test Cases'!$2:$2</definedName>
    <definedName name="Z_1023C5E4_CD56_4E4F_AE92_163629BF9714_.wvu.FilterData" localSheetId="3" hidden="1">'Test Cases'!$A$1:$U$235</definedName>
    <definedName name="Z_1023C5E4_CD56_4E4F_AE92_163629BF9714_.wvu.PrintArea" localSheetId="4" hidden="1">Appendix!$A$1:$A$26</definedName>
    <definedName name="Z_1023C5E4_CD56_4E4F_AE92_163629BF9714_.wvu.PrintArea" localSheetId="5" hidden="1">'Change Log'!$A$1:$D$6</definedName>
    <definedName name="Z_1023C5E4_CD56_4E4F_AE92_163629BF9714_.wvu.PrintArea" localSheetId="0" hidden="1">Dashboard!$A$1:$C$45</definedName>
    <definedName name="Z_1023C5E4_CD56_4E4F_AE92_163629BF9714_.wvu.PrintArea" localSheetId="2" hidden="1">Instructions!$A$1:$N$61</definedName>
    <definedName name="Z_1023C5E4_CD56_4E4F_AE92_163629BF9714_.wvu.PrintArea" localSheetId="3" hidden="1">'Test Cases'!$A$2:$K$184</definedName>
    <definedName name="Z_1023C5E4_CD56_4E4F_AE92_163629BF9714_.wvu.PrintTitles" localSheetId="3" hidden="1">'Test Cases'!$2:$2</definedName>
    <definedName name="Z_1023C5E4_CD56_4E4F_AE92_163629BF9714_.wvu.Rows" localSheetId="0" hidden="1">Dashboard!$47:$49</definedName>
    <definedName name="Z_1023C5E4_CD56_4E4F_AE92_163629BF9714_.wvu.Rows" localSheetId="1" hidden="1">Results!#REF!</definedName>
    <definedName name="Z_1023C5E4_CD56_4E4F_AE92_163629BF9714_.wvu.Rows" localSheetId="3" hidden="1">'Test Cases'!$193:$201</definedName>
    <definedName name="Z_BD112224_E283_B04B_BA9E_A14CDB07129F_.wvu.FilterData" localSheetId="3" hidden="1">'Test Cases'!$A$1:$U$235</definedName>
    <definedName name="Z_BD112224_E283_B04B_BA9E_A14CDB07129F_.wvu.PrintArea" localSheetId="4" hidden="1">Appendix!$A$1:$A$26</definedName>
    <definedName name="Z_BD112224_E283_B04B_BA9E_A14CDB07129F_.wvu.PrintArea" localSheetId="5" hidden="1">'Change Log'!$A$1:$D$6</definedName>
    <definedName name="Z_BD112224_E283_B04B_BA9E_A14CDB07129F_.wvu.PrintArea" localSheetId="0" hidden="1">Dashboard!$A$1:$C$45</definedName>
    <definedName name="Z_BD112224_E283_B04B_BA9E_A14CDB07129F_.wvu.PrintArea" localSheetId="2" hidden="1">Instructions!$A$1:$N$61</definedName>
    <definedName name="Z_BD112224_E283_B04B_BA9E_A14CDB07129F_.wvu.PrintArea" localSheetId="3" hidden="1">'Test Cases'!$A$2:$K$184</definedName>
    <definedName name="Z_BD112224_E283_B04B_BA9E_A14CDB07129F_.wvu.PrintTitles" localSheetId="3" hidden="1">'Test Cases'!$2:$2</definedName>
    <definedName name="Z_BD112224_E283_B04B_BA9E_A14CDB07129F_.wvu.Rows" localSheetId="0" hidden="1">Dashboard!$47:$49</definedName>
    <definedName name="Z_BD112224_E283_B04B_BA9E_A14CDB07129F_.wvu.Rows" localSheetId="1" hidden="1">Results!#REF!</definedName>
    <definedName name="Z_BD112224_E283_B04B_BA9E_A14CDB07129F_.wvu.Rows" localSheetId="3" hidden="1">'Test Cases'!$193:$201</definedName>
    <definedName name="Z_E59820EF_6C89_44E6_B879_1DD779169C88_.wvu.FilterData" localSheetId="3" hidden="1">'Test Cases'!$A$1:$U$237</definedName>
    <definedName name="Z_E59820EF_6C89_44E6_B879_1DD779169C88_.wvu.PrintArea" localSheetId="4" hidden="1">Appendix!$A$1:$A$26</definedName>
    <definedName name="Z_E59820EF_6C89_44E6_B879_1DD779169C88_.wvu.PrintArea" localSheetId="5" hidden="1">'Change Log'!$A$1:$D$6</definedName>
    <definedName name="Z_E59820EF_6C89_44E6_B879_1DD779169C88_.wvu.PrintArea" localSheetId="0" hidden="1">Dashboard!$A$1:$C$45</definedName>
    <definedName name="Z_E59820EF_6C89_44E6_B879_1DD779169C88_.wvu.PrintArea" localSheetId="2" hidden="1">Instructions!$A$1:$N$61</definedName>
    <definedName name="Z_E59820EF_6C89_44E6_B879_1DD779169C88_.wvu.PrintArea" localSheetId="3" hidden="1">'Test Cases'!$A$2:$K$184</definedName>
    <definedName name="Z_E59820EF_6C89_44E6_B879_1DD779169C88_.wvu.PrintTitles" localSheetId="3" hidden="1">'Test Cases'!$2:$2</definedName>
    <definedName name="Z_E59820EF_6C89_44E6_B879_1DD779169C88_.wvu.Rows" localSheetId="0" hidden="1">Dashboard!$47:$49</definedName>
    <definedName name="Z_E59820EF_6C89_44E6_B879_1DD779169C88_.wvu.Rows" localSheetId="1" hidden="1">Results!#REF!</definedName>
    <definedName name="Z_E59820EF_6C89_44E6_B879_1DD779169C88_.wvu.Rows" localSheetId="3" hidden="1">'Test Cases'!$193:$201</definedName>
  </definedNames>
  <calcPr calcId="191028"/>
  <customWorkbookViews>
    <customWorkbookView name="Sean Jennings - Personal View" guid="{BD112224-E283-B04B-BA9E-A14CDB07129F}" mergeInterval="0" personalView="1" xWindow="69" yWindow="85" windowWidth="1595" windowHeight="1014" tabRatio="726" activeSheetId="4" showComments="commIndAndComment"/>
    <customWorkbookView name="Sinay, Corey [USA] - Personal View" guid="{E59820EF-6C89-44E6-B879-1DD779169C88}" mergeInterval="0" personalView="1" maximized="1" xWindow="-9" yWindow="-9" windowWidth="1938" windowHeight="1050" tabRatio="726" activeSheetId="4"/>
    <customWorkbookView name="Buffum, Tyler [USA] - Personal View" guid="{1023C5E4-CD56-4E4F-AE92-163629BF9714}" mergeInterval="0" personalView="1" maximized="1" xWindow="-8" yWindow="-8" windowWidth="1616" windowHeight="876" tabRatio="726"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O12" i="2" l="1"/>
  <c r="M12" i="2"/>
  <c r="E12" i="2"/>
  <c r="D12" i="2"/>
  <c r="C12" i="2"/>
  <c r="B12" i="2"/>
  <c r="AA3" i="4" l="1"/>
  <c r="B29" i="2" l="1"/>
  <c r="B27" i="2"/>
  <c r="N12" i="2"/>
  <c r="A27" i="2" s="1"/>
  <c r="F12" i="2"/>
  <c r="A29" i="2" l="1"/>
  <c r="D21" i="2"/>
  <c r="I21" i="2" s="1"/>
  <c r="F23" i="2"/>
  <c r="C17" i="2"/>
  <c r="C16" i="2"/>
  <c r="C22" i="2"/>
  <c r="E20" i="2"/>
  <c r="C19" i="2"/>
  <c r="D19" i="2"/>
  <c r="I19" i="2" s="1"/>
  <c r="F16" i="2"/>
  <c r="E22" i="2"/>
  <c r="F18" i="2"/>
  <c r="F21" i="2"/>
  <c r="C18" i="2"/>
  <c r="C21" i="2"/>
  <c r="E19" i="2"/>
  <c r="E23" i="2"/>
  <c r="F19" i="2"/>
  <c r="F22" i="2"/>
  <c r="C20" i="2"/>
  <c r="D17" i="2"/>
  <c r="I17" i="2" s="1"/>
  <c r="D18" i="2"/>
  <c r="I18" i="2" s="1"/>
  <c r="E17" i="2"/>
  <c r="E16" i="2"/>
  <c r="E21" i="2"/>
  <c r="F17" i="2"/>
  <c r="F20" i="2"/>
  <c r="D23" i="2"/>
  <c r="I23" i="2" s="1"/>
  <c r="D22" i="2"/>
  <c r="I22" i="2" s="1"/>
  <c r="C23" i="2"/>
  <c r="D20" i="2"/>
  <c r="I20" i="2" s="1"/>
  <c r="D16" i="2"/>
  <c r="I16" i="2" s="1"/>
  <c r="E18" i="2"/>
  <c r="H17" i="2" l="1"/>
  <c r="H23" i="2"/>
  <c r="H19" i="2"/>
  <c r="H16" i="2"/>
  <c r="H22" i="2"/>
  <c r="H20" i="2"/>
  <c r="H21" i="2"/>
  <c r="H18" i="2"/>
  <c r="D24" i="2" l="1"/>
  <c r="G12" i="2" s="1"/>
</calcChain>
</file>

<file path=xl/sharedStrings.xml><?xml version="1.0" encoding="utf-8"?>
<sst xmlns="http://schemas.openxmlformats.org/spreadsheetml/2006/main" count="4857" uniqueCount="3271">
  <si>
    <t>Internal Revenue Service</t>
  </si>
  <si>
    <t>Office of Safeguards</t>
  </si>
  <si>
    <t xml:space="preserve"> ▪ SCSEM Subject: Microsoft Windows Server 2008R2</t>
  </si>
  <si>
    <t xml:space="preserve"> ▪ SCSEM Version: 2.5</t>
  </si>
  <si>
    <t xml:space="preserve"> ▪ SCSEM Release Date: September 30, 2022</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</si>
  <si>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</si>
  <si>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</si>
  <si>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</si>
  <si>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</si>
  <si>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</si>
  <si>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</si>
  <si>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</si>
  <si>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</si>
  <si>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</si>
  <si>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</si>
  <si>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</si>
  <si>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</si>
  <si>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</si>
  <si>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</si>
  <si>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</si>
  <si>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</si>
  <si>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</si>
  <si>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</si>
  <si>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</si>
  <si>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</si>
  <si>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</si>
  <si>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</si>
  <si>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</si>
  <si>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</si>
  <si>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</si>
  <si>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</si>
  <si>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</si>
  <si>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</si>
  <si>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</si>
  <si>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</si>
  <si>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</si>
  <si>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</si>
  <si>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</si>
  <si>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</si>
  <si>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</si>
  <si>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</si>
  <si>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</si>
  <si>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</si>
  <si>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</si>
  <si>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</si>
  <si>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</si>
  <si>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</si>
  <si>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</si>
  <si>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</si>
  <si>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</si>
  <si>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</si>
  <si>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</si>
  <si>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</si>
  <si>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</si>
  <si>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</si>
  <si>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</si>
  <si>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</si>
  <si>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</si>
  <si>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</si>
  <si>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</si>
  <si>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</si>
  <si>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</si>
  <si>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</si>
  <si>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</si>
  <si>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</si>
  <si>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</si>
  <si>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</si>
  <si>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2008R2 for a system that receives, stores, processes or transmits Federal Tax Information (FTI).  The tests in this SCSEM </t>
  </si>
  <si>
    <t>complement tests executed through the Nessus Assessment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</si>
  <si>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</si>
  <si>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</si>
  <si>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</si>
  <si>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</si>
  <si>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</si>
  <si>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</si>
  <si>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</si>
  <si>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</si>
  <si>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</si>
  <si>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</si>
  <si>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</si>
  <si>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</si>
  <si>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</si>
  <si>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</si>
  <si>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</si>
  <si>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</si>
  <si>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</si>
  <si>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</si>
  <si>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</si>
  <si>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</si>
  <si>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</si>
  <si>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</si>
  <si>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</si>
  <si>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</si>
  <si>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</si>
  <si>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</si>
  <si>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</si>
  <si>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</si>
  <si>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</si>
  <si>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</si>
  <si>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</si>
  <si>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</si>
  <si>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</si>
  <si>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</si>
  <si>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</si>
  <si>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</si>
  <si>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</si>
  <si>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</si>
  <si>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</si>
  <si>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</si>
  <si>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</si>
  <si>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</si>
  <si>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</si>
  <si>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</si>
  <si>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</si>
  <si>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</si>
  <si>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</si>
  <si>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</si>
  <si>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</si>
  <si>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</si>
  <si>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</si>
  <si>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</si>
  <si>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</si>
  <si>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</si>
  <si>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</si>
  <si>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</si>
  <si>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</si>
  <si>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</si>
  <si>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</si>
  <si>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</si>
  <si>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</si>
  <si>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</si>
  <si>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</si>
  <si>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</si>
  <si>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</si>
  <si>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</si>
  <si>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</si>
  <si>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</si>
  <si>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</si>
  <si>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</si>
  <si>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</si>
  <si>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</si>
  <si>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</si>
  <si>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</si>
  <si>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</si>
  <si>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</si>
  <si>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</si>
  <si>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</si>
  <si>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</si>
  <si>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</si>
  <si>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</si>
  <si>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</si>
  <si>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</si>
  <si>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</si>
  <si>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</si>
  <si>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</si>
  <si>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</si>
  <si>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</si>
  <si>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</si>
  <si>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</si>
  <si>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</si>
  <si>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Remediation Statement (Internal Use Only)</t>
  </si>
  <si>
    <t>CAP Request Statement (Internal Use Only)</t>
  </si>
  <si>
    <t>Risk Rating (Do Not Edit)</t>
  </si>
  <si>
    <t>WIN2K8R2-001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</si>
  <si>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</si>
  <si>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</si>
  <si>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</si>
  <si>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</si>
  <si>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</si>
  <si>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</si>
  <si>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r>
      <rPr>
        <sz val="10"/>
        <color rgb="FF000000"/>
        <rFont val="Arial"/>
        <family val="2"/>
      </rPr>
      <t xml:space="preserve">Windows is in current general support or extended support. If in extended support, ensure the agency has purchased extra support.
</t>
    </r>
    <r>
      <rPr>
        <b/>
        <sz val="10"/>
        <color rgb="FFFF0000"/>
        <rFont val="Arial"/>
        <family val="2"/>
      </rPr>
      <t>Note - This product was EOL in January 2020.  Review under extended support only.</t>
    </r>
  </si>
  <si>
    <t>The system is not under current vendor support.</t>
  </si>
  <si>
    <t>EOL: 14 January 2020
Extended Support: 10 January 2023, unless hosted in Azure - 9 January 2024</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</si>
  <si>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</si>
  <si>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</si>
  <si>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</si>
  <si>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</si>
  <si>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Server Operating System (OS) to a vendor-supported version. Once deployed, harden the upgraded system in accordance with IRS standards using the corresponding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</si>
  <si>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</si>
  <si>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WIN2K8R2-002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</si>
  <si>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</si>
  <si>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</si>
  <si>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</si>
  <si>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</si>
  <si>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</si>
  <si>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</si>
  <si>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</si>
  <si>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</si>
  <si>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</si>
  <si>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</si>
  <si>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2008 R2 Server security patches for Security-relevant software updates to include, patches, service packs, hot fixes, and antivirus signatures. </t>
  </si>
  <si>
    <t>To close this finding, please provide a screenshot of the updated windows version and its patch level with the agency's CAP.</t>
  </si>
  <si>
    <t>WIN2K8R2-003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</si>
  <si>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</si>
  <si>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</si>
  <si>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</si>
  <si>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</si>
  <si>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</si>
  <si>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</si>
  <si>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</si>
  <si>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</si>
  <si>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</si>
  <si>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</si>
  <si>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</si>
  <si>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</si>
  <si>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MFA is employed for all local access to the network with the agency's CAP.</t>
  </si>
  <si>
    <t>WIN2K8R2-004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</si>
  <si>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</si>
  <si>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</si>
  <si>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</si>
  <si>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</si>
  <si>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</si>
  <si>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</si>
  <si>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</si>
  <si>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</si>
  <si>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</si>
  <si>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</si>
  <si>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</si>
  <si>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WIN2K8R2-005</t>
  </si>
  <si>
    <t>CM-6</t>
  </si>
  <si>
    <t>Configuration Settings</t>
  </si>
  <si>
    <t>Test (Automated)</t>
  </si>
  <si>
    <t>Set Recovery console: Allow floppy copy and access to all drives and all folders to Disabled</t>
  </si>
  <si>
    <t>This policy setting makes the Recovery Console SET command available, which allows you to set the following recovery console environment variables: . AllowWildCards. Enables wildcard support for some commands (such as the DEL command). . AllowAllPaths. Allows access to all files and folders on the computer. . AllowRemovableMedia. Allows files to be copied to removable media, such as a floppy disk. . NoCopyPrompt. Does not prompt when overwriting an existing file.</t>
  </si>
  <si>
    <t>Navigate to the UI Path articulated in the Remediation section and confirm it is set as prescribed. This group policy object is backed by the following registry location:
	HKEY_LOCAL_MACHINESoftwareMicrosoftWindows NTCurrentVersionSetupRecoveryConsole:setcommand</t>
  </si>
  <si>
    <t>The security setting "recovery console: Allow floppy copy and access to all drives and all folders" is set to "disabled".</t>
  </si>
  <si>
    <t>The security setting "recovery console: Allow floppy copy and access to all drives and all folders" is not disabled.</t>
  </si>
  <si>
    <t>Moderate</t>
  </si>
  <si>
    <t>HAC61</t>
  </si>
  <si>
    <t>HAC61: User rights and permissions are not adequately configured</t>
  </si>
  <si>
    <t>1.1.1.2.1</t>
  </si>
  <si>
    <t>1.1.1.2.1.5</t>
  </si>
  <si>
    <t>An attacker who can cause the system to restart into the Recovery Console could steal sensitive data and leave no audit or access trail.</t>
  </si>
  <si>
    <t>To implement the recommended configuration state, set the following Group Policy setting to Disabled. 
Computer Configuration&gt;Windows Settings&gt;security settings&gt;Local Policies&gt;Security Options&gt;Recovery console: Allow floppy copy and access to all drives and all folders.</t>
  </si>
  <si>
    <t>Users who have started a server through the Recovery Console and logged in with the built-in Administrator account will not be able to copy files and folders to a floppy disk.</t>
  </si>
  <si>
    <t>CCE-10643-5</t>
  </si>
  <si>
    <t>Set Recovery console: Allow floppy copy and access to all drives and all folders to Disabled. One method to achieve the recommended configuration via Group Policy is to perform the following:
Set the following Group Policy setting to Disabled:
Computer Configuration\Windows Settings\security settings\Local Policies\Security Options\Recovery console: Allow floppy copy and access to all drives and all folders</t>
  </si>
  <si>
    <t>WIN2K8R2-006</t>
  </si>
  <si>
    <t>Set Accounts: Guest account status to Disabled</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</si>
  <si>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</si>
  <si>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Navigate to the UI Path articulated in the Remediation section and confirm it is set as prescribed.</t>
  </si>
  <si>
    <t>The security setting "Accounts: Guest account status" is set to "disabled".</t>
  </si>
  <si>
    <t>The security setting "Accounts: Guest account status" is not disabled.</t>
  </si>
  <si>
    <t>HAC59</t>
  </si>
  <si>
    <t>HAC59: The guest account has improper access to data and/or resources</t>
  </si>
  <si>
    <t>1.1.1.2.1.9</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</si>
  <si>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</si>
  <si>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implement the recommended configuration state, set the following Group Policy setting to Disabled. 
Computer Configuration&gt;Windows Settings&gt;security settings&gt;Local Policies&gt;Security Options&gt;Accounts: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</si>
  <si>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Windows(R) 2000, Windows XP, and Windows Server 2003.</t>
  </si>
  <si>
    <t>CCE-9989-5</t>
  </si>
  <si>
    <t>Set Accounts: Guest account status to Disabled. One method to achieve the recommended configuration via Group Policy is to perform the following:
Set the following Group Policy setting to Disabled: 
Computer Configuration\Windows Settings\security settings\Local Policies\Security Options\Accounts: Guest account status</t>
  </si>
  <si>
    <t>To close this finding, please provide a screenshot of the setting and/or a comprehensive group policy result report (e.g., gpresult) with the agency's CAP.</t>
  </si>
  <si>
    <t>WIN2K8R2-007</t>
  </si>
  <si>
    <t>AC-2</t>
  </si>
  <si>
    <t>Account Management</t>
  </si>
  <si>
    <t>Set User Account Control: Behavior of the elevation prompt for administrators in Admin Approval Mode to Prompt for consent for non-Windows binaries</t>
  </si>
  <si>
    <t>This policy setting controls the behavior of the elevation prompt for administrators. The options are: . Elevate without prompting: Allows privileged accounts to perform an operation that requires elevation without requiring consent or credentials. Note: Use this option only in the most constrained environments. . Prompt for credentials on the secure desktop: When an operation requires elevation of privilege, the user is prompted on the secure desktop to enter a privileged user name and password. If the user enters valid credentials, the operation continues with the users highest available privilege. . Prompt for consent on the secure desktop: When an operation requires elevation of privilege, the user is prompted on the secure desktop to select either Permit or Deny. If the user selects Permit, the operation continues with the users highest available privilege. . Prompt for credentials: When an operation requires elevation of privilege, the user is prompted to enter an administrative user name and password. If the user enters valid credentials, the operation continues with the applicable privilege. . Prompt for consent: When an operation requires elevation of privilege, the user is prompted to select either Permit or Deny. If the user selects Permit, the operation continues with the users highest available privilege. . Prompt for consent for non-Windows binaries: (Default) When an operation for a non-Microsoft application requires elevation of privilege, the user is prompted on the secure desktop to select either Permit or Deny. If the user selects Permit, the operation continues with the users highest available privilege.</t>
  </si>
  <si>
    <t>Navigate to the UI Path articulated in the Remediation section and confirm it is set as prescribed. This group policy object is backed by the following registry location:
	HKEY_LOCAL_MACHINESoftwareMicrosoftWindowsCurrentVersionPoliciesSystem:ConsentPromptBehaviorAdmin</t>
  </si>
  <si>
    <t>The security setting "User account control: Behavior of the elevation prompt for administrators in admin approval mode" is set to "prompt for consent for non-Windows binaries".</t>
  </si>
  <si>
    <t>The security setting "User account control: Behavior of the elevation prompt for administrators in admin approval mode" is not properly configured.</t>
  </si>
  <si>
    <t>HIA5</t>
  </si>
  <si>
    <t>HIA5: System does not properly control authentication process</t>
  </si>
  <si>
    <t>1.1.1.2.1.14</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</si>
  <si>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</si>
  <si>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implement the recommended configuration state, set the following Group Policy setting to 5. 
Computer Configuration&gt;Windows Settings&gt;security settings&gt;Local Policies&gt;Security Options&gt;User Account Control: Behavior of the elevation prompt for administrators in Admin Approval Mode.</t>
  </si>
  <si>
    <t>This policy setting controls the behavior of the elevation prompt for administrators.</t>
  </si>
  <si>
    <t>CCE-11023-9</t>
  </si>
  <si>
    <t>Set User Account Control: Behavior of the elevation prompt for administrators in Admin Approval Mode to Prompt for consent for non-Windows binaries. One method to achieve the recommended configuration via Group Policy is to perform the following:
Set the following Group Policy setting to 5:
Computer Configuration\Windows Settings\security settings\Local Policies\Security Options\User Account Control: Behavior of the elevation prompt for administrators in Admin Approval Mode</t>
  </si>
  <si>
    <t>WIN2K8R2-008</t>
  </si>
  <si>
    <t>Set Network security: LAN Manager authentication level to Send NTLMv2 response only. Refuse LM &amp; NTLM</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</si>
  <si>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t>
  </si>
  <si>
    <t>Navigate to the UI Path articulated in the Remediation section and confirm it is set as prescribed. This group policy object is backed by the following registry location:
	HKEY_LOCAL_MACHINESystemCurrentControlSetControlLsa:LmCompatibilityLevel</t>
  </si>
  <si>
    <t>The security setting "Network security: LAN Manager authentication level" is set to "Send NTLMv2 response only. Refuse LM &amp; NTLM".</t>
  </si>
  <si>
    <t>The security setting "Network security: LAN Manager authentication level" is not set to "send NTLMv2 response only. Refuse LM &amp; NTLM".</t>
  </si>
  <si>
    <t>HPW11</t>
  </si>
  <si>
    <t>HPW11: Password transmission does not use strong cryptography</t>
  </si>
  <si>
    <t>1.1.1.2.1.18</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</si>
  <si>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</si>
  <si>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To implement the recommended configuration state, set the following Group Policy setting to 5. 
Computer Configuration&gt;Windows Settings&gt;security settings&gt;Local Policies&gt;Security Options&gt;Network security: LAN Manager authentication level.</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</si>
  <si>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</si>
  <si>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CCE-10984-3</t>
  </si>
  <si>
    <t>Set Network security: LAN Manager authentication level to Send NTLMv2 response only. Refuse LM &amp; NTLM. One method to achieve the recommended configuration via Group Policy is to perform the following:
Set the following Group Policy setting to 5:
Computer Configuration\Windows Settings\security settings\Local Policies\Security Options\Network security: LAN Manager authentication level</t>
  </si>
  <si>
    <t>WIN2K8R2-009</t>
  </si>
  <si>
    <t>AC-3</t>
  </si>
  <si>
    <t>Access Enforcement</t>
  </si>
  <si>
    <t>Set User Account Control: Run all administrators in Admin Approval Mode to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</si>
  <si>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t>
  </si>
  <si>
    <t>Navigate to the UI Path articulated in the Remediation section and confirm it is set as prescribed. This group policy object is backed by the following registry location:
	HKEY_LOCAL_MACHINESoftwareMicrosoftWindowsCurrentVersionPoliciesSystem:EnableLUA</t>
  </si>
  <si>
    <t>The security setting "User Account Control: Run all administrators in Admin Approval Mode" is set to "enabled".</t>
  </si>
  <si>
    <t>The security setting "User Account Control: Run all administrators in Admin Approval Mode" is not enabled.</t>
  </si>
  <si>
    <t>HAC11</t>
  </si>
  <si>
    <t>HAC11: User access was not established with concept of least privilege</t>
  </si>
  <si>
    <t>1.1.1.2.1.22</t>
  </si>
  <si>
    <t>This is the setting that turns on or off UAC. If this setting is disabled, UAC will not be used and any security benefits and risk mitigations that are dependent on UAC will not be present on the system.</t>
  </si>
  <si>
    <t>To implement the recommended configuration state, set the following Group Policy setting to Enabled. 
Computer Configuration&gt;Windows Settings&gt;security settings&gt;Local Policies&gt;Security Options&gt;User Account Control: Run all administrators in Admin Approval Mode.</t>
  </si>
  <si>
    <t>Users and administrators will need to learn to work with UAC prompts and adjust their work habits to use least privilege operations.</t>
  </si>
  <si>
    <t>CCE-10684-9</t>
  </si>
  <si>
    <t>Set User Account Control: Run all administrators in Admin Approval Mode to Enabled. One method to achieve the recommended configuration via Group Policy is to perform the following:
Set the following Group Policy setting to Enabled:
Computer Configuration\Windows Settings\security settings\Local Policies\Security Options\User Account Control: Run all administrators in Admin Approval Mode</t>
  </si>
  <si>
    <t>WIN2K8R2-010</t>
  </si>
  <si>
    <t>Set User Account Control: Admin Approval Mode for the Built-in Administrator account to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</si>
  <si>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t>
  </si>
  <si>
    <t>Navigate to the UI Path articulated in the Remediation section and confirm it is set as prescribed. This group policy object is backed by the following registry location:
	HKEY_LOCAL_MACHINESoftwareMicrosoftWindowsCurrentVersionPoliciesSystem:FilterAdministratorToken</t>
  </si>
  <si>
    <t>The security setting "User Account Control: Admin Approval Mode for the Built-in Administrator account" is set to "enabled".</t>
  </si>
  <si>
    <t>The security setting "User Account Control: Admin Approval Mode for the Built-in Administrator account" is not enabled.</t>
  </si>
  <si>
    <t>1.1.1.2.1.26</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</si>
  <si>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</si>
  <si>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To implement the recommended configuration state, set the following Group Policy setting to Enabled. 
Computer Configuration&gt;Windows Settings&gt;security settings&gt;Local Policies&gt;Security Options&gt;User Account Control: Admin Approval Mode for the Built-in Administrator account.</t>
  </si>
  <si>
    <t>Users that log on using the local Administrator account will be prompted for consent whenever a program requests an elevation in privilege.</t>
  </si>
  <si>
    <t>CCE-11028-8</t>
  </si>
  <si>
    <t>Set User Account Control: Admin Approval Mode for the Built-in Administrator account to Enabled. One method to achieve the recommended configuration via Group Policy is to perform the following:
Set the following Group Policy setting to Enabled:
Computer Configuration\Windows Settings\security settings\Local Policies\Security Options\User Account Control: Admin Approval Mode for the Built-in Administrator account</t>
  </si>
  <si>
    <t>WIN2K8R2-011</t>
  </si>
  <si>
    <t>Set Devices: Allowed to format and eject removable media to Administrators and Interactive Users</t>
  </si>
  <si>
    <t>This policy setting determines who is allowed to format and eject removable media. You can use this policy setting to prevent unauthorized users from removing data on one computer to access it on another computer on which they have local administrator privileges.</t>
  </si>
  <si>
    <t>Navigate to the UI Path articulated in the Remediation section and confirm it is set as prescribed. This group policy object is backed by the following registry location:
	HKEY_LOCAL_MACHINESoftwareMicrosoftWindows NTCurrentVersionWinlogon:AllocateDASD</t>
  </si>
  <si>
    <t>The security setting "Devices: Allowed to format and eject removable media" is set to "Administrators and Interactive Users".</t>
  </si>
  <si>
    <t>The security setting "Devices: Allowed to format and eject removable media" is not set to "Administrators and Interactive Users".</t>
  </si>
  <si>
    <t>1.1.1.2.1.29</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</si>
  <si>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</si>
  <si>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implement the recommended configuration state, set the following Group Policy setting to 2. 
Computer Configuration&gt;Windows Settings&gt;security settings&gt;Local Policies&gt;Security Options&gt;Devices: Allowed to format and eject removable media.</t>
  </si>
  <si>
    <t>Only Administrators will be able to format and eject removable media. If users are in the habit of using removable media for file transfers and storage, they will need to be informed of the change in policy.</t>
  </si>
  <si>
    <t>CCE-10637-7</t>
  </si>
  <si>
    <t>Set Devices: Allowed to format and eject removable media to Administrators and Interactive Users. One method to achieve the recommended configuration via Group Policy is to perform the following:
Set the following Group Policy setting to 2:
Computer Configuration\Windows Settings\security settings\Local Policies\Security Options\Devices: Allowed to format and eject removable media</t>
  </si>
  <si>
    <t>WIN2K8R2-012</t>
  </si>
  <si>
    <t>Set System objects: Require case insensitivity for non-Windows subsystems to Enabled</t>
  </si>
  <si>
    <t>This policy setting determines whether case insensitivity is enforced for all subsystems. The Microsoft Win32(R)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t>
  </si>
  <si>
    <t>Navigate to the UI Path articulated in the Remediation section and confirm it is set as prescribed. This group policy object is backed by the following registry location:
	HKEY_LOCAL_MACHINESystemCurrentControlSetControlSession ManagerKernel:ObCaseInsensitive</t>
  </si>
  <si>
    <t>The security setting "System objects: Require case insensitivity for non-Windows subsystems" is set to "enabled".</t>
  </si>
  <si>
    <t>The security setting "System objects: Require case insensitivity for non-Windows subsystems" is not enabled.</t>
  </si>
  <si>
    <t>HCM45</t>
  </si>
  <si>
    <t>HCM45: System configuration provides additional attack surface</t>
  </si>
  <si>
    <t>1.1.1.2.1.30</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</si>
  <si>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</si>
  <si>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implement the recommended configuration state, set the following Group Policy setting to Enabled. 
Computer Configuration&gt;Windows Settings&gt;security settings&gt;Local Policies&gt;Security Options&gt;System objects: Require case insensitivity for non-Windows subsystems.</t>
  </si>
  <si>
    <t>All subsystems will be forced to observe case insensitivity. This configuration may confuse users who are familiar with any UNIX-based operating systems that is case-sensitive.</t>
  </si>
  <si>
    <t>CCE-10986-8</t>
  </si>
  <si>
    <t>Set System objects: Require case insensitivity for non-Windows subsystems to Enabled. One method to achieve the recommended configuration via Group Policy is to perform the following:
Set the following Group Policy setting to Enabled:
Computer Configuration\Windows Settings\security settings\Local Policies\Security Options\System objects: Require case insensitivity for non-Windows subsystems</t>
  </si>
  <si>
    <t>WIN2K8R2-013</t>
  </si>
  <si>
    <t>Set MSS: (DisableIPSourceRouting IPv6) IP source routing protection level (protects against packet spoofing) to Highest protection, source routing is completely disabled</t>
  </si>
  <si>
    <t>This entry appears as MSS: (DisableIPSourceRouting) IPv6 source routing protection level (protects against packet spoofing) in the SCE. IP source routing is a mechanism that allows the sender to determine the IP route that a datagram should follow through the network.</t>
  </si>
  <si>
    <t>Navigate to the UI Path articulated in the Remediation section and confirm it is set as prescribed. This group policy object is backed by the following registry location:
	HKEY_LOCAL_MACHINESystemCurrentControlSetServicesTcpip6Parameters:DisableIPSourceRouting</t>
  </si>
  <si>
    <t>The security setting "MSS: (DisableIPSourceRouting IPv6) IP source routing protection level (protects against packet spoofing)" is set to "Highest protection, source routing is completely disabled".
Note: The registry value for "Highest protection, source routing is completely disabled" is "2".</t>
  </si>
  <si>
    <t>The security setting "MSS: DisableIPSourceRouting IPv6" is not set to "2".</t>
  </si>
  <si>
    <t>1.1.1.2.1.32</t>
  </si>
  <si>
    <t>An attacker could use source routed packets to obscure their identity and location. Source routing allows a computer that sends a packet to specify the route that the packet takes.</t>
  </si>
  <si>
    <t>To implement the recommended configuration state, set the following Group Policy setting to 2. 
Computer Configuration&gt;Windows Settings&gt;security settings&gt;Local Policies&gt;Security Options&gt;MSS: (DisableIPSourceRouting IPv6) IP source routing protection level (protects against packet spoofing).</t>
  </si>
  <si>
    <t>If you configure this value to 2, all incoming source routed packets will be dropped.</t>
  </si>
  <si>
    <t>CCE-10888-6</t>
  </si>
  <si>
    <t>Set MSS: (DisableIPSourceRouting IPv6) IP source routing protection level (protects against packet spoofing) to Highest protection, source routing is completely disabled. One method to achieve the recommended configuration via Group Policy is to perform the following:
Set the following Group Policy setting to 2:
Computer Configuration\Windows Settings\security settings\Local Policies\Security Options\MSS: (DisableIPSourceRouting IPv6) IP source routing protection level (protects against packet spoofing)</t>
  </si>
  <si>
    <t>WIN2K8R2-014</t>
  </si>
  <si>
    <t>Set Recovery console: Allow automatic administrative logon to Disabled</t>
  </si>
  <si>
    <t>The recovery console is a command-line environment that is used to recover from system problems. If you enable this policy setting, the administrator account is automatically logged on to the recovery console when it is invoked during startup.</t>
  </si>
  <si>
    <t>Navigate to the UI Path articulated in the Remediation section and confirm it is set as prescribed. This group policy object is backed by the following registry location:
	HKEY_LOCAL_MACHINESoftwareMicrosoftWindows NTCurrentVersionSetupRecoveryConsole:securitylevel</t>
  </si>
  <si>
    <t>The security setting "Recovery console: Allow automatic administrative logon" is set to "disabled".</t>
  </si>
  <si>
    <t>The security setting "Recovery console: Allow automatic administrative logon" is not disabled.</t>
  </si>
  <si>
    <t>1.1.1.2.1.34</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</si>
  <si>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</si>
  <si>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To implement the recommended configuration state, set the following Group Policy setting to Disabled. 
Computer Configuration&gt;Windows Settings&gt;security settings&gt;Local Policies&gt;Security Options&gt;Recovery console: Allow automatic administrative logon.</t>
  </si>
  <si>
    <t>Users will have to enter a user name and password to access the Recovery Console.</t>
  </si>
  <si>
    <t>CCE-10370-5</t>
  </si>
  <si>
    <t>Set Recovery console: Allow automatic administrative logon to Disabled. One method to achieve the recommended configuration via Group Policy is to perform the following:
Set the following Group Policy setting to Disabled:
Computer Configuration\Windows Settings\security settings\Local Policies\Security Options\Recovery console: Allow automatic administrative logon</t>
  </si>
  <si>
    <t>WIN2K8R2-015</t>
  </si>
  <si>
    <t>Set MSS: (WarningLevel) Percentage threshold for the security event log at which the system will generate a warning to 90</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</si>
  <si>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t>
  </si>
  <si>
    <t>Navigate to the UI Path articulated in the Remediation section and confirm it is set as prescribed. This group policy object is backed by the following registry location:
	HKEY_LOCAL_MACHINESYSTEMCurrentControlSetServicesEventlogSecurity:WarningLevel</t>
  </si>
  <si>
    <t>The security setting "MSS: (WarningLevel) Percentage threshold for the security event log at which the system will generate a warning" is set to "90".</t>
  </si>
  <si>
    <t>The security setting "MSS: WarningLevel" is not set to "90".</t>
  </si>
  <si>
    <t>Limited</t>
  </si>
  <si>
    <t>HAU23</t>
  </si>
  <si>
    <t>HAU23: Audit storage capacity threshold has not been defined</t>
  </si>
  <si>
    <t>1.1.1.2.1.40</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</si>
  <si>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</si>
  <si>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implement the recommended configuration state, set the following Group Policy setting to 90. 
Computer Configuration&gt;Windows Settings&gt;security settings&gt;Local Policies&gt;Security Options&gt;MSS: (WarningLevel) Percentage threshold for the security event log at which the system will generate a warning.</t>
  </si>
  <si>
    <t>This setting will generate an audit event when the Security log reaches the 90 percent-full threshold unless the log is configured to overwrite events as needed.</t>
  </si>
  <si>
    <t>CCE-11011-4</t>
  </si>
  <si>
    <t>Set MSS: (WarningLevel) Percentage threshold for the security event log at which the system will generate a warning to 90. One method to achieve the recommended configuration via Group Policy is to perform the following:
Set the following Group Policy setting to 90:
Computer Configuration\Windows Settings\security settings\Local Policies\Security Options\MSS: (WarningLevel) Percentage threshold for the security event log at which the system will generate a warning</t>
  </si>
  <si>
    <t>WIN2K8R2-016</t>
  </si>
  <si>
    <t>IA-5</t>
  </si>
  <si>
    <t>Authenticator Management</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</si>
  <si>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</si>
  <si>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t>
  </si>
  <si>
    <t>Navigate to the UI Path articulated in the Remediation section and confirm it is set as prescribed. This group policy object is backed by the following registry location:
	HKEY_LOCAL_MACHINESystemCurrentControlSetServicesNetlogonParameters:disablepasswordchange</t>
  </si>
  <si>
    <t>The security setting "Domain member: Disable machine account password changes" is set to "disabled".</t>
  </si>
  <si>
    <t>The security setting "Domain member: Disable machine account password changes" is not disabled.</t>
  </si>
  <si>
    <t>1.1.1.2.1.44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</si>
  <si>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</si>
  <si>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implement the recommended configuration state, set the following Group Policy setting to Disabled. 
Computer Configuration&gt;Windows Settings&gt;security settings&gt;Local Policies&gt;Security Options&gt;Domain member: Disable machine account password changes</t>
  </si>
  <si>
    <t>None. This is the default configuration.</t>
  </si>
  <si>
    <t>CCE-10775-5</t>
  </si>
  <si>
    <t>Set Domain member: Disable machine account password changes to Disabled. One method to achieve the recommended configuration via Group Policy is to perform the following:
Set the following Group Policy setting to Disabled:
Computer Configuration\Windows Settings\security settings\Local Policies\Security Options\Domain member: Disable machine account password changes</t>
  </si>
  <si>
    <t>WIN2K8R2-017</t>
  </si>
  <si>
    <t>SC-8</t>
  </si>
  <si>
    <t>Transmission Confidentiality and Integrity</t>
  </si>
  <si>
    <t>Set Domain member: Digitally encrypt secure channel data (when possible) to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</si>
  <si>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</si>
  <si>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HKEY_LOCAL_MACHINESystemCurrentControlSetServicesNetlogonParameters:sealsecurechannel</t>
  </si>
  <si>
    <t>The security setting "Domain member: Digitally encrypt secure channel data (when possible)" is set to "enabled".</t>
  </si>
  <si>
    <t>The security setting "Domain member: Digitally encrypt secure channel data (when possible)" is not enabled.</t>
  </si>
  <si>
    <t>1.1.1.2.1.45</t>
  </si>
  <si>
    <t>When a Windows Server 2003, Windows XP, Windows 2000, or Windows NT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</si>
  <si>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encrypt secure channel data (when possible).</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</si>
  <si>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</si>
  <si>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CCE-10875-3</t>
  </si>
  <si>
    <t>Set Domain member: Digitally encrypt secure channel data (when possible) to Enabled. One method to achieve the recommended configuration via Group Policy is to perform the following:
Set the following Group Policy setting to Enabled:
Computer Configuration\Windows Settings\security settings\Local Policies\Security Options\Domain member: Digitally encrypt secure channel data (when possible)</t>
  </si>
  <si>
    <t>WIN2K8R2-018</t>
  </si>
  <si>
    <t>Set Network access: Allow anonymous SID/Name translation to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</si>
  <si>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t>
  </si>
  <si>
    <t>The security setting "Network access: Allow anonymous SID/Name translation" is set to "disabled".</t>
  </si>
  <si>
    <t>The security setting "Network access: Allow anonymous SID/Name translation" is not disabled.</t>
  </si>
  <si>
    <t>1.1.1.2.1.47</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</si>
  <si>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</si>
  <si>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implement the recommended configuration state, set the following Group Policy setting to False. 
Computer Configuration&gt;Windows Settings&gt;security settings&gt;Local Policies&gt;Security Options&gt;Network access: Allow anonymous SID/Name translation.</t>
  </si>
  <si>
    <t>Disabled is the default configuration for this policy setting on member computers; therefore it will have no impact on them. The default configuration for domain controllers is Enabled. If you disable this policy setting on domain controllers, legacy computers may be unable to communicate with Windows Server 2003based domains.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</si>
  <si>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CCE-10024-8</t>
  </si>
  <si>
    <t>Set Network access: Allow anonymous SID/Name translation to Disabled. One method to achieve the recommended configuration via Group Policy is to perform the following:
Set the following Group Policy setting to False:
Computer Configuration\Windows Settings\security settings\Local Policies\Security Options\Network access: Allow anonymous SID/Name translation</t>
  </si>
  <si>
    <t>WIN2K8R2-019</t>
  </si>
  <si>
    <t>AU-2</t>
  </si>
  <si>
    <t>Audit Events</t>
  </si>
  <si>
    <t>Set System cryptography: Use FIPS compliant algorithms for encryption, hashing, and signing to Enabled</t>
  </si>
  <si>
    <t>This policy setting determines whether the Transport Layer Security/Secure Sockets Layer (TLS/SSL) Security Provider supports only the TLS_RSA_WITH_3DES_EDE_CBC_SHA cipher suite. Although this policy setting increases security, most public Web sites that are secured with TLS or SSL do not support these algorithms. Client computers that have this policy setting enabled will also be unable to connect to Terminal Services on servers that are not configured to use the FIPS compliant algorithms. Note If you enable this policy setting, computer performance will be slower because the 3DES process is performed on each block of data in the file three times. This policy setting should only be enabled if your organization is required to be FIPS compliant. Important: This setting is recorded in different registry locations depending upon the version of Windows being used. For Windows XP and Windows Server 2003 it is stored at HKLMSystemCurrentControlSetControlLsaFIPSAlgorithmPolicy, with Windows Vista and later versions of Windows it is stored at HKLMSystemCurrentControlSetControlLsaFIPSAlgorithmPolicyEnabled. This means that you must use Windows XP or Windows Server 2003 to edit group policies and security templates which will be applied to computers running Windows XP or Windows Server 2003. However, when editing group policies or security templates which will be applied to computers running Windows Vista or Windows Server 2008 you must use Windows Vista or Windows Server 2008.</t>
  </si>
  <si>
    <t>Navigate to the UI Path articulated in the Remediation section and confirm it is set as prescribed. This group policy object is backed by the following registry location:
	HKEY_LOCAL_MACHINESystemCurrentControlSetControlLsaFIPSAlgorithmPolicy:Enabled</t>
  </si>
  <si>
    <t>The security setting "System cryptography: Use FIPS compliant algorithms for encryption, hashing, and signing" is set to "enabled".</t>
  </si>
  <si>
    <t>The security setting "System cryptography: Use FIPS compliant algorithms for encryption, hashing, and signing" is not enabled.</t>
  </si>
  <si>
    <t>1.1.1.2.1.49</t>
  </si>
  <si>
    <t>You can enable this policy setting to ensure that the computer will use the most powerful algorithms that are available for digital encryption, hashing and signing. Use of these algorithms will minimize the risk of compromise of digitally encrypted or signed data by an unauthorized user.</t>
  </si>
  <si>
    <t>To implement the recommended configuration state, set the following Group Policy setting to Enabled. 
Computer Configuration&gt;Windows Settings&gt;security settings&gt;Local Policies&gt;Security Options&gt;System cryptography: Use FIPS compliant algorithms for encryption, hashing, and signing.</t>
  </si>
  <si>
    <t>Client computers that have this policy setting enabled will be unable to communicate by means of digitally encrypted or signed protocols with servers that do not support these algorithms. Network clients that do not support these algorithms will not be able to use servers that require them for network communications. For example, many Apache-based Web servers are not configured to support TLS. If you enable this setting, you also need to configure Internet Explorer to use TLS. This policy setting also affects the encryption level that is used for the Remote Desktop Protocol (RDP). The Remote Desktop Connection tool uses the RDP protocol to communicate with servers that run Terminal Services and client computers that are configured for remote control; RDP connections will fail if both computers are not configured to use the same encryption algorithms. To enable Internet Explore to use TLS 1. On the Internet Explorer Tools menu, click Internet Options. 2. Click the Advanced tab. 3. Select the Use TLS 1.0 check box. It is also possible to configure this policy setting through Group Policy or by using the Internet Explorer Administrators Kit. Client computers running Windows XP, Windows XP SP1 and Windows XP SP2 that try to connect to a Terminal Services server that has this setting enabled will be unable to communicate with the server until an updated version of the Terminal Services client is installed. This issue could also affect Remote Assistance and Remote Desktop connections. For more information about the issue and how to resolve it see "Remote Assistance connection to Windows Server 2003 with FIPS encryption does not work" at http://support.microsoft.com/default.aspx?scid=kb;en-us;811770.</t>
  </si>
  <si>
    <t>CCE-10789-6</t>
  </si>
  <si>
    <t>Set System cryptography: Use FIPS compliant algorithms for encryption, hashing, and signing to Enabled. One method to achieve the recommended configuration via Group Policy is to perform the following:
Set the following Group Policy setting to Enabled:
Computer Configuration\Windows Settings\security settings\Local Policies\Security Options\System cryptography: Use FIPS compliant algorithms for encryption, hashing, and signing</t>
  </si>
  <si>
    <t>WIN2K8R2-020</t>
  </si>
  <si>
    <t>Set Domain member: Digitally encrypt or sign secure channel data (always) to Enabled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</si>
  <si>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t>
  </si>
  <si>
    <t>Navigate to the UI Path articulated in the Remediation section and confirm it is set as prescribed. This group policy object is backed by the following registry location:
	HKEY_LOCAL_MACHINESystemCurrentControlSetServicesNetlogonParameters:requiresignorseal</t>
  </si>
  <si>
    <t>The security setting "Domain member: Digitally encrypt or sign secure channel data (always)" is set to "enabled".</t>
  </si>
  <si>
    <t>The security setting "Domain member: Digitally encrypt or sign secure channel data (always)" is not enabled.</t>
  </si>
  <si>
    <t>1.1.1.2.1.51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</si>
  <si>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</si>
  <si>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encrypt or sign secure channel data (always).</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</si>
  <si>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 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</si>
  <si>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CCE-10871-2</t>
  </si>
  <si>
    <t>Set Domain member: Digitally encrypt or sign secure channel data (always) to Enabled. One method to achieve the recommended configuration via Group Policy is to perform the following:
Set the following Group Policy setting to Enabled:
Computer Configuration\Windows Settings\security settings\Local Policies\Security Options\Domain member: Digitally encrypt or sign secure channel data (always)</t>
  </si>
  <si>
    <t>WIN2K8R2-021</t>
  </si>
  <si>
    <t>Set Microsoft network server: Digitally sign communications (if client agrees) to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</si>
  <si>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</si>
  <si>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HKEY_LOCAL_MACHINESystemCurrentControlSetServicesLanManServerParameters:enablesecuritysignature</t>
  </si>
  <si>
    <t>The security setting "Microsoft network server: Digitally sign communications (if client agrees)" is set to "enabled".</t>
  </si>
  <si>
    <t>The security setting "Microsoft network server: Digitally sign communications (if client agrees)" is not enabled.</t>
  </si>
  <si>
    <t>1.1.1.2.1.52</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</si>
  <si>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</si>
  <si>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implement the recommended configuration state, set the following Group Policy setting to Enabled. 
Computer Configuration&gt;Windows Settings&gt;security settings&gt;Local Policies&gt;Security Options&gt;Microsoft network server: Digitally sign communications (if client agrees).</t>
  </si>
  <si>
    <t>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</si>
  <si>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CCE-10978-5</t>
  </si>
  <si>
    <t>Set Microsoft network server: Digitally sign communications (if client agrees) to Enabled. One method to achieve the recommended configuration via Group Policy is to perform the following:
Set the following Group Policy setting to Enabled:
Computer Configuration\Windows Settings\security settings\Local Policies\Security Options\Microsoft network server: Digitally sign communications (if client agrees)</t>
  </si>
  <si>
    <t>WIN2K8R2-022</t>
  </si>
  <si>
    <t>Set Network security: Minimum session security for NTLM SSP based (including secure RPC) servers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</si>
  <si>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</si>
  <si>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HKEY_LOCAL_MACHINESystemCurrentControlSetControlLsaMSV1_0:NTLMMinServerSec</t>
  </si>
  <si>
    <t>The security setting "Network security: Minimum session security for NTLM SSP based (including secure RPC) servers" is set to "Require NTLMv2 session security, Require 128-bit encryption".</t>
  </si>
  <si>
    <t>The security setting "Network security: Minimum session security for NTLM SSP based (including secure RPC) servers" is not properly configured.</t>
  </si>
  <si>
    <t>1.1.1.2.1.53</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</si>
  <si>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</si>
  <si>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implement the recommended configuration state, set the following Group Policy setting to 537395200. 
Computer Configuration&gt;Windows Settings&gt;security settings&gt;Local Policies&gt;Security Options&gt;Network security: Minimum session security for NTLM SSP based (including secure RPC) servers.</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</si>
  <si>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</si>
  <si>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CCE-10040-4</t>
  </si>
  <si>
    <t>Set Network security: Minimum session security for NTLM SSP based (including secure RPC) servers to Require NTLMv2 session security, Require 128-bit encryption. One method to achieve the recommended configuration via Group Policy is to perform the following:
Set the following Group Policy setting to 537395200:
Computer Configuration\Windows Settings\security settings\Local Policies\Security Options\Network security: Minimum session security for NTLM SSP based (including secure RPC) servers</t>
  </si>
  <si>
    <t>WIN2K8R2-023</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</si>
  <si>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</si>
  <si>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t>
  </si>
  <si>
    <t>Navigate to the UI Path articulated in the Remediation section and confirm it is set as prescribed. This group policy object is backed by the following registry location:
	HKEY_LOCAL_MACHINESystemCurrentControlSetControlLsa:ForceGuest</t>
  </si>
  <si>
    <t>The security setting "Network access: Sharing and security model for local accounts" is set to "Classic - local users authenticate as themselves".</t>
  </si>
  <si>
    <t>The security setting "Network access: Sharing and security model for local accounts" is not set to "Classic - local users authenticate as themselves".</t>
  </si>
  <si>
    <t>HAC22</t>
  </si>
  <si>
    <t>HAC22: Administrators do not use su or sudo command to access root privileges</t>
  </si>
  <si>
    <t>1.1.1.2.1.54</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</si>
  <si>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</si>
  <si>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implement the recommended configuration state, set the following Group Policy setting to 0. 
Computer Configuration&gt;Windows Settings&gt;security settings&gt;Local Policies&gt;Security Options&gt;Network access: Sharing and security model for local accounts.</t>
  </si>
  <si>
    <t>CCE-10825-8</t>
  </si>
  <si>
    <t>Set Network access: Sharing and security model for local accounts to Classic - local users authenticate as themselves. One method to achieve the recommended configuration via Group Policy is to perform the following:
Set the following Group Policy setting to 0:
Computer Configuration\Windows Settings\security settings\Local Policies\Security Options\Network access: Sharing and security model for local accounts</t>
  </si>
  <si>
    <t>WIN2K8R2-024</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</si>
  <si>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</si>
  <si>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t>
  </si>
  <si>
    <t>Navigate to the UI Path articulated in the Remediation section and confirm it is set as prescribed. This group policy object is backed by the following registry location:
	HKEY_LOCAL_MACHINESOFTWAREMicrosoftWindowsCurrentVersionPoliciesSystem:EnableUIADesktopToggle</t>
  </si>
  <si>
    <t>The security setting "User Account Control: Allow UIAccess applications to prompt for elevation without using the secure desktop" is set to "disabled".</t>
  </si>
  <si>
    <t>The security setting "User Account Control: Allow UIAccess applications to prompt for elevation without using the secure desktop" is not disabled.</t>
  </si>
  <si>
    <t>1.1.1.2.1.55</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</si>
  <si>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</si>
  <si>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implement the recommended configuration state, set the following Group Policy setting to Disabled. 
Computer Configuration&gt;Windows Settings&gt;security settings&gt;Local Policies&gt;Security Options&gt;User Account Control: Allow UIAccess applications to prompt for elevation without using the secure desktop.</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</si>
  <si>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t>
  </si>
  <si>
    <t>CCE-10534-6</t>
  </si>
  <si>
    <t>Set User Account Control: Allow UIAccess applications to prompt for elevation without using the secure desktop to Disabled. One method to achieve the recommended configuration via Group Policy is to perform the following:
Set the following Group Policy setting to Disabled:
Computer Configuration\Windows Settings\security settings\Local Policies\Security Options\User Account Control: Allow UIAccess applications to prompt for elevation without using the secure desktop</t>
  </si>
  <si>
    <t>WIN2K8R2-025</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</si>
  <si>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</si>
  <si>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t>
  </si>
  <si>
    <t>Navigate to the UI Path articulated in the Remediation section and confirm it is set as prescribed. This group policy object is backed by the following registry location:
	HKEY_LOCAL_MACHINESystemCurrentControlSetControlLsa:LimitBlankPasswordUse</t>
  </si>
  <si>
    <t>The security setting "Accounts: Limit local account use of blank passwords to console logon only" is set to "enabled".</t>
  </si>
  <si>
    <t>The security setting "Accounts: Limit local account use of blank passwords to console logon only" is not enabled.</t>
  </si>
  <si>
    <t>1.1.1.2.1.56</t>
  </si>
  <si>
    <t>Blank passwords are a serious threat to computer security and should be forbidden through both organizational policy and suitable technical measures. In fact, the default settings for Active Directory(R)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</si>
  <si>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implement the recommended configuration state, set the following Group Policy setting to Enabled. 
Computer Configuration&gt;Windows Settings&gt;security settings&gt;Local Policies&gt;Security Options&gt;Accounts: Limit local account use of blank passwords to console logon only.</t>
  </si>
  <si>
    <t>CCE-9992-9</t>
  </si>
  <si>
    <t>Set Accounts: Limit local account use of blank passwords to console logon only to Enabled. One method to achieve the recommended configuration via Group Policy is to perform the following:
Set the following Group Policy setting to Enabled:
Computer Configuration\Windows Settings\security settings\Local Policies\Security Options\Accounts: Limit local account use of blank passwords to console logon only</t>
  </si>
  <si>
    <t>WIN2K8R2-026</t>
  </si>
  <si>
    <t>Set Microsoft network server: Digitally sign communications (always) to Enabled</t>
  </si>
  <si>
    <t>This policy setting determines if the server side SMB service is required to perform SMB packet signing. Enable this policy setting in a mixed environment to prevent downstream clients from using the workstation as a network server.</t>
  </si>
  <si>
    <t>Navigate to the UI Path articulated in the Remediation section and confirm it is set as prescribed. This group policy object is backed by the following registry location:
	HKEY_LOCAL_MACHINESystemCurrentControlSetServicesLanManServerParameters:requiresecuritysignature</t>
  </si>
  <si>
    <t>The security setting "Microsoft network server: Digitally sign communications (always)" is set to "enabled".</t>
  </si>
  <si>
    <t>The security setting "Microsoft network server: Digitally sign communications (always)" is not enabled.</t>
  </si>
  <si>
    <t>1.1.1.2.1.57</t>
  </si>
  <si>
    <t>To implement the recommended configuration state, set the following Group Policy setting to Enabled. 
Computer Configuration&gt;Windows Settings&gt;security settings&gt;Local Policies&gt;Security Options&gt;Microsoft network server: Digitally sign communications (always).</t>
  </si>
  <si>
    <t>CCE-10992-6</t>
  </si>
  <si>
    <t>Set Microsoft network server: Digitally sign communications (always) to Enabled. One method to achieve the recommended configuration via Group Policy is to perform the following:
Set the following Group Policy setting to Enabled:
Computer Configuration\Windows Settings\security settings\Local Policies\Security Options\Microsoft network server: Digitally sign communications (always)</t>
  </si>
  <si>
    <t>WIN2K8R2-027</t>
  </si>
  <si>
    <t>Set Microsoft network server: Disconnect clients when logon hours expire to Enabled</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</si>
  <si>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t>
  </si>
  <si>
    <t>Navigate to the UI Path articulated in the Remediation section and confirm it is set as prescribed. This group policy object is backed by the following registry location:
	HKEY_LOCAL_MACHINESystemCurrentControlSetServicesLanManServerParameters:enableforcedlogoff</t>
  </si>
  <si>
    <t>The security setting "Microsoft network server: Disconnect clients when logon hours expire" is set to "enabled".</t>
  </si>
  <si>
    <t>The security setting "Microsoft network server: Disconnect clients when logon hours expire" is not enabled.</t>
  </si>
  <si>
    <t>1.1.1.2.1.60</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</si>
  <si>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</si>
  <si>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implement the recommended configuration state, set the following Group Policy setting to Enabled. 
Computer Configuration&gt;Windows Settings&gt;security settings&gt;Local Policies&gt;Security Options&gt;Microsoft network server: Disconnect clients when logon hours expire.</t>
  </si>
  <si>
    <t>If logon hours are not used in your organization, this policy setting will have no impact. If logon hours are used, existing user sessions will be forcibly terminated when their logon hours expire.</t>
  </si>
  <si>
    <t>CCE-10983-5</t>
  </si>
  <si>
    <t>Set Microsoft network server: Disconnect clients when logon hours expire to Enabled. One method to achieve the recommended configuration via Group Policy is to perform the following:
Set the following Group Policy setting to Enabled:
Computer Configuration\Windows Settings\security settings\Local Policies\Security Options\Microsoft network server: Disconnect clients when logon hours expire</t>
  </si>
  <si>
    <t>WIN2K8R2-028</t>
  </si>
  <si>
    <t>Set Domain member: Maximum machine account password age to 24</t>
  </si>
  <si>
    <t>This policy setting determines the maximum allowable age for a computer account password. By default, domain members automatically change their domain passwords every 24 days. If you increase this interval significantly or set it to 0 so that the computers no longer change their passwords, an attacker would have more time to undertake a brute force attack against one of the computer accounts.</t>
  </si>
  <si>
    <t>The security setting "Domain member: Maximum machine account password age" is set to "24".</t>
  </si>
  <si>
    <t>The security setting "Domain member: Maximum machine account password age" is not set to "24".</t>
  </si>
  <si>
    <t>Updated from "30" to "24" to meet IRS Requirements</t>
  </si>
  <si>
    <t>HPW2</t>
  </si>
  <si>
    <t>HPW2: Password does not expire timely</t>
  </si>
  <si>
    <t>1.1.1.2.1.61</t>
  </si>
  <si>
    <t>In Active Directorybased domains, each computer has an account and password just like every user. By default, the domain members automatically change their domain password every 24 days. If you increase this interval significantly, or set it to 0 so that the computers no longer change their passwords, an attacker will have more time to undertake a brute force attack to guess the password of one or more computer accounts.</t>
  </si>
  <si>
    <t>To implement the recommended configuration state, set the following Group Policy setting to 24. 
Computer Configuration&gt;Windows Settings&gt;security settings&gt;Local Policies&gt;Security Options&gt;Domain member: Maximum machine account password age.</t>
  </si>
  <si>
    <t>CCE-10903-3</t>
  </si>
  <si>
    <t>Set Domain member: Maximum machine account password age to 24. One method to achieve the recommended configuration via Group Policy is to perform the following:
Set the following Group Policy setting to 24:
Computer Configuration\Windows Settings\security settings\Local Policies\Security Options\Domain member: Maximum machine account password age</t>
  </si>
  <si>
    <t>WIN2K8R2-029</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</si>
  <si>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</si>
  <si>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t>
  </si>
  <si>
    <t>Navigate to the UI Path articulated in the Remediation section and confirm it is set as prescribed. This group policy object is backed by the following registry location:
	HKEY_LOCAL_MACHINESystemCurrentControlSetServicesLanManServerParameters:restrictnullsessaccess</t>
  </si>
  <si>
    <t>The security setting "Network access: Restrict anonymous access to Named Pipes and Shares" is set to "enabled".</t>
  </si>
  <si>
    <t>The security setting "Network access: Restrict anonymous access to Named Pipes and Shares" is not enabled.</t>
  </si>
  <si>
    <t>1.1.1.2.1.62</t>
  </si>
  <si>
    <t>Null sessions are a weakness that can be exploited through shares (including the default shares) on computers in your environment.</t>
  </si>
  <si>
    <t>To implement the recommended configuration state, set the following Group Policy setting to Enabled. 
Computer Configuration&gt;Windows Settings&gt;security settings&gt;Local Policies&gt;Security Options&gt;Network access: Restrict anonymous access to Named Pipes and Shares.</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</si>
  <si>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 COMNAPSNA session access . COMNODESNA session access . SQLQUERYSQL instance access . SPOOLSSSpooler service . LLSRPCLicense Logging service . NetlogonNet Logon service . LsarpcLSA access . SamrRemote access to SAM objects . browserComputer Browser service Previous to the release of Windows Server 2003 with Service Pack 1 (SP1) these named pipes were allowed anonymous access by default, but with the increased hardening in Windows Server 2003 with SP1 these pipes must be explicitly added if needed.</t>
  </si>
  <si>
    <t>CCE-10940-5</t>
  </si>
  <si>
    <t>Set Network access: Restrict anonymous access to Named Pipes and Shares to Enabled. One method to achieve the recommended configuration via Group Policy is to perform the following:
Set the following Group Policy setting to Enabled:
Computer Configuration\Windows Settings\security settings\Local Policies\Security Options\Network access: Restrict anonymous access to Named Pipes and Shares</t>
  </si>
  <si>
    <t>WIN2K8R2-030</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</si>
  <si>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</si>
  <si>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t>
  </si>
  <si>
    <t>Navigate to the UI Path articulated in the Remediation section and confirm it is set as prescribed. This group policy object is backed by the following registry location:
	HKEY_LOCAL_MACHINESoftwareMicrosoftWindowsCurrentVersionPoliciesSystem:PromptOnSecureDesktop</t>
  </si>
  <si>
    <t>The security setting "User Account Control: Switch to the secure desktop when prompting for elevation" is set to "enabled".</t>
  </si>
  <si>
    <t>The security setting "User Account Control: Switch to the secure desktop when prompting for elevation" is not enabled.</t>
  </si>
  <si>
    <t>1.1.1.2.1.63</t>
  </si>
  <si>
    <t>Elevation prompt dialog boxes can be spoofed, causing users to disclose their passwords to malicious software.</t>
  </si>
  <si>
    <t>To implement the recommended configuration state, set the following Group Policy setting to Enabled. 
Computer Configuration&gt;Windows Settings&gt;security settings&gt;Local Policies&gt;Security Options&gt;User Account Control: Switch to the secure desktop when prompting for elevation.</t>
  </si>
  <si>
    <t>CCE-10109-7</t>
  </si>
  <si>
    <t>Set User Account Control: Switch to the secure desktop when prompting for elevation to Enabled. One method to achieve the recommended configuration via Group Policy is to perform the following:
Set the following Group Policy setting to Enabled:
Computer Configuration\Windows Settings\security settings\Local Policies\Security Options\User Account Control: Switch to the secure desktop when prompting for elevation</t>
  </si>
  <si>
    <t>WIN2K8R2-031</t>
  </si>
  <si>
    <t>Set MSS: (DisableIPSourceRouting) IP source routing protection level (protects against packet spoofing) to Highest protection, source routing is completely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</si>
  <si>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t>
  </si>
  <si>
    <t>Navigate to the UI Path articulated in the Remediation section and confirm it is set as prescribed. This group policy object is backed by the following registry location:
	HKEY_LOCAL_MACHINESystemCurrentControlSetServicesTcpipParameters:DisableIPSourceRouting</t>
  </si>
  <si>
    <t>The security setting "MSS: (DisableIPSourceRouting) IP source routing protection level (protects against packet spoofing)" is set to "Highest protection, source routing is completely disabled".
Note: The registry value for "Highest protection, source routing is completely disabled" is "2".</t>
  </si>
  <si>
    <t>The security setting "MSS: DisableIPSourceRouting" is not set to "2".</t>
  </si>
  <si>
    <t>1.1.1.2.1.64</t>
  </si>
  <si>
    <t>To implement the recommended configuration state, set the following Group Policy setting to 2. 
Computer Configuration&gt;Windows Settings&gt;security settings&gt;Local Policies&gt;Security Options&gt;MSS: (DisableIPSourceRouting) IP source routing protection level (protects against packet spoofing)</t>
  </si>
  <si>
    <t>CCE-10732-6</t>
  </si>
  <si>
    <t>Set MSS: (DisableIPSourceRouting) IP source routing protection level (protects against packet spoofing) to Highest protection, source routing is completely disabled. One method to achieve the recommended configuration via Group Policy is to perform the following:
Set the following Group Policy setting to 2:
Computer Configuration\Windows Settings\security settings\Local Policies\Security Options\MSS: (DisableIPSourceRouting) IP source routing protection level (protects against packet spoofing)</t>
  </si>
  <si>
    <t>WIN2K8R2-032</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</si>
  <si>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</si>
  <si>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</si>
  <si>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HKEY_LOCAL_MACHINESystemCurrentControlSetServicesNetlogonParameters:signsecurechannel</t>
  </si>
  <si>
    <t>The security setting "Domain member: Digitally sign secure channel data (when possible)" is set to "enabled".</t>
  </si>
  <si>
    <t>The security setting "Domain member: Digitally sign secure channel data (when possible)" is not enabled.</t>
  </si>
  <si>
    <t>1.1.1.2.1.65</t>
  </si>
  <si>
    <t>To implement the recommended configuration state, set the following Group Policy setting to Enabled. 
Computer Configuration&gt;Windows Settings&gt;security settings&gt;Local Policies&gt;Security Options&gt;Domain member: Digitally sign secure channel data (when possible)</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</si>
  <si>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</si>
  <si>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CCE-10009-9</t>
  </si>
  <si>
    <t>Set Domain member: Digitally sign secure channel data (when possible) to Enabled. One method to achieve the recommended configuration via Group Policy is to perform the following:
Set the following Group Policy setting to Enabled:
Computer Configuration\Windows Settings\security settings\Local Policies\Security Options\Domain member: Digitally sign secure channel data (when possible)</t>
  </si>
  <si>
    <t>WIN2K8R2-033</t>
  </si>
  <si>
    <t>Set User Account Control: Only elevate executables that are signed and validated to Disabled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</si>
  <si>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t>
  </si>
  <si>
    <t>Navigate to the UI Path articulated in the Remediation section and confirm it is set as prescribed. This group policy object is backed by the following registry location:
	HKEY_LOCAL_MACHINESoftwareMicrosoftWindowsCurrentVersionPoliciesSystem:ValidateAdminCodeSignatures</t>
  </si>
  <si>
    <t>The security setting "User Account Control: Only elevate executables that are signed and validated" is set to "disabled".</t>
  </si>
  <si>
    <t>The security setting "User Account Control: Only elevate executables that are signed and validated" is not disabled.</t>
  </si>
  <si>
    <t>1.1.1.2.1.66</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</si>
  <si>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</si>
  <si>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To implement the recommended configuration state, set the following Group Policy setting to Disabled. 
Computer Configuration&gt;Windows Settings&gt;security settings&gt;Local Policies&gt;Security Options&gt;User Account Control: Only elevate executables that are signed and validated</t>
  </si>
  <si>
    <t>Enabling this setting requires that you have a PKI infrastructure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</si>
  <si>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CCE-10922-3</t>
  </si>
  <si>
    <t>Set User Account Control: Only elevate executables that are signed and validated to Disabled. One method to achieve the recommended configuration via Group Policy is to perform the following:
Set the following Group Policy setting to Disabled:
Computer Configuration\Windows Settings\security settings\Local Policies\Security Options\User Account Control: Only elevate executables that are signed and validated</t>
  </si>
  <si>
    <t>WIN2K8R2-034</t>
  </si>
  <si>
    <t>AC-6</t>
  </si>
  <si>
    <t>Least Privilege</t>
  </si>
  <si>
    <t>Set System settings: Use Certificate Rules on Windows Executables for Software Restriction Policies to Enabled</t>
  </si>
  <si>
    <t>This policy setting determines whether digital certificates are processed when software restriction policies are enabled and a user or process attempts to run software with an .exe file name extension. It enables or disables certificate rules (a type of software restriction policies rule). With software restriction policies, you can create a certificate rule that will allow or disallow the execution of Authenticode(R)-signed software, based on the digital certificate that is associated with the software. For certificate rules to take effect in software restriction policies, you must enable this policy setting.</t>
  </si>
  <si>
    <t>Navigate to the UI Path articulated in the Remediation section and confirm it is set as prescribed. This group policy object is backed by the following registry location:
	HKEY_LOCAL_MACHINESoftwarePoliciesMicrosoftWindowsSaferCodeIdentifiers:AuthenticodeEnabled</t>
  </si>
  <si>
    <t>The security setting "System settings: Use Certificate Rules on Windows Executables for Software Restriction Policies" is set to "enabled".</t>
  </si>
  <si>
    <t>The security setting "System settings: Use Certificate Rules on Windows Executables for Software Restriction Policies" is not enabled.</t>
  </si>
  <si>
    <t>1.1.1.2.1.67</t>
  </si>
  <si>
    <t>Software restriction policies help to protect users and computers because they can prevent the execution of unauthorized code, such as viruses and Trojans horses.</t>
  </si>
  <si>
    <t>To implement the recommended configuration state, set the following Group Policy setting to Enabled. 
Computer Configuration&gt;Windows Settings&gt;security settings&gt;Local Policies&gt;Security Options&gt;System settings: Use Certificate Rules on Windows Executables for Software Restriction Policies</t>
  </si>
  <si>
    <t>If you enable certificate rules, software restriction policies check a certificate revocation list (CRL) to ensure that the software's certificate and signature are valid. This checking process may negatively affect performance when signed programs start. To disable this feature you can edit the software restriction policies in the desired GPO. On the Trusted Publishers Properties dialog box, clear the Publisher and Timestamp check boxes.</t>
  </si>
  <si>
    <t>CCE-10900-9</t>
  </si>
  <si>
    <t>Set System settings: Use Certificate Rules on Windows Executables for Software Restriction Policies to Enabled. One method to achieve the recommended configuration via Group Policy is to perform the following:
Set the following Group Policy setting to Enabled:
Computer Configuration\Windows Settings\security settings\Local Policies\Security Options\System settings: Use Certificate Rules on Windows Executables for Software Restriction Policies</t>
  </si>
  <si>
    <t>WIN2K8R2-035</t>
  </si>
  <si>
    <t>Set Microsoft network client: Send unencrypted password to third-party SMB servers to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</si>
  <si>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t>
  </si>
  <si>
    <t>Navigate to the UI Path articulated in the Remediation section and confirm it is set as prescribed. This group policy object is backed by the following registry location:
	HKEY_LOCAL_MACHINESystemCurrentControlSetServicesLanmanWorkstationParameters:EnablePlainTextPassword</t>
  </si>
  <si>
    <t>The security setting "Microsoft network client: Send unencrypted password to third-party SMB servers" is set to "disabled".</t>
  </si>
  <si>
    <t>The security setting "Microsoft network client: Send unencrypted password to third-party SMB servers" is not disabled.</t>
  </si>
  <si>
    <t>1.1.1.2.1.69</t>
  </si>
  <si>
    <t>If you enable this policy setting, the server can transmit passwords in plaintext across the network to other computers that offer SMB services. These other computers may not use any of the SMB security mechanisms that are included with Windows Server 2003.</t>
  </si>
  <si>
    <t>To implement the recommended configuration state, set the following Group Policy setting to Disabled. 
Computer Configuration&gt;Windows Settings&gt;security settings&gt;Local Policies&gt;Security Options&gt;Microsoft network client: Send unencrypted password to third-party SMB servers</t>
  </si>
  <si>
    <t>Some very old applications and operating systems such as MS-DOS, Windows for Workgroups 3.11, and Windows 95a may not be able to communicate with the servers in your organization by means of the SMB protocol.</t>
  </si>
  <si>
    <t>CCE-10838-1</t>
  </si>
  <si>
    <t>Set Microsoft network client: Send unencrypted password to third-party SMB servers to Disabled. One method to achieve the recommended configuration via Group Policy is to perform the following:
Set the following Group Policy setting to Disabled:
Computer Configuration\Windows Settings\security settings\Local Policies\Security Options\Microsoft network client: Send unencrypted password to third-party SMB servers</t>
  </si>
  <si>
    <t>WIN2K8R2-036</t>
  </si>
  <si>
    <t>AC-8</t>
  </si>
  <si>
    <t>System Use Notification</t>
  </si>
  <si>
    <t>Configure Interactive logon: Message text for users attempting to log on</t>
  </si>
  <si>
    <t>Microsoft recommends that you use this setting, if appropriate to your environment and your organizations business requirements, to help protect end user computers. This policy setting specifies a text message that displays to users when they log on.</t>
  </si>
  <si>
    <t>Navigate to the UI Path articulated in the Remediation section and confirm it is set as prescribed for your organization. This group policy object is backed by the following registry location:
	HKEY_LOCAL_MACHINESoftwareMicrosoftWindowsCurrentVersionPoliciesSystem:LegalNoticeText</t>
  </si>
  <si>
    <t>The Windows policy setting "Interactive logon: Message title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</si>
  <si>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</si>
  <si>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</si>
  <si>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</si>
  <si>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</si>
  <si>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1.1.1.2.1.70</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</si>
  <si>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</si>
  <si>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Exhibit 8 for examples
Computer Configuration&gt;Windows Settings&gt;security settings&gt;Local Policies&gt;Security Options&gt;Interactive logon: Message text for users attempting to log on</t>
  </si>
  <si>
    <t>Users will see a message in a dialog box before they can log on to the server console.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</si>
  <si>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CCE-10673-2</t>
  </si>
  <si>
    <t>Configure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Computer Configuration\Windows Settings\security settings\Local Policies\Security Options\Interactive logon: Message text for users attempting to log on</t>
  </si>
  <si>
    <t>WIN2K8R2-037</t>
  </si>
  <si>
    <t>Set System objects: Strengthen default permissions of internal system objects (e.g. Symbolic Links) to Enabled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</si>
  <si>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t>
  </si>
  <si>
    <t>Navigate to the UI Path articulated in the Remediation section and confirm it is set as prescribed. This group policy object is backed by the following registry location:
	HKEY_LOCAL_MACHINESystemCurrentControlSetControlSession Manager:ProtectionMode</t>
  </si>
  <si>
    <t>The security setting "System objects: Strengthen default permissions of internal system objects (e.g. Symbolic Links)" is set to "enabled".</t>
  </si>
  <si>
    <t>The security setting "System objects: Strengthen default permissions of internal system objects (e.g. Symbolic Links)" is not enabled.</t>
  </si>
  <si>
    <t>1.1.1.2.1.71</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</si>
  <si>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</si>
  <si>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To implement the recommended configuration state, set the following Group Policy setting to Enabled. 
Computer Configuration&gt;Windows Settings&gt;security settings&gt;Local Policies&gt;Security Options&gt;System objects: Strengthen default permissions of internal system objects (e.g. Symbolic Links)</t>
  </si>
  <si>
    <t>CCE-11010-6</t>
  </si>
  <si>
    <t>Set System objects: Strengthen default permissions of internal system objects (e.g. Symbolic Links) to Enabled. One method to achieve the recommended configuration via Group Policy is to perform the following:
Set the following Group Policy setting to Enabled: Computer Configuration\Windows Settings\security settings\Local Policies\Security Options\System objects: Strengthen default permissions of internal system objects (e.g. Symbolic Links).</t>
  </si>
  <si>
    <t>WIN2K8R2-038</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</si>
  <si>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</si>
  <si>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t>
  </si>
  <si>
    <t>Navigate to the UI Path articulated in the Remediation section and confirm it is set as prescribed. This group policy object is backed by the following registry location:
	HKEY_LOCAL_MACHINESystemCurrentControlSetControlLsa:RestrictAnonymous</t>
  </si>
  <si>
    <t>The security setting "Network access: Do not allow anonymous enumeration of SAM accounts and shares" is set to "enabled".</t>
  </si>
  <si>
    <t>The security setting "Network access: Do not allow anonymous enumeration of SAM accounts and shares" is not enabled.</t>
  </si>
  <si>
    <t>1.1.1.2.1.72</t>
  </si>
  <si>
    <t>An unauthorized user could anonymously list account names and shared resources and use the information to attempt to guess passwords or perform social engineering attacks.</t>
  </si>
  <si>
    <t>To implement the recommended configuration state, set the following Group Policy setting to Enabled. 
Computer Configuration&gt;Windows Settings&gt;security settings&gt;Local Policies&gt;Security Options&gt;Network access: Do not allow anonymous enumeration of SAM accounts and shares</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</si>
  <si>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</si>
  <si>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CCE-10557-7</t>
  </si>
  <si>
    <t>Set Network access: Do not allow anonymous enumeration of SAM accounts and shares to Enabled. One method to achieve the recommended configuration via Group Policy is to perform the following:
Set the following Group Policy setting to Enabled:
Computer Configuration\Windows Settings\security settings\Local Policies\Security Options\Network access: Do not allow anonymous enumeration of SAM accounts and shares</t>
  </si>
  <si>
    <t>WIN2K8R2-039</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</si>
  <si>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</si>
  <si>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t>
  </si>
  <si>
    <t>Navigate to the UI Path articulated in the Remediation section and confirm it is set as prescribed. This group policy object is backed by the following registry location:
	HKEY_LOCAL_MACHINESoftwareMicrosoftWindowsCurrentVersionPoliciesSystem:EnableVirtualization</t>
  </si>
  <si>
    <t>The security setting "User Account Control: Virtualize file and registry write failures to per-user locations" is set to "enabled".</t>
  </si>
  <si>
    <t>The security setting "User Account Control: Virtualize file and registry write failures to per-user locations" is not enabled.</t>
  </si>
  <si>
    <t>HAU10</t>
  </si>
  <si>
    <t>HAU10: Audit logs are not properly protected</t>
  </si>
  <si>
    <t>1.1.1.2.1.73</t>
  </si>
  <si>
    <t>This setting reduces vulnerabilities by ensuring that legacy applications only write data to permitted locations.</t>
  </si>
  <si>
    <t>To implement the recommended configuration state, set the following Group Policy setting to Enabled. 
Computer Configuration&gt;Windows Settings&gt;security settings&gt;Local Policies&gt;Security Options&gt;User Account Control: Virtualize file and registry write failures to per-user locations</t>
  </si>
  <si>
    <t>CCE-10865-4</t>
  </si>
  <si>
    <t>Set User Account Control: Virtualize file and registry write failures to per-user locations to Enabled. One method to achieve the recommended configuration via Group Policy is to perform the following:
Set the following Group Policy setting to Enabled:
Computer Configuration\Windows Settings\security settings\Local Policies\Security Options\User Account Control: Virtualize file and registry write failures to per-user locations</t>
  </si>
  <si>
    <t>WIN2K8R2-040</t>
  </si>
  <si>
    <t>AC-1</t>
  </si>
  <si>
    <t>Access Control Policies and Procedures</t>
  </si>
  <si>
    <t>Set MSS: (ScreenSaverGracePeriod) The time in seconds before the screen saver grace period expires (0 recommended) to 0</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</si>
  <si>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t>
  </si>
  <si>
    <t>Navigate to the UI Path articulated in the Remediation section and confirm it is set as prescribed. This group policy object is backed by the following registry location:
	HKEY_LOCAL_MACHINESoftwareMicrosoftWindows NTCurrentVersionWinlogon:ScreenSaverGracePeriod</t>
  </si>
  <si>
    <t>The security setting "MSS: (ScreenSaverGracePeriod) The time in seconds before the screen saver grace period expires (0 recommended)" is set to "0".</t>
  </si>
  <si>
    <t>The security setting "MSS: ScreenSaverGracePeriod" is not set to "0".</t>
  </si>
  <si>
    <t>1.1.1.2.1.75</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</si>
  <si>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</si>
  <si>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implement the recommended configuration state, set the following Group Policy setting to 0. 
Computer Configuration&gt;Windows Settings&gt;security settings&gt;Local Policies&gt;Security Options&gt;MSS: (ScreenSaverGracePeriod) The time in seconds before the screen saver grace period expires (0 recommended)</t>
  </si>
  <si>
    <t>Users will have to enter their passwords to resume their console sessions as soon as the screen saver activates.</t>
  </si>
  <si>
    <t>CCE-10019-8</t>
  </si>
  <si>
    <t>Set MSS: (ScreenSaverGracePeriod) The time in seconds before the screen saver grace period expires (0 recommended) to 0. One method to achieve the recommended configuration via Group Policy is to perform the following:
Set the following Group Policy setting to 0:
Computer Configuration\Windows Settings\security settings\Local Policies\Security Options\MSS: (ScreenSaverGracePeriod) The time in seconds before the screen saver grace period expires (0 recommended)</t>
  </si>
  <si>
    <t>WIN2K8R2-041</t>
  </si>
  <si>
    <t>Set Interactive logon: Do not require CTRL+ALT+DEL to Disabled</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</si>
  <si>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t>
  </si>
  <si>
    <t>Navigate to the UI Path articulated in the Remediation section and confirm it is set as prescribed. This group policy object is backed by the following registry location:
	HKEY_LOCAL_MACHINESoftwareMicrosoftWindowsCurrentVersionPoliciesSystem:DisableCAD</t>
  </si>
  <si>
    <t>The security setting "Interactive logon: Do not require CTRL+ALT+DEL" is set to "disabled".</t>
  </si>
  <si>
    <t>The security setting "Interactive logon: Do not require CTRL+ALT+DEL" is not disabled.</t>
  </si>
  <si>
    <t>1.1.1.2.1.76</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</si>
  <si>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</si>
  <si>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implement the recommended configuration state, set the following Group Policy setting to Disabled. 
Computer Configuration&gt;Windows Settings&gt;security settings&gt;Local Policies&gt;Security Options&gt;Interactive logon: Do not require CTRL+ALT+DEL</t>
  </si>
  <si>
    <t>Unless they use a smart card to log on, users will have to simultaneously press three keys before the logon dialog box will display.</t>
  </si>
  <si>
    <t>CCE-10810-0</t>
  </si>
  <si>
    <t>Set Interactive logon: Do not require CTRL+ALT+DEL to Disabled. One method to achieve the recommended configuration via Group Policy is to perform the following:
Set the following Group Policy setting to Disabled:
Computer Configuration\Windows Settings\security settings\Local Policies\Security Options\Interactive logon: Do not require CTRL+ALT+DEL</t>
  </si>
  <si>
    <t>WIN2K8R2-042</t>
  </si>
  <si>
    <t>Set Devices: Prevent users from installing printer drivers to Enabled</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</si>
  <si>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t>
  </si>
  <si>
    <t>Navigate to the UI Path articulated in the Remediation section and confirm it is set as prescribed. This group policy object is backed by the following registry location:
	HKEY_LOCAL_MACHINESystemCurrentControlSetControlPrintProvidersLanMan Print ServicesServers:AddPrinterDrivers</t>
  </si>
  <si>
    <t>The security setting "Devices: Prevent users from installing printer drivers" is set to "enabled".</t>
  </si>
  <si>
    <t>The security setting "Devices: Prevent users from installing printer drivers" is not enabled.</t>
  </si>
  <si>
    <t>1.1.1.2.1.78</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</si>
  <si>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</si>
  <si>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To implement the recommended configuration state, set the following Group Policy setting to Enabled. 
Computer Configuration&gt;Windows Settings&gt;security settings&gt;Local Policies&gt;Security Options&gt;Devices: Prevent users from installing printer drivers</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</si>
  <si>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</si>
  <si>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CCE-9999-4</t>
  </si>
  <si>
    <t>Enable the Devices: Prevent users from installing printer drivers. One method to achieve the recommended configuration via Group Policy is to perform the following: 
Set the following UI path to Enabled:
Computer Configuration\Policies\Windows Settings\Security Settings\Local Policies\Security Options\Devices: Prevent users from installing printer drivers</t>
  </si>
  <si>
    <t>WIN2K8R2-043</t>
  </si>
  <si>
    <t>AC-4</t>
  </si>
  <si>
    <t>Information Flow Enforcement</t>
  </si>
  <si>
    <t>Set MSS: (SafeDllSearchMode) Enable Safe DLL search mode (recommended) to Enabled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</si>
  <si>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t>
  </si>
  <si>
    <t>Navigate to the UI Path articulated in the Remediation section and confirm it is set as prescribed. This group policy object is backed by the following registry location:
	HKEY_LOCAL_MACHINESYSTEMCurrentControlSetControlSession Manager:SafeDllSearchMode</t>
  </si>
  <si>
    <t>The security setting "MSS: (SafeDllSearchMode) Enable Safe DLL search mode (recommended)" is set to "enabled".</t>
  </si>
  <si>
    <t>The security setting "MSS: SafeDllSearchMode" is not enabled.</t>
  </si>
  <si>
    <t>HCM10</t>
  </si>
  <si>
    <t>HCM10: System has unneeded functionality installed</t>
  </si>
  <si>
    <t>1.1.1.2.1.79</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</si>
  <si>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</si>
  <si>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implement the recommended configuration state, set the following Group Policy setting to Enabled. 
Computer Configuration&gt;Windows Settings&gt;security settings&gt;Local Policies&gt;Security Options&gt;MSS: (SafeDllSearchMode) Enable Safe DLL search mode (recommended)</t>
  </si>
  <si>
    <t>Applications will be forced to search for DLLs in the system path first. For applications that require unique versions of these DLLs that are included with the application, this entry could cause performance or stability problems.</t>
  </si>
  <si>
    <t>CCE-10772-2</t>
  </si>
  <si>
    <t>Enable the MSS: (SafeDllSearchMode) Enable Safe DLL search mode (recommended). One method to achieve the recommended configuration via Group Policy is to perform the following: 
Set the following UI path to Enabled:
Computer Configuration\Policies\Administrative Templates\MSS (Legacy)\MSS: (SafeDllSearchMode) Enable Safe DLL search mode (recommended)</t>
  </si>
  <si>
    <t>WIN2K8R2-044</t>
  </si>
  <si>
    <t>Set MSS: (AutoAdminLogon) Enable Automatic Logon (not recommended) to Disabled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</si>
  <si>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t>
  </si>
  <si>
    <t>Navigate to the UI Path articulated in the Remediation section and confirm it is set as prescribed. This group policy object is backed by the following registry location:
	HKEY_LOCAL_MACHINESoftwareMicrosoftWindows NTCurrentVersionWinlogon:AutoAdminLogon</t>
  </si>
  <si>
    <t>The security setting "MSS: (AutoAdminLogon) Enable Automatic Logon (not recommended)" is set to "disabled".</t>
  </si>
  <si>
    <t>The security setting "MSS: AutoAdminLogon" is not disabled.</t>
  </si>
  <si>
    <t>1.1.1.2.1.80</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</si>
  <si>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</si>
  <si>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implement the recommended configuration state, set the following Group Policy setting to Disabled. 
Computer Configuration&gt;Windows Settings&gt;security settings&gt;Local Policies&gt;Security Options&gt;MSS: (AutoAdminLogon) Enable Automatic Logon (not recommended)</t>
  </si>
  <si>
    <t>None. By default this entry is not enabled.</t>
  </si>
  <si>
    <t>CCE-10745-8</t>
  </si>
  <si>
    <t>Disable the MSS: (AutoAdminLogon) Enable Automatic Logon (not recommended). One method to achieve the recommended configuration via Group Policy is to perform the following:
Set the following UI path to Disabled:
Computer Configuration\Policies\Administrative Templates\MSS (Legacy)\MSS: (AutoAdminLogon) Enable Automatic Logon (not recommended)</t>
  </si>
  <si>
    <t>WIN2K8R2-045</t>
  </si>
  <si>
    <t>Set Network security: Minimum session security for NTLM SSP based (including secure RPC) clients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</si>
  <si>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</si>
  <si>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HKEY_LOCAL_MACHINESystemCurrentControlSetControlLsaMSV1_0:NTLMMinClientSec</t>
  </si>
  <si>
    <t>The security setting "Network security: Minimum session security for NTLM SSP based (including secure RPC) clients" is set to "Require NTLMv2 session security, Require 128-bit encryption".</t>
  </si>
  <si>
    <t>The security setting "Network security: Minimum session security for NTLM SSP based (including secure RPC) clients" is not properly configured.</t>
  </si>
  <si>
    <t>1.1.1.2.1.81</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</si>
  <si>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</si>
  <si>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implement the recommended configuration state, set the following Group Policy setting to 537395200. 
Computer Configuration&gt;Windows Settings&gt;security settings&gt;Local Policies&gt;Security Options&gt;Network security: Minimum session security for NTLM SSP based (including secure RPC) clients</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</si>
  <si>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</si>
  <si>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CCE-10035-4</t>
  </si>
  <si>
    <t>Set the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</si>
  <si>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WIN2K8R2-046</t>
  </si>
  <si>
    <t>Set Microsoft network client: Digitally sign communications (always) to Enabled</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</si>
  <si>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t>
  </si>
  <si>
    <t>Navigate to the UI Path articulated in the Remediation section and confirm it is set as prescribed. This group policy object is backed by the following registry location:
	HKEY_LOCAL_MACHINESystemCurrentControlSetServicesLanmanWorkstationParameters:RequireSecuritySignature</t>
  </si>
  <si>
    <t>The security setting "Microsoft network client: Digitally sign communications (always)" is set to "enabled".</t>
  </si>
  <si>
    <t>The security setting "Microsoft network client: Digitally sign communications (always)" is not enabled.</t>
  </si>
  <si>
    <t>1.1.1.2.1.82</t>
  </si>
  <si>
    <t>To implement the recommended configuration state, set the following Group Policy setting to Enabled. 
Computer Configuration&gt;Windows Settings&gt;security settings&gt;Local Policies&gt;Security Options&gt;Microsoft network client: Digitally sign communications (always)</t>
  </si>
  <si>
    <t>CCE-10970-2</t>
  </si>
  <si>
    <t xml:space="preserve">Enable the Microsoft network client: Digitally sign communications (always).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
</t>
  </si>
  <si>
    <t>WIN2K8R2-047</t>
  </si>
  <si>
    <t>Set Shutdown: Clear virtual memory pagefile to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</si>
  <si>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t>
  </si>
  <si>
    <t>Navigate to the UI Path articulated in the Remediation section and confirm it is set as prescribed. This group policy object is backed by the following registry location:
	HKEY_LOCAL_MACHINESystemCurrentControlSetControlSession ManagerMemory Management:ClearPageFileAtShutdown</t>
  </si>
  <si>
    <t>The security setting "Shutdown: Clear virtual memory pagefile" is set to "disabled".</t>
  </si>
  <si>
    <t>The security setting "Shutdown: Clear virtual memory pagefile" is not disabled.</t>
  </si>
  <si>
    <t>HSI33</t>
  </si>
  <si>
    <t>HSI33: Memory protection mechanisms are not sufficient</t>
  </si>
  <si>
    <t>1.1.1.2.1.83</t>
  </si>
  <si>
    <t>Important information that is kept in real memory may be written periodically to the page file to help Windows Server 2003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</si>
  <si>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To implement the recommended configuration state, set the following Group Policy setting to Disabled. 
Computer Configuration&gt;Windows Settings&gt;security settings&gt;Local Policies&gt;Security Options&gt;Shutdown: Clear virtual memory pagefile</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</si>
  <si>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</si>
  <si>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CCE-11049-4</t>
  </si>
  <si>
    <t>Set Shutdown: Clear virtual memory pagefile to Disabled. One method to achieve the recommended configuration via Group Policy is to perform the following:
Set the following Group Policy setting to Disabled:
Computer Configuration\Windows Settings\security settings\Local Policies\Security Options\Shutdown: Clear virtual memory pagefile</t>
  </si>
  <si>
    <t>WIN2K8R2-048</t>
  </si>
  <si>
    <t>Set Network access: Remotely accessible registry paths and sub-paths</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</si>
  <si>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</si>
  <si>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HKEY_LOCAL_MACHINESystemCurrentControlSetControlSecurePipeServersWinregAllowedPaths:Machine</t>
  </si>
  <si>
    <t>The security setting "Network access: Remotely accessible registry paths and sub-paths"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</si>
  <si>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The security setting "Network access: Remotely accessible registry paths and sub-paths" is not properly configured.</t>
  </si>
  <si>
    <t>1.1.1.2.1.84</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</si>
  <si>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</si>
  <si>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implement the recommended configuration state, set the following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</si>
  <si>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</si>
  <si>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CCE-10935-5</t>
  </si>
  <si>
    <t>Set Network access: Remotely accessible registry paths and sub-paths. One method to achieve the recommended configuration via Group Policy is to perform the following:
Set the following Group Policy setting to the following list: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Configuration\Windows Settings\security settings\Local Policies\Security Options\Network access: Remotely accessible registry paths and sub-paths</t>
  </si>
  <si>
    <t>WIN2K8R2-049</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</si>
  <si>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</si>
  <si>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t>
  </si>
  <si>
    <t>Navigate to the UI Path articulated in the Remediation section and confirm it is set as prescribed. This group policy object is backed by the following registry location:
	HKEY_LOCAL_MACHINESystemCurrentControlSetControlLsa:RestrictAnonymousSAM</t>
  </si>
  <si>
    <t>The security setting "Network access: Do not allow anonymous enumeration of SAM accounts" is set to "enabled".</t>
  </si>
  <si>
    <t>The security setting "Network access: Do not allow anonymous enumeration of SAM accounts" is not enabled.</t>
  </si>
  <si>
    <t>1.1.1.2.1.85</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</si>
  <si>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</si>
  <si>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To implement the recommended configuration state, set the following Group Policy setting to Enabled. 
Computer Configuration&gt;Windows Settings&gt;security settings&gt;Local Policies&gt;Security Options&gt;Network access: Do not allow anonymous enumeration of SAM accounts</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</si>
  <si>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</si>
  <si>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CCE-10027-1</t>
  </si>
  <si>
    <t>Set Network access: Do not allow anonymous enumeration of SAM accounts to Enabled. One method to achieve the recommended configuration via Group Policy is to perform the following:
Set the following Group Policy setting to Enabled:
Computer Configuration\Windows Settings\security settings\Local Policies\Security Options\Network access: Do not allow anonymous enumeration of SAM accounts</t>
  </si>
  <si>
    <t>WIN2K8R2-050</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</si>
  <si>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</si>
  <si>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t>
  </si>
  <si>
    <t>Navigate to the UI Path articulated in the Remediation section and confirm it is set as prescribed. This group policy object is backed by the following registry location:
	HKEY_LOCAL_MACHINESoftwareMicrosoftWindowsCurrentVersionPoliciesSystem:ShutdownWithoutLogon</t>
  </si>
  <si>
    <t>The security setting "Shutdown: Allow system to be shut down without having to log on" is set to "disabled".</t>
  </si>
  <si>
    <t>The security setting "Shutdown: Allow system to be shut down without having to log on" is not disabled.</t>
  </si>
  <si>
    <t>HCM48</t>
  </si>
  <si>
    <t>HCM48: Low-risk operating system settings are not configured securely</t>
  </si>
  <si>
    <t>1.1.1.2.1.86</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</si>
  <si>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t>
  </si>
  <si>
    <t>To implement the recommended configuration state, set the following Group Policy setting to Disabled. 
Computer Configuration&gt;Windows Settings&gt;security settings&gt;Local Policies&gt;Security Options&gt;Shutdown: Allow system to be shut down without having to log on</t>
  </si>
  <si>
    <t>Operators will have to log on to servers to shut them down or restart them.</t>
  </si>
  <si>
    <t>CCE-10419-0</t>
  </si>
  <si>
    <t>Disable Shutdown: Allow system to be shut down without having to log on. One method to achieve the recommended configuration via Group Policy is to perform the following:
Set the following UI path to Disabled:
Computer Configuration\Policies\Windows Settings\Security Settings\Local Policies\Security Options\Shutdown: Allow system to be shut down without having to log on</t>
  </si>
  <si>
    <t>WIN2K8R2-051</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</si>
  <si>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</si>
  <si>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t>
  </si>
  <si>
    <t>Navigate to the UI Path articulated in the Remediation section and confirm it is set as prescribed. This group policy object is backed by the following registry location:
	HKEY_LOCAL_MACHINESystemCurrentControlSetControlLsa:scenoapplylegacyauditpolicy</t>
  </si>
  <si>
    <t>The security setting "Audit: Force audit policy subcategory settings (Windows Vista or later) to override audit policy category settings" is set to "enabled".</t>
  </si>
  <si>
    <t>The security setting "Audit: Force audit policy subcategory settings (Windows Vista or later) to override audit policy category settings" is not enabled.</t>
  </si>
  <si>
    <t>HAU17</t>
  </si>
  <si>
    <t>HAU17: Audit logs do not capture sufficient auditable events</t>
  </si>
  <si>
    <t>1.1.1.2.1.87</t>
  </si>
  <si>
    <t>Prior to the introduction of auditing subcategories in Windows Vista, it was difficult to track events at a per-system or per-user level. The larger event categories created too many events and the key information that needed to be audited was difficult to find.</t>
  </si>
  <si>
    <t>To implement the recommended configuration state, set the following Group Policy setting to Enabled. 
Computer Configuration&gt;Windows Settings&gt;security settings&gt;Local Policies&gt;Security Options&gt;Audit: Force audit policy subcategory settings (Windows Vista or later) to override audit policy category settings</t>
  </si>
  <si>
    <t>The individual audit policy subcategories that are available in Windows Vista are not exposed in the interface of Group Policy tools. Administrators can deploy a custom audit policy that applies detailed security auditing settings to Windows Vista-based client computers in a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</si>
  <si>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CCE-10112-1</t>
  </si>
  <si>
    <t>Set Audit: Force audit policy subcategory settings (Windows Vista or later) to override audit policy category settings to Enabled. One method to achieve the recommended configuration via Group Policy is to perform the following:
Set the following Group Policy setting to Enabled:
Computer Configuration\Windows Settings\security settings\Local Policies\Security Options\Audit: Force audit policy subcategory settings (Windows Vista or later) to override audit policy category settings</t>
  </si>
  <si>
    <t>WIN2K8R2-052</t>
  </si>
  <si>
    <t>Set Network access: Let Everyone permissions apply to anonymous users to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</si>
  <si>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t>
  </si>
  <si>
    <t>Navigate to the UI Path articulated in the Remediation section and confirm it is set as prescribed. This group policy object is backed by the following registry location:
	HKEY_LOCAL_MACHINESystemCurrentControlSetControlLsa:EveryoneIncludesAnonymous</t>
  </si>
  <si>
    <t>The security setting "Network access: Let Everyone permissions apply to anonymous users" is set to "disabled".</t>
  </si>
  <si>
    <t>The security setting "Network access: Let Everyone permissions apply to anonymous users" is not disabled.</t>
  </si>
  <si>
    <t>1.1.1.2.1.88</t>
  </si>
  <si>
    <t>An unauthorized user could anonymously list account names and shared resources and use the information to attempt to guess passwords, perform social engineering attacks, or launch DoS attacks.</t>
  </si>
  <si>
    <t>To implement the recommended configuration state, set the following Group Policy setting to Disabled. 
Computer Configuration&gt;Windows Settings&gt;security settings&gt;Local Policies&gt;Security Options&gt;Network access: Let Everyone permissions apply to anonymous users</t>
  </si>
  <si>
    <t>CCE-10297-0</t>
  </si>
  <si>
    <t>Set Network access: Let Everyone permissions apply to anonymous users to Disabled. One method to achieve the recommended configuration via Group Policy is to perform the following:
Set the following Group Policy setting to Disabled:
Computer Configuration\Windows Settings\security settings\Local Policies\Security Options\Network access: Let Everyone permissions apply to anonymous users</t>
  </si>
  <si>
    <t>WIN2K8R2-053</t>
  </si>
  <si>
    <t>Set User Account Control: Detect application installations and prompt for elevation to Enabled</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</si>
  <si>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t>
  </si>
  <si>
    <t>Navigate to the UI Path articulated in the Remediation section and confirm it is set as prescribed. This group policy object is backed by the following registry location:
	HKEY_LOCAL_MACHINESoftwareMicrosoftWindowsCurrentVersionPoliciesSystem:EnableInstallerDetection</t>
  </si>
  <si>
    <t>The security setting "User Account Control: Detect application installations and prompt for elevation" is set to "enabled".</t>
  </si>
  <si>
    <t>The security setting "User Account Control: Detect application installations and prompt for elevation" is not enabled.</t>
  </si>
  <si>
    <t>HSA4</t>
  </si>
  <si>
    <t>HSA4: Software installation rights are not limited to the technical staff</t>
  </si>
  <si>
    <t>1.1.1.2.1.90</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</si>
  <si>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</si>
  <si>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implement the recommended configuration state, set the following Group Policy setting to Enabled. 
Computer Configuration&gt;Windows Settings&gt;security settings&gt;Local Policies&gt;Security Options&gt;User Account Control: Detect application installations and prompt for elevation</t>
  </si>
  <si>
    <t>Users will need to provide administrative passwords to be able to install programs.</t>
  </si>
  <si>
    <t>CCE-10794-6</t>
  </si>
  <si>
    <t>Set User Account Control: Detect application installations and prompt for elevation to Enabled. One method to achieve the recommended configuration via Group Policy is to perform the following:
Set the following Group Policy setting to Enabled:
Computer Configuration\Windows Settings\security settings\Local Policies\Security Options\User Account Control: Detect application installations and prompt for elevation</t>
  </si>
  <si>
    <t>WIN2K8R2-054</t>
  </si>
  <si>
    <t>Set Microsoft network client: Digitally sign communications (if server agrees) to Enabled</t>
  </si>
  <si>
    <t>This policy setting determines whether the SMB client will attempt to negotiate SMB packet signing. The implementation of digital signing in Windows 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</si>
  <si>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HKEY_LOCAL_MACHINESystemCurrentControlSetServicesLanmanWorkstationParameters:EnableSecuritySignature</t>
  </si>
  <si>
    <t>The security setting "Microsoft network client: Digitally sign communications (if server agrees)" is set to "enabled".</t>
  </si>
  <si>
    <t>The security setting "Microsoft network client: Digitally sign communications (if server agrees)" is not enabled.</t>
  </si>
  <si>
    <t>1.1.1.2.1.91</t>
  </si>
  <si>
    <t>To implement the recommended configuration state, set the following Group Policy setting to Enabled. 
Computer Configuration&gt;Windows Settings&gt;security settings&gt;Local Policies&gt;Security Options&gt;Microsoft network client: Digitally sign communications (if server agrees)</t>
  </si>
  <si>
    <t>CCE-10974-4</t>
  </si>
  <si>
    <t>Set Microsoft network client: Digitally sign communications (if server agrees) to Enabled. One method to achieve the recommended configuration via Group Policy is to perform the following:
Set the following Group Policy setting to Enabled:
Computer Configuration\Windows Settings\security settings\Local Policies\Security Options\Microsoft network client: Digitally sign communications (if server agrees)</t>
  </si>
  <si>
    <t>WIN2K8R2-055</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</si>
  <si>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</si>
  <si>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t>
  </si>
  <si>
    <t>Navigate to the UI Path articulated in the Remediation section and confirm it is set as prescribed. This group policy object is backed by the following registry location:
	HKEY_LOCAL_MACHINESystemCurrentControlSetServicesLDAP:LDAPClientIntegrity</t>
  </si>
  <si>
    <t>The security setting "Network security: LDAP client signing requirements" is set to "Negotiate signing".</t>
  </si>
  <si>
    <t>The security setting "Network security: LDAP client signing requirements" is not set to "Negotiate signing".</t>
  </si>
  <si>
    <t>1.1.1.2.1.92</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</si>
  <si>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</si>
  <si>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implement the recommended configuration state, set the following Group Policy setting to 1. 
Computer Configuration&gt;Windows Settings&gt;security settings&gt;Local Policies&gt;Security Options&gt;Network security: LDAP client signing requirements</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</si>
  <si>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</si>
  <si>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CCE-10614-6</t>
  </si>
  <si>
    <t>Set Network security: LDAP client signing requirements to Negotiate signing. One method to achieve the recommended configuration via Group Policy is to perform the following:
Set the following Group Policy setting to 1:
Computer Configuration\Windows Settings\security settings\Local Policies\Security Options\Network security: LDAP client signing requirements</t>
  </si>
  <si>
    <t>WIN2K8R2-056</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</si>
  <si>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</si>
  <si>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t>
  </si>
  <si>
    <t>Navigate to the UI Path articulated in the Remediation section and confirm it is set as prescribed. This group policy object is backed by the following registry location:
	HKEY_LOCAL_MACHINESoftwareMicrosoftWindowsCurrentVersionPoliciesSystem:DontDisplayLastUserName</t>
  </si>
  <si>
    <t>The security setting "Interactive logon: Do not display last user name" is set to "enabled".</t>
  </si>
  <si>
    <t>The security setting "Interactive logon: Do not display last user name" is not enabled.</t>
  </si>
  <si>
    <t>1.1.1.2.1.93</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</si>
  <si>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</si>
  <si>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To implement the recommended configuration state, set the following Group Policy setting to Enabled. 
Computer Configuration&gt;Windows Settings&gt;security settings&gt;Local Policies&gt;Security Options&gt;Interactive logon: Do not display last user name</t>
  </si>
  <si>
    <t>Users will not see their user name or domain name when unlocking their computer, they will have to enter that information.</t>
  </si>
  <si>
    <t>CCE-10788-8</t>
  </si>
  <si>
    <t>Set Interactive logon: Do not display last user name to Enabled. One method to achieve the recommended configuration via Group Policy is to perform the following:
Set the following Group Policy setting to Enabled:
Computer Configuration\Windows Settings\security settings\Local Policies\Security Options\Interactive logon: Do not display last user name</t>
  </si>
  <si>
    <t>WIN2K8R2-057</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</si>
  <si>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</si>
  <si>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NT(R) hash. Note Older operating systems and some third-party applications may fail when this policy setting is enabled. Also you will need to change the password on all accounts after you enable this setting.</t>
  </si>
  <si>
    <t>Navigate to the UI Path articulated in the Remediation section and confirm it is set as prescribed. This group policy object is backed by the following registry location:
	HKEY_LOCAL_MACHINESystemCurrentControlSetControlLsa:NoLMHash</t>
  </si>
  <si>
    <t>The security setting "Network security: Do not store LAN Manager hash value on next password change" is set to "enabled".</t>
  </si>
  <si>
    <t>The security setting "Network security: Do not store LAN Manager hash value on next password change" is not enabled.</t>
  </si>
  <si>
    <t>HPW10</t>
  </si>
  <si>
    <t>HPW10: Passwords are allowed to be stored</t>
  </si>
  <si>
    <t>1.1.1.2.1.96</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</si>
  <si>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</si>
  <si>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implement the recommended configuration state, set the following Group Policy setting to Enabled. 
Computer Configuration&gt;Windows Settings&gt;security settings&gt;Local Policies&gt;Security Options&gt;Network security: Do not store LAN Manager hash value on next password change</t>
  </si>
  <si>
    <t>Earlier operating systems such as Windows 95, Windows 98, and Windows ME as well as some third-party applications will fail.</t>
  </si>
  <si>
    <t>CCE-10830-8</t>
  </si>
  <si>
    <t>Set Network security: Do not store LAN Manager hash value on next password change to Enabled. One method to achieve the recommended configuration via Group Policy is to perform the following:
Set the following Group Policy setting to Enabled:
Computer Configuration\Windows Settings\security settings\Local Policies\Security Options\Network security: Do not store LAN Manager hash value on next password change</t>
  </si>
  <si>
    <t>WIN2K8R2-058</t>
  </si>
  <si>
    <t>Set Interactive logon: Prompt user to change password before expiration to 14</t>
  </si>
  <si>
    <t>This policy setting determines how far in advance users are warned that their password will expire. It is recommended that you configure this policy setting to 14 days to sufficiently warn users when their passwords will expire.</t>
  </si>
  <si>
    <t>Navigate to the UI Path articulated in the Remediation section and confirm it is set as prescribed. This group policy object is backed by the following registry location:
	HKEY_LOCAL_MACHINESoftwareMicrosoftWindows NTCurrentVersionWinlogon:passwordexpirywarning</t>
  </si>
  <si>
    <t>The security setting "Interactive logon: Prompt user to change password before expiration" is set to "14".</t>
  </si>
  <si>
    <t>The security setting "Interactive logon: Prompt user to change password before expiration" is not set to "14".</t>
  </si>
  <si>
    <t>HPW7</t>
  </si>
  <si>
    <t>HPW7: Password change notification is not sufficient</t>
  </si>
  <si>
    <t>1.1.1.2.1.97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</si>
  <si>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</si>
  <si>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implement the recommended configuration state, set the following Group Policy setting to 14. 
Computer Configuration&gt;Windows Settings&gt;security settings&gt;Local Policies&gt;Security Options&gt;Interactive logon: Prompt user to change password before expiration</t>
  </si>
  <si>
    <t>Users will see a dialog box prompt to change their password each time that they log on to the domain when their password is configured to expire in 14 or fewer days.</t>
  </si>
  <si>
    <t>CCE-10930-6</t>
  </si>
  <si>
    <t>Set Interactive logon: Prompt user to change password before expiration to 14. One method to achieve the recommended configuration via Group Policy is to perform the following:
Set the following Group Policy setting to 14:
Computer Configuration\Windows Settings\security settings\Local Policies\Security Options\Interactive logon: Prompt user to change password before expiration</t>
  </si>
  <si>
    <t>WIN2K8R2-059</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</si>
  <si>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</si>
  <si>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t>
  </si>
  <si>
    <t>Navigate to the UI Path articulated in the Remediation section and confirm it is set as prescribed. This group policy object is backed by the following registry location:
	HKEY_LOCAL_MACHINESystemCurrentControlSetServicesNetlogonParameters:requirestrongkey</t>
  </si>
  <si>
    <t>The security setting "Domain member: Require strong (Windows 2000 or later) session key" is set to "enabled".</t>
  </si>
  <si>
    <t>The security setting "Domain member: Require strong (Windows 2000 or later) session key" is not enabled.</t>
  </si>
  <si>
    <t>1.1.1.2.1.100</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</si>
  <si>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</si>
  <si>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implement the recommended configuration state, set the following Group Policy setting to Enabled. 
Computer Configuration&gt;Windows Settings&gt;security settings&gt;Local Policies&gt;Security Options&gt;Domain member: Require strong (Windows 2000 or later) session key</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</si>
  <si>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</si>
  <si>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CCE-10541-1</t>
  </si>
  <si>
    <t>Set Domain member: Require strong (Windows 2000 or later) session key to Enabled. One method to achieve the recommended configuration via Group Policy is to perform the following:
Set the following Group Policy setting to Enabled:
Computer Configuration\Windows Settings\security settings\Local Policies\Security Options\Domain member: Require strong (Windows 2000 or later) session key</t>
  </si>
  <si>
    <t>WIN2K8R2-060</t>
  </si>
  <si>
    <t>AC-12</t>
  </si>
  <si>
    <t>Session Termination</t>
  </si>
  <si>
    <t>Set Microsoft network server: Amount of idle time required before suspending session to 30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</si>
  <si>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t>
  </si>
  <si>
    <t>Navigate to the UI Path articulated in the Remediation section and confirm it is set as prescribed. This group policy object is backed by the following registry location:
	HKEY_LOCAL_MACHINESystemCurrentControlSetServicesLanManServerParameters:autodisconnect</t>
  </si>
  <si>
    <t>The security setting "Microsoft network server: Amount of idle time required before suspending session" is set to "30".</t>
  </si>
  <si>
    <t>The security setting "Microsoft network server: Amount of idle time required before suspending session" is not set to "30".</t>
  </si>
  <si>
    <t>Idle Time Out - No Change</t>
  </si>
  <si>
    <t>HRM5</t>
  </si>
  <si>
    <t>HRM5: User sessions do not terminate after the Publication 1075 period of inactivity</t>
  </si>
  <si>
    <t>1.1.1.2.1.101</t>
  </si>
  <si>
    <t>Each SMB session consumes server resources, and numerous null sessions will slow the server or possibly cause it to fail. An attacker could repeatedly establish SMB sessions until the servers SMB services become slow or unresponsive.</t>
  </si>
  <si>
    <t>To implement the recommended configuration state, set the following Group Policy setting to 30. 
Computer Configuration&gt;Windows Settings&gt;security settings&gt;Local Policies&gt;Security Options&gt;Microsoft network server: Amount of idle time required before suspending session</t>
  </si>
  <si>
    <t>There will be little impact because SMB sessions will be re-established automatically if the client resumes activity.</t>
  </si>
  <si>
    <t>CCE-10362-2</t>
  </si>
  <si>
    <t>Set Microsoft network server: Amount of idle time required before suspending session to 30. One method to achieve the recommended configuration via Group Policy is to perform the following:
Set the following Group Policy setting to 30:
Computer Configuration\Windows Settings\security settings\Local Policies\Security Options\Microsoft network server: Amount of idle time required before suspending session</t>
  </si>
  <si>
    <t>WIN2K8R2-061</t>
  </si>
  <si>
    <t>Set Interactive logon: Number of previous logons to cache (in case domain controller is not available) to 0</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</si>
  <si>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t>
  </si>
  <si>
    <t>Navigate to the UI Path articulated in the Remediation section and confirm it is set as prescribed. This group policy object is backed by the following registry location:
	HKEY_LOCAL_MACHINESoftwareMicrosoftWindows NTCurrentVersionWinlogon:cachedlogonscount</t>
  </si>
  <si>
    <t>The security setting "Interactive logon: Number of previous logons to cache (in case domain controller is not available)" is set to "0".</t>
  </si>
  <si>
    <t>The security setting "Interactive logon: Number of previous logons to cache (in case domain controller is not available)" is not set to "0".</t>
  </si>
  <si>
    <t>1.1.1.2.1.102</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</si>
  <si>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</si>
  <si>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To implement the recommended configuration state, set the following Group Policy setting to 0. 
Computer Configuration&gt;Windows Settings&gt;security settings&gt;Local Policies&gt;Security Options&gt;Interactive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</si>
  <si>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2 means that the user's logon information will still be in the cache, even if a member of the IT department has recently logged on to their computer to perform system maintenance. This method allows users to log on to their computers when they are not connected to the organization's network.</t>
  </si>
  <si>
    <t>CCE-10926-4</t>
  </si>
  <si>
    <t>Set Interactive logon: Number of previous logons to cache (in case domain controller is not available) to 0. One method to achieve the recommended configuration via Group Policy is to perform the following:
Set the following Group Policy setting to 0:
Computer Configuration\Windows Settings\security settings\Local Policies\Security Options\Interactive logon: Number of previous logons to cache (in case domain controller is not available)</t>
  </si>
  <si>
    <t>WIN2K8R2-062</t>
  </si>
  <si>
    <t>Set Interactive logon: Require Domain Controller authentication to unlock workstation to Enabled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</si>
  <si>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t>
  </si>
  <si>
    <t>Navigate to the UI Path articulated in the Remediation section and confirm it is set as prescribed. This group policy object is backed by the following registry location:
	HKEY_LOCAL_MACHINESoftwareMicrosoftWindows NTCurrentVersionWinlogon:ForceUnlockLogon</t>
  </si>
  <si>
    <t>The security setting "Interactive logon: Require Domain Controller authentication to unlock workstation" is set to "enabled".</t>
  </si>
  <si>
    <t>The security setting "Interactive logon: Require Domain Controller authentication to unlock workstation" is not enabled.</t>
  </si>
  <si>
    <t>1.1.1.2.1.104</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</si>
  <si>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</si>
  <si>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To implement the recommended configuration state, set the following Group Policy setting to Enabled. 
Computer Configuration&gt;Windows Settings&gt;security settings&gt;Local Policies&gt;Security Options&gt;Interactive logon: Require Domain Controller authentication to unlock workstation</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</si>
  <si>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</si>
  <si>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CCE-10705-2</t>
  </si>
  <si>
    <t>Set Interactive logon: Require Domain Controller authentication to unlock workstation to Enabled. One method to achieve the recommended configuration via Group Policy is to perform the following:
Set the following Group Policy setting to Enabled:
Computer Configuration\Windows Settings\security settings\Local Policies\Security Options\Interactive logon: Require Domain Controller authentication to unlock workstation</t>
  </si>
  <si>
    <t>WIN2K8R2-063</t>
  </si>
  <si>
    <t>Set User Account Control: Behavior of the elevation prompt for standard users to Prompt for credentials</t>
  </si>
  <si>
    <t>This policy setting controls the behavior of the elevation prompt for standard users. The options are: . Prompt for credentials: When an operation requires elevation of privilege, the user is prompted to enter an administrative user name and password. If the user enters valid credentials, the operation continues with the applicable privilege. . Automatically deny elevation requests: When an operation requires elevation of privilege, a configurable access denied error message is displayed. An enterprise that is running desktops as standard user may choose this setting to reduce help desk calls. . Prompt for credentials on the secure desktop: (Default) When an operation requires elevation of privilege, the user is prompted on the secure desktop to enter a different user name and password. If the user enters valid credentials, the operation continues with the applicable privilege. Note that this option was introduced in Windows 7 and it is not applicable to computers running Windows Vista or Windows Server 2008.</t>
  </si>
  <si>
    <t>Navigate to the UI Path articulated in the Remediation section and confirm it is set as prescribed. This group policy object is backed by the following registry location:
	HKEY_LOCAL_MACHINESoftwareMicrosoftWindowsCurrentVersionPoliciesSystem:ConsentPromptBehaviorUser</t>
  </si>
  <si>
    <t>The security setting "User Account Control: Behavior of the elevation prompt for standard users" is set to "Prompt for credentials".</t>
  </si>
  <si>
    <t>The security setting "User Account Control: Behavior of the elevation prompt for standard users" is not set to "Prompt for credentials".</t>
  </si>
  <si>
    <t>1.1.1.2.1.107</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</si>
  <si>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</si>
  <si>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implement the recommended configuration state, set the following Group Policy setting to 3. 
Computer Configuration&gt;Windows Settings&gt;security settings&gt;Local Policies&gt;Security Options&gt;User Account Control: Behavior of the elevation prompt for standard users</t>
  </si>
  <si>
    <t>Users will need to provide administrative passwords to be able to run programs with elevated privileges. This could cause an increased load on IT staff while the programs that are impacted are identified and standard operating procedures are modified to support least privilege operations.</t>
  </si>
  <si>
    <t>CCE-10807-6</t>
  </si>
  <si>
    <t>Set User Account Control: Behavior of the elevation prompt for standard users to Prompt for credentials. One method to achieve the recommended configuration via Group Policy is to perform the following:
Set the following Group Policy setting to 3: Computer Configuration\Windows Settings\security settings\Local Policies\Security Options\User Account Control: Behavior of the elevation prompt for standard users.</t>
  </si>
  <si>
    <t>WIN2K8R2-064</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</si>
  <si>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</si>
  <si>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t>
  </si>
  <si>
    <t>Navigate to the UI Path articulated in the Remediation section and confirm it is set as prescribed. This group policy object is backed by the following registry location:
	HKEY_LOCAL_MACHINESoftwareMicrosoftWindowsCurrentVersionPoliciesSystem:EnableSecureUIAPaths</t>
  </si>
  <si>
    <t>The security setting "User Account Control: Only elevate UIAccess applications that are installed in secure locations" is set to "enabled".</t>
  </si>
  <si>
    <t>The security setting "User Account Control: Only elevate UIAccess applications that are installed in secure locations" is not enabled.</t>
  </si>
  <si>
    <t>1.1.1.2.1.109</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</si>
  <si>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</si>
  <si>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implement the recommended configuration state, set the following Group Policy setting to Enabled. 
Computer Configuration&gt;Windows Settings&gt;security settings&gt;Local Policies&gt;Security Options&gt;User Account Control: Only elevate UI&gt;Access applications that are installed in secure locations</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</si>
  <si>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</si>
  <si>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CCE-10570-0</t>
  </si>
  <si>
    <t>Set User Account Control: Only elevate UIAccess applications that are installed in secure locations to Enabled. One method to achieve the recommended configuration via Group Policy is to perform the following:
Set the following Group Policy setting to Enabled:
Computer Configuration\Windows Settings\security settings\Local Policies\Security Options\User Account Control: Only elevate UI\Access applications that are installed in secure locations</t>
  </si>
  <si>
    <t>WIN2K8R2-065</t>
  </si>
  <si>
    <t>Set Network access: Remotely accessible registry paths to System&gt;CurrentControlSet&gt;Control&gt;ProductOptions
System&gt;CurrentControlSet&gt;Control&gt;Server Applications
Software&gt;Microsoft&gt;Windows NT&gt;CurrentVersion</t>
  </si>
  <si>
    <t>This policy setting determines which registry paths will be accessible after referencing the WinReg key to determine access permissions to the paths. Note: This setting does not exist in Windows XP. There was a setting with that name in Windows XP, but it is called Network access: Remotely accessible registry paths and subpaths in Windows Server 2003, Windows Vista, and Windows Server 2008.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</si>
  <si>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HKEY_LOCAL_MACHINESystemCurrentControlSetControlSecurePipeServersWinregAllowedExactPaths:Machine</t>
  </si>
  <si>
    <t>The security setting "Network access: Remotely accessible registry 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t>
  </si>
  <si>
    <t>The security setting "Network access: Remotely accessible registry paths" is not properly configured.</t>
  </si>
  <si>
    <t>1.1.1.2.1.110</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</si>
  <si>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</si>
  <si>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implement the recommended configuration state, set the following Group Policy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
Computer Configuration&gt;Windows Settings&gt;security settings&gt;Local Policies&gt;Security Options&gt;Network access: Remotely accessible registry paths</t>
  </si>
  <si>
    <t>CCE-10949-6</t>
  </si>
  <si>
    <t>Set Network access: Remotely accessible registry paths to System\CurrentControlSet\Control\ProductOptions
System\CurrentControlSet\Control\Server ApplicationsSoftware\Microsoft\Windows NT\CurrentVersion. One method to achieve the recommended configuration via Group Policy is to perform the following:
Set the following Group Policy is set to the following list: 
System\CurrentControlSet\Control\Print\Printers
System\CurrentControlSet\Services\Eventlog
Software\Microsoft\OLAP Server
Software\Microsoft\Windows NT\CurrentVersion\Print
Software\Microsoft\Windows NT\CurrentVersion\Windows
System\CurrentControlSet\Cont
Computer Configuration\Windows Settings\security settings\Local Policies\Security Options\Network access: Remotely accessible registry paths</t>
  </si>
  <si>
    <t>WIN2K8R2-066</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</si>
  <si>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</si>
  <si>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t>
  </si>
  <si>
    <t>Navigate to the UI Path articulated in the Remediation section and confirm it is set as prescribed. This group policy object is backed by the following registry location:
	HKEY_LOCAL_MACHINESystemCurrentControlSetControlLsa:crashonauditfail</t>
  </si>
  <si>
    <t>The security setting "Audit: Shut down system immediately if unable to log security audits" is set to "disabled".</t>
  </si>
  <si>
    <t>The security setting "Audit: Shut down system immediately if unable to log security audits" is not disabled.</t>
  </si>
  <si>
    <t>HAU25</t>
  </si>
  <si>
    <t>HAU25: Audit processing failures are not properly reported and responded to</t>
  </si>
  <si>
    <t>1.1.1.2.1.111</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</si>
  <si>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</si>
  <si>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implement the recommended configuration state, set the following Group Policy setting to Disabled. 
Computer Configuration&gt;Windows Settings&gt;security settings&gt;Local Policies&gt;Security Options&gt;Audit: Shut down system immediately if unable to log security audits</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</si>
  <si>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</si>
  <si>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CCE-10742-5</t>
  </si>
  <si>
    <t>Set Audit: Shut down system immediately if unable to log security audits to Disabled. One method to achieve the recommended configuration via Group Policy is to perform the following:
Set the following Group Policy setting to Disabled:
Computer Configuration\Windows Settings\security settings\Local Policies\Security Options\Audit: Shut down system immediately if unable to log security audits</t>
  </si>
  <si>
    <t>WIN2K8R2-067</t>
  </si>
  <si>
    <t xml:space="preserve">Set Network access: Shares that can be accessed anonymously to </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</si>
  <si>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</si>
  <si>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HKEY_LOCAL_MACHINESystemCurrentControlSetServicesLanManServerParameters:NullSessionShares</t>
  </si>
  <si>
    <t>The security setting "Network access: Shares that can be accessed anonymously" is set to "Null".</t>
  </si>
  <si>
    <t>The security setting "Network access: Shares that can be accessed anonymously" is not properly configured.</t>
  </si>
  <si>
    <t>Updated Remediation.  Added "Defined but containing no entries (Blank)"</t>
  </si>
  <si>
    <t>1.1.1.2.1.114</t>
  </si>
  <si>
    <t>It is very dangerous to enable this setting. Any shares that are listed can be accessed by any network user, which could lead to the exposure or corruption of sensitive data.</t>
  </si>
  <si>
    <t>To implement the recommended configuration state, set the following Group Policy setting to (Blank) Defined but containing no entries. 
Computer Configuration&gt;Windows Settings&gt;security settings&gt;Local Policies&gt;Security Options&gt;Network access: Shares that can be accessed anonymously</t>
  </si>
  <si>
    <t>There should be little impact because this is the default configuration. Only authenticated users will have access to shared resources on the server.</t>
  </si>
  <si>
    <t>CCE-10821-7</t>
  </si>
  <si>
    <t>Set Network access: Shares that can be accessed anonymously to . One method to achieve the recommended configuration via Group Policy is to perform the following:
Set the following Group Policy setting to (Blank) Defined but containing no entries:
Computer Configuration\Windows Settings\security settings\Local Policies\Security Options\Network access: Shares that can be accessed anonymously</t>
  </si>
  <si>
    <t>WIN2K8R2-068</t>
  </si>
  <si>
    <t>Set Generate security audits to Local Service, Network Service</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</si>
  <si>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t>
  </si>
  <si>
    <t>The security setting "Generate security audits" is set to "Local Service, Network Service".</t>
  </si>
  <si>
    <t>The security setting "Generate security audits" is not set to "Local Service, Network Service".</t>
  </si>
  <si>
    <t>1.1.1.2.2</t>
  </si>
  <si>
    <t>1.1.1.2.2.7</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</si>
  <si>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</si>
  <si>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implement the recommended configuration state, set the following Group Policy setting to Local Service, Network Service. 
Computer Configuration&gt;Windows Settings&gt;security settings&gt;Local Policies&gt;User Rights Assignment&gt;Generate security audits</t>
  </si>
  <si>
    <t>CCE-10274-9</t>
  </si>
  <si>
    <t>Set Generate security audits to Local Service, Network Service. One method to achieve the recommended configuration via Group Policy is to perform the following:
Set the following Group Policy setting to Local Service, Network Service:
Computer Configuration\Windows Settings\security settings\Local Policies\User Rights Assignment\Generate security audit</t>
  </si>
  <si>
    <t>WIN2K8R2-069</t>
  </si>
  <si>
    <t>Set Create a pagefile to Administrators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</si>
  <si>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t>
  </si>
  <si>
    <t>The security setting "Create a pagefile" is set to "Administrators".</t>
  </si>
  <si>
    <t>The security setting "Create a pagefile" is not set to "Administrators".</t>
  </si>
  <si>
    <t>1.1.1.2.2.10</t>
  </si>
  <si>
    <t>Users who can change the page file size could make it extremely small or move the file to a highly fragmented storage volume, which could cause reduced computer performance.</t>
  </si>
  <si>
    <t>To implement the recommended configuration state, set the following Group Policy setting to Administrators. 
Computer Configuration&gt;Windows Settings&gt;security settings&gt;Local Policies&gt;User Rights Assignment&gt;Create a pagefile</t>
  </si>
  <si>
    <t>CCE-9937-4</t>
  </si>
  <si>
    <t>Set Create a pagefile to Administrators. One method to achieve the recommended configuration via Group Policy is to perform the following:
Set the following Group Policy setting to Administrators:
Computer Configuration\Windows Settings\security settings\Local Policies\User Rights Assignment\Create a pagefile</t>
  </si>
  <si>
    <t>WIN2K8R2-070</t>
  </si>
  <si>
    <t>Set Force shutdown from a remote system to Administrators</t>
  </si>
  <si>
    <t>This policy setting allows users to shut down Windows Vistabased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When configuring a user right in the SCM enter a comma delimited list of accounts. Accounts can be either local or located in Active Directory, they can be groups, users, or computers.</t>
  </si>
  <si>
    <t>The security setting "Force shutdown from a remote system" is set to "Administrators".</t>
  </si>
  <si>
    <t>The security setting "Force shutdown from a remote system" is not set to "Administrators".</t>
  </si>
  <si>
    <t>1.1.1.2.2.13</t>
  </si>
  <si>
    <t>Any user who can shut down a computer could cause a DoS condition to occur. Therefore, this user right should be tightly restricted.</t>
  </si>
  <si>
    <t>To implement the recommended configuration state, set the following Group Policy setting to Administrators. 
Computer Configuration&gt;Windows Settings&gt;security settings&gt;Local Policies&gt;User Rights Assignment&gt;Force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</si>
  <si>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</si>
  <si>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CCE-10785-4</t>
  </si>
  <si>
    <t>Set Force shutdown from a remote system to Administrators. One method to achieve the recommended configuration via Group Policy is to perform the following:
Set the following Group Policy setting to Administrators:
Computer Configuration\Windows Settings\security settings\Local Policies\User Rights Assignment\Force shutdown from a remote system</t>
  </si>
  <si>
    <t>WIN2K8R2-071</t>
  </si>
  <si>
    <t>Set Allow log on through Remote Desktop Services to Administrators</t>
  </si>
  <si>
    <t>This policy setting determines which users or groups have the right to log on as a Terminal Services client. Remote desktop users require this user right.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When configuring a user right in the SCM enter a comma delimited list of accounts. Accounts can be either local or located in Active Directory, they can be groups, users, or computers.</t>
  </si>
  <si>
    <t>The security setting "Allow log on through Remote Desktop Services" is set to "Administrators".</t>
  </si>
  <si>
    <t>The security setting "Allow log on through Remote Desktop Services" is not set to "Administrators".</t>
  </si>
  <si>
    <t>1.1.1.2.2.16</t>
  </si>
  <si>
    <t>Any account with the Allow log on through Terminal Services user right can log on to the remote console of the computer. If you do not restrict this user right to legitimate users who need to log on to the console of the computer, unauthorized users could download and run malicious software to elevate their privileges.</t>
  </si>
  <si>
    <t>To implement the recommended configuration state, set the following Group Policy setting to Administrators. 
Computer Configuration&gt;Windows Settings&gt;security settings&gt;Local Policies&gt;User Rights Assignment&gt;Allow log on through Remote Desktop Services</t>
  </si>
  <si>
    <t>Removal of the Allow log on through Terminal Services user right from other groups or membership changes in these default groups could limit the abilities of users who perform specific administrative roles in your environment. You should confirm that delegated activities will not be adversely affected.</t>
  </si>
  <si>
    <t>CCE-10858-9</t>
  </si>
  <si>
    <t>Set Allow log on through Remote Desktop Services to Administrators. One method to achieve the recommended configuration via Group Policy is to perform the following:
Set the following Group Policy setting to Administrators:
Computer Configuration\Windows Settings\security settings\Local Policies\User Rights Assignment\Allow log on through Remote Desktop Services</t>
  </si>
  <si>
    <t>WIN2K8R2-072</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</si>
  <si>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</si>
  <si>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When configuring a user right in the SCM enter a comma delimited list of accounts. Accounts can be either local or located in Active Directory, they can be groups, users, or computers.</t>
  </si>
  <si>
    <t>The security setting "Enable computer and user accounts to be trusted for delegation" is set to "No One".</t>
  </si>
  <si>
    <t>The security setting "Enable computer and user accounts to be trusted for delegation" is not properly configured.</t>
  </si>
  <si>
    <t>1.1.1.2.2.18</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</si>
  <si>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</si>
  <si>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implement the recommended configuration state, the following Group Policy should not be set to any user.
Computer Configuration&gt;Windows Settings&gt;security settings&gt;Local Policies&gt;User Rights Assignment&gt;Enable computer and user accounts to be trusted for delegation</t>
  </si>
  <si>
    <t>CCE-10618-7</t>
  </si>
  <si>
    <t>Set Enable computer and user accounts to be trusted for delegation to No One. One method to achieve the recommended configuration via Group Policy is to perform the following:
Set the following Group Policy to No One:
Computer Configuration\Windows Settings\security settings\Local Policies\User Rights Assignment\Enable computer and user accounts to be trusted for delegation</t>
  </si>
  <si>
    <t>WIN2K8R2-073</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</si>
  <si>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</si>
  <si>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When configuring a user right in the SCM enter a comma delimited list of accounts. Accounts can be either local or located in Active Directory, they can be groups, users, or computers.</t>
  </si>
  <si>
    <t>The security setting "Lock pages in memory" is set to "No One".</t>
  </si>
  <si>
    <t>The security setting "Lock pages in memory" is not properly configured.</t>
  </si>
  <si>
    <t>1.1.1.2.2.19</t>
  </si>
  <si>
    <t>Users with the Lock pages in memory user right could assign physical memory to several processes, which could leave little or no RAM for other processes and result in a DoS condition.</t>
  </si>
  <si>
    <t>To implement the recommended configuration state, the following Group Policy should not be set to any user.
Computer Configuration&gt;Windows Settings&gt;security settings&gt;Local Policies&gt;User Rights Assignment&gt;Lock pages in memory</t>
  </si>
  <si>
    <t>CCE-10955-3</t>
  </si>
  <si>
    <t>Set Lock pages in memory to No One. One method to achieve the recommended configuration via Group Policy is to perform the following:
Set the following Group Policy to No One:
Computer Configuration\Windows Settings\security settings\Local Policies\User Rights Assignment\Lock pages in memory</t>
  </si>
  <si>
    <t>WIN2K8R2-074</t>
  </si>
  <si>
    <t>Set Deny access to this computer from the network to Guests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</si>
  <si>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t>
  </si>
  <si>
    <t>The security setting "Deny access to this computer from the network" is set to "Guests".</t>
  </si>
  <si>
    <t>The security setting "Deny access to this computer from the network" is not set to "Guests".</t>
  </si>
  <si>
    <t>1.1.1.2.2.22</t>
  </si>
  <si>
    <t>Users who can log on to the computer over the network can enumerate lists of account names, group names, and shared resources. Users with permission to access shared folders and files can connect over the network and possibly view or modify data.</t>
  </si>
  <si>
    <t>To implement the recommended configuration state, set the following Group Policy setting to Guests (additional entries also acceptable as authorized per enterprise policy).
Computer Configuration&gt;Windows Settings&gt;security settings&gt;Local Policies&gt;User Rights Assignment&gt;Deny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</si>
  <si>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</si>
  <si>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CCE-10733-4</t>
  </si>
  <si>
    <t>Set Deny access to this computer from the network to Guests. One method to achieve the recommended configuration via Group Policy is to perform the following:
Set the following Group Policy setting to Guests (additional entries also acceptable as authorized per enterprise policy):
Computer Configuration\Windows Settings\security settings\Local Policies\User Rights Assignment\Deny access to this computer from the network</t>
  </si>
  <si>
    <t>WIN2K8R2-075</t>
  </si>
  <si>
    <t>Set Bypass traverse checking to Administrators, Authenticated Users, Backup Operators, Local Service, Network Service</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</si>
  <si>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t>
  </si>
  <si>
    <t>The security setting "Bypass traverse checking" is set to "Administrators, Authenticated Users,  Backup Operators, Local Service, Network Service".</t>
  </si>
  <si>
    <t>The security setting "Bypass traverse checking" is not set to "Administrators, Authenticated Users, Backup Operators, Local Service, Network Service".</t>
  </si>
  <si>
    <t>1.1.1.2.2.24</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</si>
  <si>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</si>
  <si>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To implement the recommended configuration state, set the following Group Policy setting to Administrators, Authenticated Users, Backup Operators, Local Service, Network Service. 
Computer Configuration&gt;Windows Settings&gt;security settings&gt;Local Policies&gt;User Rights Assignment&gt;Bypass traverse checking</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</si>
  <si>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</si>
  <si>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CCE-10369-7</t>
  </si>
  <si>
    <t>Set Bypass traverse checking to Administrators, Authenticated Users, Backup Operators, Local Service, Network Service. One method to achieve the recommended configuration via Group Policy is to perform the following:
Set the following Group Policy setting to Administrators, Authenticated Users, Backup Operators, Local Service, Network Service:
Computer Configuration\Windows Settings\security settings\Local Policies\User Rights Assignment\Bypass traverse checking</t>
  </si>
  <si>
    <t>WIN2K8R2-076</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</si>
  <si>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</si>
  <si>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t>
  </si>
  <si>
    <t>The security setting "Debug programs" is set to "Administrators".</t>
  </si>
  <si>
    <t>The security setting "Debug programs" is not set to "Administrators".</t>
  </si>
  <si>
    <t>1.1.1.2.2.25</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</si>
  <si>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</si>
  <si>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implement the recommended configuration state, set the following Group Policy setting to Administrators. 
Computer Configuration&gt;Windows Settings&gt;security settings&gt;Local Policies&gt;User Rights Assignment&gt;Debug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</si>
  <si>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</si>
  <si>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CCE-10915-7</t>
  </si>
  <si>
    <t>Set Debug programs to Administrators. One method to achieve the recommended configuration via Group Policy is to perform the following:
Set the following Group Policy setting to Administrators:
Computer Configuration\Windows Settings\security settings\Local Policies\User Rights Assignment\Debug programs</t>
  </si>
  <si>
    <t>WIN2K8R2-077</t>
  </si>
  <si>
    <t>Set Deny log on as a batch job to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</si>
  <si>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t>
  </si>
  <si>
    <t>The security setting "Deny log on as a batch job" is set to "Guests".</t>
  </si>
  <si>
    <t>The security setting "Deny log on as a batch job" is not set to "Guests".</t>
  </si>
  <si>
    <t>1.1.1.2.2.30</t>
  </si>
  <si>
    <t>Accounts that have the Deny log on as a batch job user right could be used to schedule jobs that could consume excessive computer resources and cause a DoS condition.</t>
  </si>
  <si>
    <t>To implement the recommended configuration state, set the following Group Policy setting to Guests. 
Computer Configuration&gt;Windows Settings&gt;security settings&gt;Local Policies&gt;User Rights Assignment&gt;Deny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</si>
  <si>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</si>
  <si>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CCE-10596-5</t>
  </si>
  <si>
    <t>Set Deny log on as a batch job to Guests. One method to achieve the recommended configuration via Group Policy is to perform the following:
Set the following Group Policy setting to Guests:
Computer Configuration\Windows Settings\security settings\Local Policies\User Rights Assignment\Deny log on as a batch job</t>
  </si>
  <si>
    <t>WIN2K8R2-078</t>
  </si>
  <si>
    <t>Set Create global objects to Administrators, SERVICE, LOCAL SERVICE, NETWORK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</si>
  <si>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When configuring a user right in the SCM enter a comma delimited list of accounts. Accounts can be either local or located in Active Directory, they can be groups, users, or computers.</t>
  </si>
  <si>
    <t>The security setting "Create global objects" is set to "Administrators, Service, Local Service, Network Service".</t>
  </si>
  <si>
    <t>The security setting "Create global objects" is not set to "Administrators, Service, Local Service, Network Service".</t>
  </si>
  <si>
    <t>1.1.1.2.2.33</t>
  </si>
  <si>
    <t>Users who can create global objects could affect Windows services and processes that run under other user or system accounts. This capability could lead to a variety of problems, such as application failure, data corruption and elevation of privilege.</t>
  </si>
  <si>
    <t>To implement the recommended configuration state, set the following Group Policy setting to Administrators, Service, Local Service, Network Service. 
Computer Configuration&gt;Windows Settings&gt;security settings&gt;Local Policies&gt;User Rights Assignment&gt;Create global objects</t>
  </si>
  <si>
    <t>CCE-10792-0</t>
  </si>
  <si>
    <t>Set Create global objects to Administrators, SERVICE, LOCAL SERVICE, NETWORK SERVICE. One method to achieve the recommended configuration via Group Policy is to perform the following:
Set the following Group Policy setting to Administrators, Service, Local Service, Network Service: 
Computer Configuration\Windows Settings\security settings\Local Policies\User Rights Assignment\Create global objects</t>
  </si>
  <si>
    <t>WIN2K8R2-079</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</si>
  <si>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</si>
  <si>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t>
  </si>
  <si>
    <t>The security setting "Shut down the system" is set to "Administrators".</t>
  </si>
  <si>
    <t>The security setting "Shut down the system" is not set to "Administrators".</t>
  </si>
  <si>
    <t>1.1.1.2.2.35</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</si>
  <si>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</si>
  <si>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To implement the recommended configuration state, set the following Group Policy setting to Administrators. 
Computer Configuration&gt;Windows Settings&gt;security settings&gt;Local Policies&gt;User Rights Assignment&gt;Shut down the system</t>
  </si>
  <si>
    <t>The impact of removing these default groups from the Shut down the system user right could limit the delegated abilities of assigned roles in your environment. You should confirm that delegated activities will not be adversely affected.</t>
  </si>
  <si>
    <t>CCE-10439-8</t>
  </si>
  <si>
    <t>Set Shut down the system to Administrators. One method to achieve the recommended configuration via Group Policy is to perform the following:
Set the following Group Policy setting to Administrators:
Computer Configuration\Windows Settings\security settings\Local Policies\User Rights Assignment\Shut down the system</t>
  </si>
  <si>
    <t>WIN2K8R2-080</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</si>
  <si>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</si>
  <si>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t>
  </si>
  <si>
    <t>The security setting "Adjust memory quotas for a process" is set to "Administrators, Local Service, Network Service".</t>
  </si>
  <si>
    <t>The security setting "Adjust memory quotas for a process" is not set to "Administrators, Local Service, Network Service".</t>
  </si>
  <si>
    <t>1.1.1.2.2.38</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</si>
  <si>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</si>
  <si>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To implement the recommended configuration state, set the following Group Policy setting to Administrators, Local Service, Network Service. 
Computer Configuration&gt;Windows Settings&gt;security settings&gt;Local Policies&gt;User Rights Assignment&gt;Adjust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</si>
  <si>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</si>
  <si>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CCE-10849-8</t>
  </si>
  <si>
    <t>Set Adjust memory quotas for a process to Administrators, Local Service, Network Service. One method to achieve the recommended configuration via Group Policy is to perform the following:
Set the following Group Policy setting to Administrators, Local Service, Network Service:
Computer Configuration\Windows Settings\security settings\Local Policies\User Rights Assignment\Adjust memory quotas for a process</t>
  </si>
  <si>
    <t>WIN2K8R2-081</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</si>
  <si>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</si>
  <si>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t>
  </si>
  <si>
    <t>The security setting "Access Credential Manager as a trusted caller" is set to "Not Defined".</t>
  </si>
  <si>
    <t>The security setting "Access Credential Manager as a trusted caller" is not properly configured.</t>
  </si>
  <si>
    <t>1.1.1.2.2.41</t>
  </si>
  <si>
    <t>If an account is given this right the user of the account may create an application that calls into Credential Manager and is returned the credentials for another user.</t>
  </si>
  <si>
    <t>To implement the recommended configuration state, ensure that no accounts have this user right, as it is only assigned to Winlogon.
Computer Configuration&gt;Windows Settings&gt;security settings&gt;Local Policies&gt;User Rights Assignment&gt;Access Credential Manager as a trusted caller</t>
  </si>
  <si>
    <t>None, this is the default configuration</t>
  </si>
  <si>
    <t>CCE-9972-1</t>
  </si>
  <si>
    <t>Set Access Credential Manager as a trusted caller to No One. One method to achieve the recommended configuration via Group Policy is to perform the following:
Set the following Group Policy setting to No One:
Computer Configuration\Windows Settings\security settings\Local Policies\User Rights Assignment\Access Credential Manager as a trusted caller</t>
  </si>
  <si>
    <t>WIN2K8R2-082</t>
  </si>
  <si>
    <t>Set Deny log on locally to Guests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</si>
  <si>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t>
  </si>
  <si>
    <t>The security setting "Deny log on locally" is set to "Guests".</t>
  </si>
  <si>
    <t>The security setting "Deny log on locally" is not set to "Guests".</t>
  </si>
  <si>
    <t>1.1.1.2.2.44</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</si>
  <si>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</si>
  <si>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implement the recommended configuration state, set the following Group Policy setting to Guests. 
Computer Configuration&gt;Windows Settings&gt;security settings&gt;Local Policies&gt;User Rights Assignment&gt;Deny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</si>
  <si>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</si>
  <si>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CCE-10750-8</t>
  </si>
  <si>
    <t>Set Deny log on locally to Guests. One method to achieve the recommended configuration via Group Policy is to perform the following:
Set the following Group Policy setting to Guests:
Computer Configuration\Windows Settings\security settings\Local Policies\User Rights Assignment\Deny log on locally</t>
  </si>
  <si>
    <t>WIN2K8R2-083</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</si>
  <si>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</si>
  <si>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When configuring a user right in the SCM enter a comma delimited list of accounts. Accounts can be either local or located in Active Directory, they can be groups, users, or computers.</t>
  </si>
  <si>
    <t>The security setting "Increase scheduling priority" is set to "Administrators".</t>
  </si>
  <si>
    <t>The security setting "Increase scheduling priority" is not set to "Administrators".</t>
  </si>
  <si>
    <t>1.1.1.2.2.47</t>
  </si>
  <si>
    <t>A user who is assigned this user right could increase the scheduling priority of a process to Real-Time, which would leave little processing time for all other processes and could lead to a DoS condition.</t>
  </si>
  <si>
    <t>To implement the recommended configuration state, set the following Group Policy setting to Administrators. 
Computer Configuration&gt;Windows Settings&gt;security settings&gt;Local Policies&gt;User Rights Assignment&gt;Increase scheduling priority</t>
  </si>
  <si>
    <t>CCE-9961-4</t>
  </si>
  <si>
    <t>Set Increase scheduling priority to Administrators. One method to achieve the recommended configuration via Group Policy is to perform the following:
Set the following Group Policy setting to Administrators:
Computer Configuration\Windows Settings\security settings\Local Policies\User Rights Assignment\Increase scheduling priority</t>
  </si>
  <si>
    <t>WIN2K8R2-084</t>
  </si>
  <si>
    <t>Set Increase a process working set to Administrators, Local Service</t>
  </si>
  <si>
    <t>This privilege determines which user accounts can increase or decrease the size of a process's working set.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When configuring a user right in the SCM enter a comma delimited list of accounts. Accounts can be either local or located in Active Directory, they can be groups, users, or computers.</t>
  </si>
  <si>
    <t>The security setting "Increase a process working set" is set to "Administrators, Local Service".</t>
  </si>
  <si>
    <t>The security setting "Increase a process working set" is not set to "Administrators, Local Service".</t>
  </si>
  <si>
    <t>1.1.1.2.2.50</t>
  </si>
  <si>
    <t>This right is granted to all users by default. However, increasing the working set size for a process decreases the amount of physical memory available to the rest of the system. It would be possible for malicious code to increase the process working set to a level that could severely degrade system performance and potentially cause a denial of service.</t>
  </si>
  <si>
    <t>To implement the recommended configuration state, set the following Group Policy setting to Administrators, Local Service. 
Computer Configuration&gt;Windows Settings&gt;security settings&gt;Local Policies&gt;User Rights Assignment&gt;Increase a process working set</t>
  </si>
  <si>
    <t>Users will be unable to increase the working set for their processes, which could degrade performance.</t>
  </si>
  <si>
    <t>CCE-10548-6</t>
  </si>
  <si>
    <t>Set Increase a process working set to Administrators, Local Service. One method to achieve the recommended configuration via Group Policy is to perform the following:
Set the following Group Policy setting to Administrators, Local Service:
Computer Configuration\Windows Settings\security settings\Local Policies\User Rights Assignment\Increase a process working set</t>
  </si>
  <si>
    <t>WIN2K8R2-085</t>
  </si>
  <si>
    <t>Set Access this computer from the network to Administrators, Authenticated Users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</si>
  <si>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t>
  </si>
  <si>
    <t>The security setting "Access this computer from the network" is set to "Administrators, Authenticated Users".</t>
  </si>
  <si>
    <t>The security setting "Access this computer from the network" is not set to "Administrators, Authenticated Users".</t>
  </si>
  <si>
    <t>1.1.1.2.2.52</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</si>
  <si>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Windows Server(R) 2003 with Service Pack 1 (SP1), because the default share and NTFS permissions in Windows Server 2003 do not include the Everyone group. This vulnerability may have a higher level of risk for computers that you upgrade from Windows NT(R) 4.0 or Windows 2000, because the default permissions for these operating systems are not as restrictive as the default permissions in Windows Server 2003.</t>
  </si>
  <si>
    <t>To implement the recommended configuration state, set the following Group Policy setting to Administrators, Authenticated Users. 
Computer Configuration&gt;Windows Settings&gt;security settings&gt;Local Policies&gt;User Rights Assignment&gt;Access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</si>
  <si>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 it is recommended that it is assigned to the Users group.If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</si>
  <si>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CCE-10086-7</t>
  </si>
  <si>
    <t>Set Access this computer from the network to Administrators, Authenticated Users. One method to achieve the recommended configuration via Group Policy is to perform the following:
Set the following Group Policy setting to Administrators, Authenticated Users:
Computer Configuration\Windows Settings\security settings\Local Policies\User Rights Assignment\Access this computer from the network</t>
  </si>
  <si>
    <t>WIN2K8R2-086</t>
  </si>
  <si>
    <t>Set Act as part of the operating system to No One</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</si>
  <si>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t>
  </si>
  <si>
    <t>The security setting "Act as part of the operating system" is set to "No One".</t>
  </si>
  <si>
    <t>The security setting "Act as part of the operating system" is not properly configured.</t>
  </si>
  <si>
    <t>1.1.1.2.2.53</t>
  </si>
  <si>
    <t>The Act as part of the operating system user right is extremely powerful. Anyone with this user right can take complete control of the computer and erase evidence of their activities.</t>
  </si>
  <si>
    <t>To implement the recommended configuration state, the following Group Policy should not be set to any user.
Computer Configuration&gt;Windows Settings&gt;security settings&gt;Local Policies&gt;User Rights Assignment&gt;Act as part of the operating system</t>
  </si>
  <si>
    <t>There should be little or no impact because the Act as part of the operating system user right is rarely needed by any accounts other than the Local System account.</t>
  </si>
  <si>
    <t>CCE-10232-7</t>
  </si>
  <si>
    <t>Set Act as part of the operating system to No One. One method to achieve the recommended configuration via Group Policy is to perform the following: 
Set the following Group Policy setting to No One:
Computer Configuration\Windows Settings\security settings\Local Policies\User Rights Assignment\Act as part of the operating system</t>
  </si>
  <si>
    <t>WIN2K8R2-087</t>
  </si>
  <si>
    <t>Set Impersonate a client after authentication to Administrators, SERVICE, Local Service, Network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</si>
  <si>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When configuring a user right in the SCM enter a comma delimited list of accounts. Accounts can be either local or located in Active Directory, they can be groups, users, or computers.</t>
  </si>
  <si>
    <t>The security setting "Impersonate a client after authentication" is set to "Administrators, Service, Local Service, Network Service".</t>
  </si>
  <si>
    <t>The security setting "Impersonate a client after authentication" is not set to "Administrators, Service, Local Service, Network Service".</t>
  </si>
  <si>
    <t>1.1.1.2.2.56</t>
  </si>
  <si>
    <t>An attacker with the Impersonate a client after authentication user right could create a service, trick a client to make them connect to the service, and then impersonate that client to elevate the attackers level of access to that of the client.</t>
  </si>
  <si>
    <t>To implement the recommended configuration state, set the following Group Policy setting to Administrators, Service, Local Service, Network Service. 
Computer Configuration&gt;Windows Settings&gt;security settings&gt;Local Policies&gt;User Rights Assignment&gt;Impersonate a client after authentication</t>
  </si>
  <si>
    <t>In most cases this configuration will have no impact. If you have installed optional components such as ASP.NET or IIS, you may need to assign the Impersonate a client after authentication user right to additional accounts that are required by those components, such as IUSR_, IIS_WPG, ASP.NET or IWAM_.</t>
  </si>
  <si>
    <t>CCE-9946-5</t>
  </si>
  <si>
    <t>Set Impersonate a client after authentication to Administrators, SERVICE, Local Service, Network Service. One method to achieve the recommended configuration via Group Policy is to perform the following:
Set the following Group Policy setting to Administrators, Service, Local Service, Network Service:
Computer Configuration\Windows Settings\security settings\Local Policies\User Rights Assignment\Impersonate a client after authentication</t>
  </si>
  <si>
    <t>WIN2K8R2-088</t>
  </si>
  <si>
    <t>Set Manage auditing and security log to Administrators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</si>
  <si>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t>
  </si>
  <si>
    <t>The security setting "Manage auditing and security log" is set to "Administrators".</t>
  </si>
  <si>
    <t>The security setting "Manage auditing and security log" is not set to "Administrators".</t>
  </si>
  <si>
    <t>1.1.1.2.2.59</t>
  </si>
  <si>
    <t>The ability to manage the Security event log is a powerful user right and it should be closely guarded. Anyone with this user right can clear the Security log to erase important evidence of unauthorized activity.</t>
  </si>
  <si>
    <t>To implement the recommended configuration state, set the following Group Policy setting to Administrators. 
Computer Configuration&gt;Windows Settings&gt;security settings&gt;Local Policies&gt;User Rights Assignment&gt;Manage auditing and security log</t>
  </si>
  <si>
    <t>CCE-10726-8</t>
  </si>
  <si>
    <t>Set Manage auditing and security log to Administrators. One method to achieve the recommended configuration via Group Policy is to perform the following:
Set the following Group Policy setting to Administrators:
Computer Configuration\Windows Settings\security settings\Local Policies\User Rights Assignment\Manage auditing and security log</t>
  </si>
  <si>
    <t>WIN2K8R2-089</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</si>
  <si>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</si>
  <si>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t>
  </si>
  <si>
    <t>The security setting "Allow log on locally" is set to "Administrators".</t>
  </si>
  <si>
    <t>The security setting "Allow log on locally" is not set to "Administrators".</t>
  </si>
  <si>
    <t>1.1.1.2.2.61</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</si>
  <si>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</si>
  <si>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implement the recommended configuration state, set the following Group Policy setting to Administrators. 
Computer Configuration&gt;Windows Settings&gt;security settings&gt;Local Policies&gt;User Rights Assignment&gt;Allow log on locally</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</si>
  <si>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IIS requires that this user right be assigned to the IUSR_ account. You should confirm that delegated activities will not be adversely affected by any changes that you make to the Allow log on locally user rights assignments.</t>
  </si>
  <si>
    <t>CCE-10853-0</t>
  </si>
  <si>
    <t>Set Allow log on locally to Administrators. One method to achieve the recommended configuration via Group Policy is to perform the following:
Set the following Group Policy setting to Administrators:
Computer Configuration\Windows Settings\security settings\Local Policies\User Rights Assignment\Allow log on locally</t>
  </si>
  <si>
    <t>WIN2K8R2-090</t>
  </si>
  <si>
    <t>Set Remove computer from docking station to Administrators</t>
  </si>
  <si>
    <t>This policy setting allows the user of a portable computer to click Eject PC on the Start menu to undock the computer. When configuring a user right in the SCM enter a comma delimited list of accounts. Accounts can be either local or located in Active Directory, they can be groups, users, or computers.</t>
  </si>
  <si>
    <t>The security setting "Remove computer from docking station" is set to "Administrators".</t>
  </si>
  <si>
    <t>The security setting "Remove computer from docking station" is not set to "Administrators".</t>
  </si>
  <si>
    <t>1.1.1.2.2.63</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</si>
  <si>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</si>
  <si>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To implement the recommended configuration state, set the following Group Policy setting to Administrators. 
Computer Configuration&gt;Windows Settings&gt;security settings&gt;Local Policies&gt;User Rights Assignment&gt;Remove computer from docking station</t>
  </si>
  <si>
    <t>By default, only members of the local Administrator group are granted this right. Other user accounts must be explicitly granted the right as necessary. If your organizations users are not members of the local Administrators groups on their portable computers, they will be unable to remove their own portable computers from their docking stations without shutting them down first. Therefore, you may want to assign the Remove computer from docking station privilege to the local Users group for portable computers.</t>
  </si>
  <si>
    <t>CCE-10969-4</t>
  </si>
  <si>
    <t>Set Remove computer from docking station to Administrators. One method to achieve the recommended configuration via Group Policy is to perform the following:
Set the following Group Policy setting to Administrators:
Computer Configuration\Windows Settings\security settings\Local Policies\User Rights Assignment\Remove computer from docking station</t>
  </si>
  <si>
    <t>WIN2K8R2-091</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</si>
  <si>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</si>
  <si>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t>
  </si>
  <si>
    <t>The security setting "Take ownership of files or other objects" is set to "Administrators".</t>
  </si>
  <si>
    <t>The security setting "Take ownership of files or other objects" is not set to "Administrators".</t>
  </si>
  <si>
    <t>1.1.1.2.2.64</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</si>
  <si>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</si>
  <si>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implement the recommended configuration state, set the following Group Policy setting to Administrators. 
Computer Configuration&gt;Windows Settings&gt;security settings&gt;Local Policies&gt;User Rights Assignment&gt;Take ownership of files or other objects</t>
  </si>
  <si>
    <t>CCE-10954-6</t>
  </si>
  <si>
    <t>Set Take ownership of files or other objects to Administrators. One method to achieve the recommended configuration via Group Policy is to perform the following:
Set the following Group Policy setting to Administrators:
Computer Configuration\Windows Settings\security settings\Local Policies\User Rights Assignment\Take ownership of files or other objects</t>
  </si>
  <si>
    <t>WIN2K8R2-092</t>
  </si>
  <si>
    <t>Set Audit Policy: Object Access: File System to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</si>
  <si>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</si>
  <si>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File System" is set to "No Auditing".</t>
  </si>
  <si>
    <t>The security setting "Audit Policy: Object Access: File System" is not set to "No Auditing".</t>
  </si>
  <si>
    <t>HAU21</t>
  </si>
  <si>
    <t xml:space="preserve">HAU21: System does not audit all attempts to gain access </t>
  </si>
  <si>
    <t>1.1.1.3.1.1</t>
  </si>
  <si>
    <t>1.1.1.3.1.1.1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</si>
  <si>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</si>
  <si>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No Auditing. 
Computer Configuration&gt;Windows Settings&gt;security settings&gt;Advanced Audit Policy Configuration&gt;Audit Policies&gt;Object Access&gt;Audit Policy: Object Access: File System</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</si>
  <si>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</si>
  <si>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CCE-10263-2</t>
  </si>
  <si>
    <t>Set Audit Policy: Object Access: File System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File System</t>
  </si>
  <si>
    <t>WIN2K8R2-093</t>
  </si>
  <si>
    <t>Set Audit Policy: Object Access: Handle Manipulation to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</si>
  <si>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t>
  </si>
  <si>
    <t>The security setting "Audit Policy: Object Access: Handle Manipulation" is set to "No Auditing".</t>
  </si>
  <si>
    <t>The security setting "Audit Policy: Object Access: Handle Manipulation" is not set to "No Auditing".</t>
  </si>
  <si>
    <t>1.1.1.3.1.1.2</t>
  </si>
  <si>
    <t>To implement the recommended configuration state, set the following Group Policy setting to No Auditing. 
Computer Configuration&gt;Windows Settings&gt;security settings&gt;Advanced Audit Policy Configuration&gt;Audit Policies&gt;Object Access&gt;Audit Policy: Object Access: Handle Manipulation</t>
  </si>
  <si>
    <t>CCE-10902-5</t>
  </si>
  <si>
    <t>Set Audit Policy: Object Access: Handle Manipulation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Handle Manipulation</t>
  </si>
  <si>
    <t>WIN2K8R2-094</t>
  </si>
  <si>
    <t>Set Audit Policy: Object Access: Filtering Platform Packet Drop to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</si>
  <si>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</si>
  <si>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Packet Drop" is set to "No Auditing".</t>
  </si>
  <si>
    <t>The security setting "Audit Policy: Object Access: Filtering Platform Packet Drop" is not set to "No Auditing".</t>
  </si>
  <si>
    <t>1.1.1.3.1.1.3</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</si>
  <si>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Packet Drop</t>
  </si>
  <si>
    <t>CCE-11148-4</t>
  </si>
  <si>
    <t>Set Audit Policy: Object Access: Filtering Platform Packet Drop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Filtering Platform Packet Drop</t>
  </si>
  <si>
    <t>WIN2K8R2-095</t>
  </si>
  <si>
    <t>Set Audit Policy: Object Access: Certification Services to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</si>
  <si>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t>
  </si>
  <si>
    <t>The security setting "Audit Policy: Object Access: Certification Services" is set to "No Auditing".</t>
  </si>
  <si>
    <t>The security setting "Audit Policy: Object Access: Certification Services" is not set to "No Auditing".</t>
  </si>
  <si>
    <t>1.1.1.3.1.1.4</t>
  </si>
  <si>
    <t>To implement the recommended configuration state, set the following Group Policy setting to No Auditing. 
Computer Configuration&gt;Windows Settings&gt;security settings&gt;Advanced Audit Policy Configuration&gt;Audit Policies&gt;Object Access&gt;Audit Policy: Object Access: Certification Services</t>
  </si>
  <si>
    <t>CCE-10216-0</t>
  </si>
  <si>
    <t>Set Audit Policy: Object Access: Certification Services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Certification Services</t>
  </si>
  <si>
    <t>WIN2K8R2-096</t>
  </si>
  <si>
    <t>Set Audit Policy: Object Access: SAM to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</si>
  <si>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</si>
  <si>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SAM" is set to "No Auditing".</t>
  </si>
  <si>
    <t>The security setting "Audit Policy: Object Access: SAM" is not set to "No Auditing".</t>
  </si>
  <si>
    <t>1.1.1.3.1.1.5</t>
  </si>
  <si>
    <t>To implement the recommended configuration state, set the following Group Policy setting to No Auditing. 
Computer Configuration&gt;Windows Settings&gt;security settings&gt;Advanced Audit Policy Configuration&gt;Audit Policies&gt;Object Access&gt;Audit Policy: Object Access: SAM</t>
  </si>
  <si>
    <t>CCE-10491-9</t>
  </si>
  <si>
    <t>Set Audit Policy: Object Access: SAM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SAM</t>
  </si>
  <si>
    <t>WIN2K8R2-097</t>
  </si>
  <si>
    <t>Set Audit Policy: Object Access: Detailed File Share to No Auditing</t>
  </si>
  <si>
    <t>This policy setting allows you to audit attempts to access files and folders on a shared folder. The Detailed File Share setting logs an event every time a file or folder is accessed, whereas the File Share setting only records one event for any connection established between a client and file share. Detailed File Share audit events include detailed information about the permissions or other criteria used to grant or deny access. If you configure this policy setting, an audit event is generated when an attempt is made to access a file or folder on a share. The administrator can specify whether to audit only successes, only failures, or both successes and failures. Note: There are no system access control lists (SACLs) for shared folders. If this policy setting is enabled, access to all shared files and folders on the system is audited. Volume: High on a file server or domain controller because of SYSVOL network access required by Group Policy.</t>
  </si>
  <si>
    <t>The security setting "Audit Policy: Object Access: Detailed File Share" is set to "No Auditing".</t>
  </si>
  <si>
    <t>The security setting "Audit Policy: Object Access: Detailed File Share" is not set to "No Auditing".</t>
  </si>
  <si>
    <t>1.1.1.3.1.1.6</t>
  </si>
  <si>
    <t>To implement the recommended configuration state, set the following Group Policy setting to No Auditing. 
Computer Configuration&gt;Windows Settings&gt;security settings&gt;Advanced Audit Policy Configuration&gt;Audit Policies&gt;Object Access&gt;Audit Policy: Object Access: Detailed File Share</t>
  </si>
  <si>
    <t>CCE-10391-1</t>
  </si>
  <si>
    <t>Set Audit Policy: Object Access: Detailed File Share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Detailed File Share</t>
  </si>
  <si>
    <t>WIN2K8R2-098</t>
  </si>
  <si>
    <t>Set Audit Policy: Object Access: Registry to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</si>
  <si>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</si>
  <si>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Registry" is set to "No Auditing".</t>
  </si>
  <si>
    <t>The security setting "Audit Policy: Object Access: Registry" is not set to "No Auditing".</t>
  </si>
  <si>
    <t>1.1.1.3.1.1.7</t>
  </si>
  <si>
    <t>To implement the recommended configuration state, set the following Group Policy setting to No Auditing. 
Computer Configuration&gt;Windows Settings&gt;security settings&gt;Advanced Audit Policy Configuration&gt;Audit Policies&gt;Object Access&gt;Audit Policy: Object Access: Registry</t>
  </si>
  <si>
    <t>CCE-10224-4</t>
  </si>
  <si>
    <t>Set Audit Policy: Object Access: Registry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Registry</t>
  </si>
  <si>
    <t>WIN2K8R2-099</t>
  </si>
  <si>
    <t>Set Audit Policy: Object Access: Kernel Object to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</si>
  <si>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t>
  </si>
  <si>
    <t>The security setting "Audit Policy: Object Access: Kernel Object" is set to "No Auditing".</t>
  </si>
  <si>
    <t>The security setting "Audit Policy: Object Access: Kernel Object" is not set to "No Auditing".</t>
  </si>
  <si>
    <t>1.1.1.3.1.1.8</t>
  </si>
  <si>
    <t>To implement the recommended configuration state, set the following Group Policy setting to No Auditing. 
Computer Configuration&gt;Windows Settings&gt;security settings&gt;Advanced Audit Policy Configuration&gt;Audit Policies&gt;Object Access&gt;Audit Policy: Object Access: Kernel Object</t>
  </si>
  <si>
    <t>CCE-10220-2</t>
  </si>
  <si>
    <t>Set Audit Policy: Object Access: Kernel Object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Kernel Object</t>
  </si>
  <si>
    <t>WIN2K8R2-100</t>
  </si>
  <si>
    <t>Set Audit Policy: Object Access: Filtering Platform Connection to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</si>
  <si>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</si>
  <si>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Connection" is set to "No Auditing".</t>
  </si>
  <si>
    <t>The security setting "Audit Policy: Object Access: Filtering Platform Connection" is not set to "No Auditing".</t>
  </si>
  <si>
    <t>1.1.1.3.1.1.9</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</si>
  <si>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Connection</t>
  </si>
  <si>
    <t>CCE-10285-5</t>
  </si>
  <si>
    <t>Set Audit Policy: Object Access: Filtering Platform Connection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Filtering Platform Connection</t>
  </si>
  <si>
    <t>WIN2K8R2-101</t>
  </si>
  <si>
    <t>Set Audit Policy: Object Access: File Share to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</si>
  <si>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</si>
  <si>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File Share" is set to "No Auditing".</t>
  </si>
  <si>
    <t>The security setting "Audit Policy: Object Access: File Share" is not set to "No Auditing".</t>
  </si>
  <si>
    <t>1.1.1.3.1.1.10</t>
  </si>
  <si>
    <t>To implement the recommended configuration state, set the following Group Policy setting to No Auditing. 
Computer Configuration&gt;Windows Settings&gt;security settings&gt;Advanced Audit Policy Configuration&gt;Audit Policies&gt;Object Access&gt;Audit Policy: Object Access: File Share</t>
  </si>
  <si>
    <t>CCE-11021-3</t>
  </si>
  <si>
    <t>Set Audit Policy: Object Access: File Share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File Share</t>
  </si>
  <si>
    <t>WIN2K8R2-102</t>
  </si>
  <si>
    <t>Set Audit Policy: Object Access: Application Generated to No Auditing</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</si>
  <si>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t>
  </si>
  <si>
    <t>The security setting "Audit Policy: Object Access: Application Generated" is set to "No Auditing".</t>
  </si>
  <si>
    <t>The security setting "Audit Policy: Object Access: Application Generated" is not set to "No Auditing".</t>
  </si>
  <si>
    <t>1.1.1.3.1.1.11</t>
  </si>
  <si>
    <t>To implement the recommended configuration state, set the following Group Policy setting to No Auditing. 
Computer Configuration&gt;Windows Settings&gt;security settings&gt;Advanced Audit Policy Configuration&gt;Audit Policies&gt;Object Access&gt;Audit Policy: Object Access: Application Generated</t>
  </si>
  <si>
    <t>CCE-11111-2</t>
  </si>
  <si>
    <t>Set Audit Policy: Object Access: Application Generated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Application Generated</t>
  </si>
  <si>
    <t>WIN2K8R2-103</t>
  </si>
  <si>
    <t>Set Audit Policy: Object Access: Other Object Access Events to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</si>
  <si>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t>
  </si>
  <si>
    <t>The security setting "Audit Policy: Object Access: Other Object Access Events" is set to "No Auditing".</t>
  </si>
  <si>
    <t>The security setting "Audit Policy: Object Access: Other Object Access Events" is not set to "No Auditing".</t>
  </si>
  <si>
    <t>1.1.1.3.1.1.12</t>
  </si>
  <si>
    <t>To implement the recommended configuration state, set the following Group Policy setting to No Auditing. 
Computer Configuration&gt;Windows Settings&gt;security settings&gt;Advanced Audit Policy Configuration&gt;Audit Policies&gt;Object Access&gt;Audit Policy: Object Access: Other Object Access Events</t>
  </si>
  <si>
    <t>CCE-11170-8</t>
  </si>
  <si>
    <t>Set Audit Policy: Object Access: Other Object Access Events to No Auditing. One method to achieve the recommended configuration via Group Policy is to perform the following:
Set the following Group Policy setting to No Auditing:
Computer Configuration\Windows Settings\security settings\Advanced Audit Policy Configuration\Audit Policies\Object Access\Audit Policy: Object Access: Other Object Access Events</t>
  </si>
  <si>
    <t>WIN2K8R2-104</t>
  </si>
  <si>
    <t>Set Audit Policy: Account Management: Computer Account Management to Success</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</si>
  <si>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</si>
  <si>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Computer Account Management" is set to "Success".</t>
  </si>
  <si>
    <t>The security setting "Audit Policy: Account Management: Computer Account Management" is not set to "Success".</t>
  </si>
  <si>
    <t>HAU6</t>
  </si>
  <si>
    <t>HAU6: System does not audit changes to access control settings</t>
  </si>
  <si>
    <t>1.1.1.3.1.2</t>
  </si>
  <si>
    <t>1.1.1.3.1.2.2</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</si>
  <si>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</si>
  <si>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Success. 
Computer Configuration&gt;Windows Settings&gt;security settings&gt;Advanced Audit Policy Configuration&gt;Audit Policies&gt;Account Management&gt;Audit Policy: Account Management: Computer Account Management</t>
  </si>
  <si>
    <t>CCE-10860-5</t>
  </si>
  <si>
    <t>Set Audit Policy: Account Management: Computer Account Management to Success. One method to achieve the recommended configuration via Group Policy is to perform the following:
Set the following Group Policy setting to Success:
Computer Configuration\Windows Settings\security settings\Advanced Audit Policy Configuration\Audit Policies\Account Management\Audit Policy: Account Management: Computer Account Management</t>
  </si>
  <si>
    <t>WIN2K8R2-105</t>
  </si>
  <si>
    <t>Set Audit Policy: Account Management: Distribution Group Management to No Auditing</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</si>
  <si>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</si>
  <si>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Distribution Group Management" is set to "No Auditing".</t>
  </si>
  <si>
    <t>The security setting "Audit Policy: Account Management: Distribution Group Management" is not set to "No Auditing".</t>
  </si>
  <si>
    <t>1.1.1.3.1.2.3</t>
  </si>
  <si>
    <t>To implement the recommended configuration state, set the following Group Policy setting to No Auditing. 
Computer Configuration&gt;Windows Settings&gt;security settings&gt;Advanced Audit Policy Configuration&gt;Audit Policies&gt;Account Management&gt;Audit Policy: Account Management: Distribution Group Management</t>
  </si>
  <si>
    <t>CCE-10201-2</t>
  </si>
  <si>
    <t>Set Audit Policy: Account Management: Distribution Group Management to No Auditing. One method to achieve the recommended configuration via Group Policy is to perform the following:
Set the following Group Policy setting to No Auditing:
Computer Configuration\Windows Settings\security settings\Advanced Audit Policy Configuration\Audit Policies\Account Management\Audit Policy: Account Management: Distribution Group Management</t>
  </si>
  <si>
    <t>WIN2K8R2-106</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</si>
  <si>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</si>
  <si>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t>
  </si>
  <si>
    <t>The security setting "Audit Policy: Account Management: Security Group Management" is set to "Success and Failure".</t>
  </si>
  <si>
    <t>The security setting "Audit Policy: Account Management: Security Group Management" is not set to "Success and Failure".</t>
  </si>
  <si>
    <t>1.1.1.3.1.2.4</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</si>
  <si>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Security Group Management</t>
  </si>
  <si>
    <t>CCE-10741-7</t>
  </si>
  <si>
    <t>Set Audit Policy: Account Management: Security Group Management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Policies\Account Management\Audit Policy: Account Management: Security Group Management</t>
  </si>
  <si>
    <t>WIN2K8R2-107</t>
  </si>
  <si>
    <t>Set Audit Policy: Account Management: Application Group Management to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</si>
  <si>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</si>
  <si>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Application Group Management" is set to "No Auditing".</t>
  </si>
  <si>
    <t>The security setting "Audit Policy: Account Management: Application Group Management" is not set to "No Auditing".</t>
  </si>
  <si>
    <t>1.1.1.3.1.2.5</t>
  </si>
  <si>
    <t>To implement the recommended configuration state, set the following Group Policy setting to No Auditing. 
Computer Configuration&gt;Windows Settings&gt;security settings&gt;Advanced Audit Policy Configuration&gt;Audit Policies&gt;Account Management&gt;Audit Policy: Account Management: Application Group Management</t>
  </si>
  <si>
    <t>CCE-10746-6</t>
  </si>
  <si>
    <t>Set Audit Policy: Account Management: Application Group Management to No Auditing. One method to achieve the recommended configuration via Group Policy is to perform the following:
Set the following Group Policy setting to No Auditing:
Computer Configuration\Windows Settings\security settings\Advanced Audit Policy Configuration\Audit Policies\Account Management\Audit Policy: Account Management: Application Group Management</t>
  </si>
  <si>
    <t>WIN2K8R2-108</t>
  </si>
  <si>
    <t>Set Audit Policy: Account Management: Other Account Management Events to Success and Failure</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</si>
  <si>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t>
  </si>
  <si>
    <t>The security setting "Audit Policy: Account Management: Other Account Management Events" is set to "Success and Failure".</t>
  </si>
  <si>
    <t>The security setting "Audit Policy: Account Management: Other Account Management Events" is not set to "Success and Failure".</t>
  </si>
  <si>
    <t>1.1.1.3.1.2.6</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</si>
  <si>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Other Account Management Events</t>
  </si>
  <si>
    <t>CCE-11001-5</t>
  </si>
  <si>
    <t>Set Audit Policy: Account Management: Other Account Management Events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Policies\Account Management\Audit Policy: Account Management: Other Account Management Events</t>
  </si>
  <si>
    <t>WIN2K8R2-109</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</si>
  <si>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</si>
  <si>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t>
  </si>
  <si>
    <t>The security setting "Audit Policy: Account Management: User Account Management" is set to "Success and Failure".</t>
  </si>
  <si>
    <t>The security setting "Audit Policy: Account Management: User Account Management" is not set to "Success and Failure".</t>
  </si>
  <si>
    <t>1.1.1.3.1.2.7</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</si>
  <si>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User Account Management</t>
  </si>
  <si>
    <t>CCE-10203-8</t>
  </si>
  <si>
    <t>Set Audit Policy: Account Management: User Account Management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Policies\Account Management\Audit Policy: Account Management: User Account Management</t>
  </si>
  <si>
    <t>WIN2K8R2-110</t>
  </si>
  <si>
    <t>Set Audit Policy: DS Access: Directory Service Access to No Auditing</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</si>
  <si>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</si>
  <si>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Access" is set to "No Auditing".</t>
  </si>
  <si>
    <t>The security setting "Audit Policy: DS Access: Directory Service Access" is not set to "No Auditing".</t>
  </si>
  <si>
    <t>1.1.1.3.1.3</t>
  </si>
  <si>
    <t>1.1.1.3.1.3.2</t>
  </si>
  <si>
    <t>To implement the recommended configuration state, set the following Group Policy setting to No Auditing. 
Computer Configuration&gt;Windows Settings&gt;security settings&gt;Advanced Audit Policy Configuration&gt;Audit Policies&gt;DS Access&gt;Audit Policy: DS Access: Directory Service Access</t>
  </si>
  <si>
    <t>CCE-10668-2</t>
  </si>
  <si>
    <t>Set Audit Policy: DS Access: Directory Service Access to No Auditing. One method to achieve the recommended configuration via Group Policy is to perform the following:
Set the following Group Policy setting to No Auditing:
Computer Configuration\Windows Settings\security settings\Advanced Audit Policy Configuration\Audit Policies\DS Access\Audit Policy: DS Access: Directory Service Access</t>
  </si>
  <si>
    <t>WIN2K8R2-111</t>
  </si>
  <si>
    <t>Set Audit Policy: DS Access: Directory Service Replication to No Auditing</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</si>
  <si>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</si>
  <si>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Replication" is set to "No Auditing".</t>
  </si>
  <si>
    <t>The security setting "Audit Policy: DS Access: Directory Service Replication" is not set to "No Auditing".</t>
  </si>
  <si>
    <t>1.1.1.3.1.3.3</t>
  </si>
  <si>
    <t>To implement the recommended configuration state, set the following Group Policy setting to No Auditing. 
Computer Configuration&gt;Windows Settings&gt;security settings&gt;Advanced Audit Policy Configuration&gt;Audit Policies&gt;DS Access&gt;Audit Policy: DS Access: Directory Service Replication</t>
  </si>
  <si>
    <t>CCE-10206-1</t>
  </si>
  <si>
    <t>Set Audit Policy: DS Access: Directory Service Replication to No Auditing. One method to achieve the recommended configuration via Group Policy is to perform the following:
Set the following Group Policy setting to No Auditing:
Computer Configuration\Windows Settings\security settings\Advanced Audit Policy Configuration\Audit Policies\DS Access\Audit Policy: DS Access: Directory Service Replication</t>
  </si>
  <si>
    <t>WIN2K8R2-112</t>
  </si>
  <si>
    <t>Set Audit Policy: DS Access: Directory Service Changes to No Auditing</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</si>
  <si>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</si>
  <si>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Changes" is set to "No Auditing".</t>
  </si>
  <si>
    <t>The security setting "Audit Policy: DS Access: Directory Service Changes" is not set to "No Auditing".</t>
  </si>
  <si>
    <t>1.1.1.3.1.3.5</t>
  </si>
  <si>
    <t>To implement the recommended configuration state, set the following Group Policy setting to No Auditing. 
Computer Configuration&gt;Windows Settings&gt;security settings&gt;Advanced Audit Policy Configuration&gt;Audit Policies&gt;DS Access&gt;Audit Policy: DS Access: Directory Service Changes</t>
  </si>
  <si>
    <t>CCE-10800-1</t>
  </si>
  <si>
    <t>Set Audit Policy: DS Access: Directory Service Changes to No Auditing. One method to achieve the recommended configuration via Group Policy is to perform the following:
Set the following Group Policy setting to No Auditing:
Computer Configuration\Windows Settings\security settings\Advanced Audit Policy Configuration\Audit Policies\DS Access\Audit Policy: DS Access: Directory Service Changes</t>
  </si>
  <si>
    <t>WIN2K8R2-113</t>
  </si>
  <si>
    <t>Set Audit Policy: DS Access: Detailed Directory Service Replication to No Auditing</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</si>
  <si>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t>
  </si>
  <si>
    <t>he security setting "Audit Policy: DS Access: Detailed Directory Service Replication" is set to "No Auditing".</t>
  </si>
  <si>
    <t>The security setting "Audit Policy: DS Access: Detailed Directory Service Replication" is not set to "No Auditing".</t>
  </si>
  <si>
    <t>1.1.1.3.1.3.6</t>
  </si>
  <si>
    <t>To implement the recommended configuration state, set the following Group Policy setting to No Auditing. 
Computer Configuration&gt;Windows Settings&gt;security settings&gt;Advanced Audit Policy Configuration&gt;Audit Policies&gt;DS Access&gt;Audit Policy: DS Access: Detailed Directory Service Replication</t>
  </si>
  <si>
    <t>CCE-11056-9</t>
  </si>
  <si>
    <t>Set Audit Policy: DS Access: Detailed Directory Service Replication to No Auditing. One method to achieve the recommended configuration via Group Policy is to perform the following:
Set the following Group Policy setting to No Auditing:
Computer Configuration\Windows Settings\security settings\Advanced Audit Policy Configuration\Audit Policies\DS Access\Audit Policy: DS Access: Detailed Directory Service Replication</t>
  </si>
  <si>
    <t>WIN2K8R2-114</t>
  </si>
  <si>
    <t>Set Audit Policy: Privilege Use: Non Sensitive Privilege Use to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</si>
  <si>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</si>
  <si>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Non Sensitive Privilege Use" is set to "No Auditing".</t>
  </si>
  <si>
    <t>The security setting "Audit Policy: Privilege Use: Non Sensitive Privilege Use" is not set to "No Auditing".</t>
  </si>
  <si>
    <t>1.1.1.3.1.4</t>
  </si>
  <si>
    <t>1.1.1.3.1.4.1</t>
  </si>
  <si>
    <t>To implement the recommended configuration state, set the following Group Policy setting to No Auditing. 
Computer Configuration&gt;Windows Settings&gt;security settings&gt;Advanced Audit Policy Configuration&gt;Audit Policies&gt;Privilege Use&gt;Audit Policy: Privilege Use: Non Sensitive Privilege Use</t>
  </si>
  <si>
    <t>CCE-11173-2</t>
  </si>
  <si>
    <t>Set Audit Policy: Privilege Use: Non Sensitive Privilege Use to No Auditing. One method to achieve the recommended configuration via Group Policy is to perform the following:
Set the following Group Policy setting to No Auditing:
Computer Configuration\Windows Settings\security settings\Advanced Audit Policy Configuration\Audit Policies\Privilege Use\Audit Policy: Privilege Use: Non Sensitive Privilege Use</t>
  </si>
  <si>
    <t>WIN2K8R2-115</t>
  </si>
  <si>
    <t>Set Audit Policy: Privilege Use: Other Privilege Use Events to No Auditing</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</si>
  <si>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</si>
  <si>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Other Privilege Use Events" is set to "No Auditing".</t>
  </si>
  <si>
    <t>The security setting "Audit Policy: Privilege Use: Other Privilege Use Events" is not set to "No Auditing".</t>
  </si>
  <si>
    <t>1.1.1.3.1.4.2</t>
  </si>
  <si>
    <t>To implement the recommended configuration state, set the following Group Policy setting to No Auditing. 
Computer Configuration&gt;Windows Settings&gt;security settings&gt;Advanced Audit Policy Configuration&gt;Audit Policies&gt;Privilege Use&gt;Audit Policy: Privilege Use: Other Privilege Use Events</t>
  </si>
  <si>
    <t>CCE-10593-2</t>
  </si>
  <si>
    <t>Set Audit Policy: Privilege Use: Other Privilege Use Events to No Auditing. One method to achieve the recommended configuration via Group Policy is to perform the following:
Set the following Group Policy setting to No Auditing:
Computer Configuration\Windows Settings\security settings\Advanced Audit Policy Configuration\Audit Policies\Privilege Use\Audit Policy: Privilege Use: Other Privilege Use Events</t>
  </si>
  <si>
    <t>WIN2K8R2-116</t>
  </si>
  <si>
    <t>Set Audit Policy: Privilege Use: Sensitive Privilege Use to Success and Failure</t>
  </si>
  <si>
    <t>The security setting "Audit Policy: Privilege Use: Sensitive Privilege Use" is set to "Success and Failure".</t>
  </si>
  <si>
    <t>The security setting "Audit Policy: Privilege Use: Sensitive Privilege Use" is not set to "Success and Failure".</t>
  </si>
  <si>
    <t>1.1.1.3.1.4.3</t>
  </si>
  <si>
    <t>To implement the recommended configuration state, set the following Group Policy setting to Success and Failure. 
Computer Configuration&gt;Windows Settings&gt;security settings&gt;Advanced Audit Policy Configuration&gt;Audit Policies&gt;Privilege Use&gt;Audit Policy: Privilege Use: Sensitive Privilege Use</t>
  </si>
  <si>
    <t>CCE-11003-1</t>
  </si>
  <si>
    <t>Set Audit Policy: Privilege Use: Sensitive Privilege Use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Policies\Privilege Use\Audit Policy: Privilege Use: Sensitive Privilege Use</t>
  </si>
  <si>
    <t>WIN2K8R2-117</t>
  </si>
  <si>
    <t>Set Audit Policy: Policy Change: Filtering Platform Policy Change to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</si>
  <si>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t>
  </si>
  <si>
    <t>The security setting "Audit Policy: Policy Change: Filtering Platform Policy Change" is set to "No Auditing".</t>
  </si>
  <si>
    <t>The security setting "Audit Policy: Policy Change: Filtering Platform Policy Change" is not set to "No Auditing".</t>
  </si>
  <si>
    <t>1.1.1.3.1.5</t>
  </si>
  <si>
    <t>1.1.1.3.1.5.1</t>
  </si>
  <si>
    <t>To implement the recommended configuration state, set the following Group Policy setting to No Auditing. 
Computer Configuration&gt;Windows Settings&gt;security settings&gt;Advanced Audit Policy Configuration&gt;Audit Policies&gt;Policy Change&gt;Audit Policy: Policy Change: Filtering Platform Policy Change</t>
  </si>
  <si>
    <t>CCE-10526-2</t>
  </si>
  <si>
    <t>Set Audit Policy: Policy Change: Filtering Platform Policy Change to No Auditing. One method to achieve the recommended configuration via Group Policy is to perform the following:
Set the following Group Policy setting to No Auditing:
Computer Configuration\Windows Settings\security settings\Advanced Audit Policy Configuration\Audit Policies\Policy Change\Audit Policy: Policy Change: Filtering Platform Policy Change</t>
  </si>
  <si>
    <t>WIN2K8R2-118</t>
  </si>
  <si>
    <t>Set Audit Policy: Policy Change: Audit Policy Change to Success and Failure</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</si>
  <si>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</si>
  <si>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Audit Policy Change" is set to "Success and Failure".</t>
  </si>
  <si>
    <t>The security setting "Audit Policy: Policy Change: Audit Policy Change" is not set to "Success and Failure".</t>
  </si>
  <si>
    <t>1.1.1.3.1.5.2</t>
  </si>
  <si>
    <t>To implement the recommended configuration state, set the following Group Policy setting to Success and Failure. 
Computer Configuration&gt;Windows Settings&gt;security settings&gt;Advanced Audit Policy Configuration&gt;Audit Policies&gt;Policy Change&gt;Audit Policy: Policy Change: Audit Policy Change</t>
  </si>
  <si>
    <t>CCE-10385-3</t>
  </si>
  <si>
    <t>Set Audit Policy: Policy Change: Audit Policy Change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Policies\Policy Change\Audit Policy: Policy Change: Audit Policy Change</t>
  </si>
  <si>
    <t>WIN2K8R2-119</t>
  </si>
  <si>
    <t>Set Audit Policy: Policy Change: Other Policy Change Events to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</si>
  <si>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t>
  </si>
  <si>
    <t>The security setting "Audit Policy: Policy Change: Other Policy Change Events" is set to "No Auditing".</t>
  </si>
  <si>
    <t>The security setting "Audit Policy: Policy Change: Other Policy Change Events" is not set to "No Auditing".</t>
  </si>
  <si>
    <t>1.1.1.3.1.5.3</t>
  </si>
  <si>
    <t>To implement the recommended configuration state, set the following Group Policy setting to No Auditing. 
Computer Configuration&gt;Windows Settings&gt;security settings&gt;Advanced Audit Policy Configuration&gt;Audit Policies&gt;Policy Change&gt;Audit Policy: Policy Change: Other Policy Change Events</t>
  </si>
  <si>
    <t>CCE-10680-7</t>
  </si>
  <si>
    <t>Set Audit Policy: Policy Change: Other Policy Change Events to No Auditing. One method to achieve the recommended configuration via Group Policy is to perform the following:
Set the following Group Policy setting to No Auditing:
Computer Configuration\Windows Settings\security settings\Advanced Audit Policy Configuration\Audit Policies\Policy Change\Audit Policy: Policy Change: Other Policy Change Events</t>
  </si>
  <si>
    <t>WIN2K8R2-120</t>
  </si>
  <si>
    <t>Set Audit Policy: Policy Change: Authentication Policy Change to Success</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</si>
  <si>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t>
  </si>
  <si>
    <t>The security setting "Audit Policy: Policy Change: Authentication Policy Change" is set to "Success".</t>
  </si>
  <si>
    <t>The security setting "Audit Policy: Policy Change: Authentication Policy Change" is not set to "Success".</t>
  </si>
  <si>
    <t>1.1.1.3.1.5.4</t>
  </si>
  <si>
    <t>To implement the recommended configuration state, set the following Group Policy setting to Success. 
Computer Configuration&gt;Windows Settings&gt;security settings&gt;Advanced Audit Policy Configuration&gt;Audit Policies&gt;Policy Change&gt;Audit Policy: Policy Change: Authentication Policy Change</t>
  </si>
  <si>
    <t>CCE-11160-9</t>
  </si>
  <si>
    <t>Set Audit Policy: Policy Change: Authentication Policy Change to Success. One method to achieve the recommended configuration via Group Policy is to perform the following:
Set the following Group Policy setting to Success:
Computer Configuration\Windows Settings\security settings\Advanced Audit Policy Configuration\Audit Policies\Policy Change\Audit Policy: Policy Change: Authentication Policy Change</t>
  </si>
  <si>
    <t>WIN2K8R2-121</t>
  </si>
  <si>
    <t>Set Audit Policy: Policy Change: Authorization Policy Change to No Auditing</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</si>
  <si>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</si>
  <si>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Authorization Policy Change" is set to "No Auditing".</t>
  </si>
  <si>
    <t>The security setting "Audit Policy: Policy Change: Authorization Policy Change" is not set to "No Auditing".</t>
  </si>
  <si>
    <t>1.1.1.3.1.5.5</t>
  </si>
  <si>
    <t>To implement the recommended configuration state, set the following Group Policy setting to No Auditing. 
Computer Configuration&gt;Windows Settings&gt;security settings&gt;Advanced Audit Policy Configuration&gt;Audit Policies&gt;Policy Change&gt;Audit Policy: Policy Change: Authorization Policy Change</t>
  </si>
  <si>
    <t>CCE-10790-4</t>
  </si>
  <si>
    <t>Set Audit Policy: Policy Change: Authorization Policy Change to No Auditing. One method to achieve the recommended configuration via Group Policy is to perform the following:
Set the following Group Policy setting to No Auditing:
Computer Configuration\Windows Settings\security settings\Advanced Audit Policy Configuration\Audit Policies\Policy Change\Audit Policy: Policy Change: Authorization Policy Change</t>
  </si>
  <si>
    <t>WIN2K8R2-122</t>
  </si>
  <si>
    <t>Set Audit Policy: Policy Change: MPSSVC Rule-Level Policy Change to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</si>
  <si>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t>
  </si>
  <si>
    <t>The security setting "Audit Policy: Policy Change: MPSSVC Rule-Level Policy Change" is set to "No Auditing".</t>
  </si>
  <si>
    <t>The security setting "Audit Policy: Policy Change: MPSSVC Rule-Level Policy Change" is not set to "No Auditing".</t>
  </si>
  <si>
    <t>1.1.1.3.1.5.6</t>
  </si>
  <si>
    <t>To implement the recommended configuration state, set the following Group Policy setting to No Auditing. 
Computer Configuration&gt;Windows Settings&gt;security settings&gt;Advanced Audit Policy Configuration&gt;Audit Policies&gt;Policy Change&gt;Audit Policy: Policy Change: MPSSVC Rule-Level Policy Change</t>
  </si>
  <si>
    <t>CCE-10530-4</t>
  </si>
  <si>
    <t>Set Audit Policy: Policy Change: MPSSVC Rule-Level Policy Change to No Auditing. One method to achieve the recommended configuration via Group Policy is to perform the following:
Set the following Group Policy setting to No Auditing:
Computer Configuration\Windows Settings\security settings\Advanced Audit Policy Configuration\Audit Policies\Policy Change\Audit Policy: Policy Change: MPSSVC Rule-Level Policy Change</t>
  </si>
  <si>
    <t>WIN2K8R2-123</t>
  </si>
  <si>
    <t>Set Audit Policy: System: IPsec Driver to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</si>
  <si>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t>
  </si>
  <si>
    <t>The security setting "Audit Policy: System: IPsec Driver" is set to "Success and Failure".</t>
  </si>
  <si>
    <t>The security setting "Audit Policy: System: IPsec Driver" is not set to "Success and Failure".</t>
  </si>
  <si>
    <t>1.1.1.3.1.6</t>
  </si>
  <si>
    <t>1.1.1.3.1.6.1</t>
  </si>
  <si>
    <t>To implement the recommended configuration state, set the following Group Policy setting to Success and Failure. 
Computer Configuration&gt;Windows Settings&gt;security settings&gt;Advanced Audit Policy Configuration&gt;Audit Policies&gt;System&gt;Audit Policy: System: IPsec Driver</t>
  </si>
  <si>
    <t>CCE-10390-3</t>
  </si>
  <si>
    <t>Set Audit Policy: System: IPsec Driver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Policies\System\Audit Policy: System: IPsec Driver</t>
  </si>
  <si>
    <t>WIN2K8R2-124</t>
  </si>
  <si>
    <t>Set Audit Policy: System: Security State Change to Success and Failure</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</si>
  <si>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t>
  </si>
  <si>
    <t>The security setting "Audit Policy: System: Security State Change" is set to "Success and Failure".</t>
  </si>
  <si>
    <t>The security setting "Audit Policy: System: Security State Change" is not set to "Success and Failure".</t>
  </si>
  <si>
    <t>1.1.1.3.1.6.2</t>
  </si>
  <si>
    <t>To implement the recommended configuration state, set the following Group Policy setting to Success and Failure. 
Computer Configuration&gt;Windows Settings&gt;security settings&gt;Advanced Audit Policy Configuration&gt;Audit Policies&gt;System&gt;Audit Policy: System: Security State Change</t>
  </si>
  <si>
    <t>CCE-11007-2</t>
  </si>
  <si>
    <t>Set Audit Policy: System: Security State Change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Policies\System\Audit Policy: System: Security State Change</t>
  </si>
  <si>
    <t>WIN2K8R2-125</t>
  </si>
  <si>
    <t>Set Audit Policy: System: Security System Extension to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</si>
  <si>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t>
  </si>
  <si>
    <t>The security setting "Audit Policy: System: Security System Extension" is set to "Success and Failure".</t>
  </si>
  <si>
    <t>The security setting "Audit Policy: System: Security System Extension" is not set to "Success and Failure".</t>
  </si>
  <si>
    <t>1.1.1.3.1.6.3</t>
  </si>
  <si>
    <t>To implement the recommended configuration state, set the following Group Policy setting to Success and Failure. 
Computer Configuration&gt;Windows Settings&gt;security settings&gt;Advanced Audit Policy Configuration&gt;Audit Policies&gt;System&gt;Audit Policy: System: Security System Extension</t>
  </si>
  <si>
    <t>CCE-11029-6</t>
  </si>
  <si>
    <t>Set Audit Policy: System: Security System Extension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Policies\System\Audit Policy: System: Security System Extension</t>
  </si>
  <si>
    <t>WIN2K8R2-126</t>
  </si>
  <si>
    <t>Set Audit Policy: System: Other System Events to No Auditing</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</si>
  <si>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t>
  </si>
  <si>
    <t>The security setting "Audit Policy: System: Other System Events" is set to "No Auditing".</t>
  </si>
  <si>
    <t>The security setting "Audit Policy: System: Other System Events" is not set to "No Auditing".</t>
  </si>
  <si>
    <t>1.1.1.3.1.6.4</t>
  </si>
  <si>
    <t>To implement the recommended configuration state, set the following Group Policy setting to No Auditing. 
Computer Configuration&gt;Windows Settings&gt;security settings&gt;Advanced Audit Policy Configuration&gt;Audit Policies&gt;System&gt;Audit Policy: System: Other System Events</t>
  </si>
  <si>
    <t>CCE-10879-5</t>
  </si>
  <si>
    <t>Set Audit Policy: System: Other System Events to No Auditing. One method to achieve the recommended configuration via Group Policy is to perform the following:
Set the following Group Policy setting to No Auditing:
Computer Configuration\Windows Settings\security settings\Advanced Audit Policy Configuration\Audit Policies\System\Audit Policy: System: Other System Events</t>
  </si>
  <si>
    <t>WIN2K8R2-127</t>
  </si>
  <si>
    <t>Set Audit Policy: System: System Integrity to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</si>
  <si>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t>
  </si>
  <si>
    <t>The security setting "Audit Policy: System: System Integrity" is set to "Success and Failure".</t>
  </si>
  <si>
    <t>The security setting "Audit Policy: System: System Integrity" is not set to "Success and Failure".</t>
  </si>
  <si>
    <t>1.1.1.3.1.6.5</t>
  </si>
  <si>
    <t>To implement the recommended configuration state, set the following Group Policy setting to Success and Failure. 
Computer Configuration&gt;Windows Settings&gt;security settings&gt;Advanced Audit Policy Configuration&gt;Audit Policies&gt;System&gt;Audit Policy: System: System Integrity</t>
  </si>
  <si>
    <t>CCE-11034-6</t>
  </si>
  <si>
    <t>Set Audit Policy: System: System Integrity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Policies\System\Audit Policy: System: System Integrity</t>
  </si>
  <si>
    <t>WIN2K8R2-128</t>
  </si>
  <si>
    <t>Set Audit Policy: Logon-Logoff: IPsec Extended Mode to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</si>
  <si>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t>
  </si>
  <si>
    <t>The security setting "Audit Policy: Logon-Logoff: IPsec Extended Mode" is set to "No Auditing".</t>
  </si>
  <si>
    <t>The security setting "Audit Policy: Logon-Logoff: IPsec Extended Mode" is not set to "No Auditing".</t>
  </si>
  <si>
    <t>1.1.1.3.1.7</t>
  </si>
  <si>
    <t>1.1.1.3.1.7.1</t>
  </si>
  <si>
    <t>To implement the recommended configuration state, set the following Group Policy setting to No Auditing. 
Computer Configuration&gt;Windows Settings&gt;security settings&gt;Advanced Audit Policy Configuration&gt;Audit Policies&gt;Logon/Logoff&gt;Audit Policy: Logon-Logoff: IPsec Extended Mode</t>
  </si>
  <si>
    <t>CCE-10961-1</t>
  </si>
  <si>
    <t>Set Audit Policy: Logon-Logoff: IPsec Extended Mode to No Auditing. One method to achieve the recommended configuration via Group Policy is to perform the following:
Set the following Group Policy setting to No Auditing:
Computer Configuration\Windows Settings\security settings\Advanced Audit Policy Configuration\Audit Policies\Logon/Logoff\Audit Policy: Logon-Logoff: IPsec Extended Mode</t>
  </si>
  <si>
    <t>WIN2K8R2-129</t>
  </si>
  <si>
    <t>Set Audit Policy: Logon-Logoff: Network Policy Server to No Auditing</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</si>
  <si>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t>
  </si>
  <si>
    <t>The security setting "Audit Policy: Logon-Logoff: Network Policy Server" is set to "No Auditing".</t>
  </si>
  <si>
    <t>The security setting "Audit Policy: Logon-Logoff: Network Policy Server" is not set to "No Auditing".</t>
  </si>
  <si>
    <t>1.1.1.3.1.7.2</t>
  </si>
  <si>
    <t>To implement the recommended configuration state, set the following Group Policy setting to No Auditing. 
Computer Configuration&gt;Windows Settings&gt;security settings&gt;Advanced Audit Policy Configuration&gt;Audit Policies&gt;Logon/Logoff&gt;Audit Policy: Logon-Logoff: Network Policy Server</t>
  </si>
  <si>
    <t>CCE-10847-2</t>
  </si>
  <si>
    <t>Set Audit Policy: Logon-Logoff: Network Policy Server to No Auditing. One method to achieve the recommended configuration via Group Policy is to perform the following:
Set the following Group Policy setting to No Auditing:
Computer Configuration\Windows Settings\security settings\Advanced Audit Policy Configuration\Audit Policies\Logon/Logoff\Audit Policy: Logon-Logoff: Network Policy Server</t>
  </si>
  <si>
    <t>WIN2K8R2-130</t>
  </si>
  <si>
    <t>Set Audit Policy: Logon-Logoff: IPsec Main Mode to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</si>
  <si>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t>
  </si>
  <si>
    <t>The security setting "Audit Policy: Logon-Logoff: IPsec Main Mode" is set to "No Auditing".</t>
  </si>
  <si>
    <t>The security setting "Audit Policy: Logon-Logoff: IPsec Main Mode" is not set to "No Auditing".</t>
  </si>
  <si>
    <t>1.1.1.3.1.7.3</t>
  </si>
  <si>
    <t>To implement the recommended configuration state, set the following Group Policy setting to No Auditing. 
Computer Configuration&gt;Windows Settings&gt;security settings&gt;Advanced Audit Policy Configuration&gt;Audit Policies&gt;Logon/Logoff&gt;Audit Policy: Logon-Logoff: IPsec Main Mode</t>
  </si>
  <si>
    <t>CCE-10948-8</t>
  </si>
  <si>
    <t>Set Audit Policy: Logon-Logoff: IPsec Main Mode to No Auditing. One method to achieve the recommended configuration via Group Policy is to perform the following:
Set the following Group Policy setting to No Auditing:
Computer Configuration\Windows Settings\security settings\Advanced Audit Policy Configuration\Audit Policies\Logon/Logoff\Audit Policy: Logon-Logoff: IPsec Main Mode</t>
  </si>
  <si>
    <t>WIN2K8R2-131</t>
  </si>
  <si>
    <t>Set Audit Policy: Logon-Logoff: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</si>
  <si>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t>
  </si>
  <si>
    <t>The security setting "Audit Policy: Logon-Logoff: Logoff" is set to "Success".</t>
  </si>
  <si>
    <t>The security setting "Audit Policy: Logon-Logoff: Logoff" is not set to "Success".</t>
  </si>
  <si>
    <t>1.1.1.3.1.7.4</t>
  </si>
  <si>
    <t>To implement the recommended configuration state, set the following Group Policy setting to Success. 
Computer Configuration&gt;Windows Settings&gt;security settings&gt;Advanced Audit Policy Configuration&gt;Audit Policies&gt;Logon/Logoff&gt;Audit Policy: Logon-Logoff: Logoff</t>
  </si>
  <si>
    <t>CCE-11102-1</t>
  </si>
  <si>
    <t>Set Audit Policy: Logon-Logoff: Logoff to Success. One method to achieve the recommended configuration via Group Policy is to perform the following:
Set the following Group Policy setting to Success:
Computer Configuration\Windows Settings\security settings\Advanced Audit Policy Configuration\Audit Policies\Logon/Logoff\Audit Policy: Logon-Logoff: Logoff</t>
  </si>
  <si>
    <t>WIN2K8R2-132</t>
  </si>
  <si>
    <t>Set Audit Policy: Logon-Logoff: Other Logon/Logoff Events to No Auditing</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</si>
  <si>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t>
  </si>
  <si>
    <t>The security setting "Audit Policy: Logon-Logoff: Other Logon/Logoff Events" is set to "No Auditing".</t>
  </si>
  <si>
    <t>The security setting "Audit Policy: Logon-Logoff: Other Logon/Logoff Events" is not set to "No Auditing".</t>
  </si>
  <si>
    <t>1.1.1.3.1.7.5</t>
  </si>
  <si>
    <t>To implement the recommended configuration state, set the following Group Policy setting to No Auditing. 
Computer Configuration&gt;Windows Settings&gt;security settings&gt;Advanced Audit Policy Configuration&gt;Audit Policies&gt;Logon/Logoff&gt;Audit Policy: Logon-Logoff: Other Logon/Logoff Events</t>
  </si>
  <si>
    <t>CCE-10869-6</t>
  </si>
  <si>
    <t>Set Audit Policy: Logon-Logoff: Other Logon/Logoff Events to No Auditing. One method to achieve the recommended configuration via Group Policy is to perform the following:
Set the following Group Policy setting to No Auditing:
Computer Configuration\Windows Settings\security settings\Advanced Audit Policy Configuration\Audit Policies\Logon/Logoff\Audit Policy: Logon-Logoff: Other Logon/Logoff Events</t>
  </si>
  <si>
    <t>WIN2K8R2-133</t>
  </si>
  <si>
    <t>Set Audit Policy: Logon-Logoff: Special Logon to Success</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</si>
  <si>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t>
  </si>
  <si>
    <t>The security setting "Audit Policy: Logon-Logoff: Special Logon" is set to "Success".</t>
  </si>
  <si>
    <t>The security setting "Audit Policy: Logon-Logoff: Special Logon" is not set to "Success".</t>
  </si>
  <si>
    <t>1.1.1.3.1.7.6</t>
  </si>
  <si>
    <t>To implement the recommended configuration state, set the following Group Policy setting to Success. 
Computer Configuration&gt;Windows Settings&gt;security settings&gt;Advanced Audit Policy Configuration&gt;Audit Policies&gt;Logon/Logoff&gt;Audit Policy: Logon-Logoff: Special Logon</t>
  </si>
  <si>
    <t>CCE-10737-5</t>
  </si>
  <si>
    <t>Set Audit Policy: Logon-Logoff: Special Logon to Success. One method to achieve the recommended configuration via Group Policy is to perform the following:
Set the following Group Policy setting to Success:
Computer Configuration\Windows Settings\security settings\Advanced Audit Policy Configuration\Audit Policies\Logon/Logoff\Audit Policy: Logon-Logoff: Special Logon</t>
  </si>
  <si>
    <t>WIN2K8R2-134</t>
  </si>
  <si>
    <t>Set Audit Policy: Logon-Logoff: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</si>
  <si>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t>
  </si>
  <si>
    <t>The security setting "Audit Policy: Logon-Logoff: Logon" is set to "Success and Failure".</t>
  </si>
  <si>
    <t>The security setting "Audit Policy: Logon-Logoff: Logon" is not set to "Success and Failure".</t>
  </si>
  <si>
    <t>1.1.1.3.1.7.7</t>
  </si>
  <si>
    <t>To implement the recommended configuration state, set the following Group Policy setting to Success and Failure. 
Computer Configuration&gt;Windows Settings&gt;security settings&gt;Advanced Audit Policy Configuration&gt;Audit Policies&gt;Logon/Logoff&gt;Audit Policy: Logon-Logoff: Logon</t>
  </si>
  <si>
    <t>CCE-11107-0</t>
  </si>
  <si>
    <t>Set Audit Policy: Logon-Logoff: Logon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Policies\Logon/Logoff\Audit Policy: Logon-Logoff: Logon</t>
  </si>
  <si>
    <t>WIN2K8R2-135</t>
  </si>
  <si>
    <t>Set Audit Policy: Logon-Logoff: Account Lockout to No Auditing</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</si>
  <si>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t>
  </si>
  <si>
    <t>The security setting "Audit Policy: Logon-Logoff: Account Lockout" is set to "No Auditing".</t>
  </si>
  <si>
    <t>The security setting "Audit Policy: Logon-Logoff: Account Lockout" is not set to "No Auditing".</t>
  </si>
  <si>
    <t>1.1.1.3.1.7.8</t>
  </si>
  <si>
    <t>To implement the recommended configuration state, set the following Group Policy setting to No Auditing. 
Computer Configuration&gt;Windows Settings&gt;security settings&gt;Advanced Audit Policy Configuration&gt;Audit Policies&gt;Logon/Logoff&gt;Audit Policy: Logon-Logoff: Account Lockout</t>
  </si>
  <si>
    <t>CCE-10834-0</t>
  </si>
  <si>
    <t>Set Audit Policy: Logon-Logoff: Account Lockout to No Auditing. One method to achieve the recommended configuration via Group Policy is to perform the following:
Set the following Group Policy setting to No Auditing:
Computer Configuration\Windows Settings\security settings\Advanced Audit Policy Configuration\Audit Policies\Logon/Logoff\Audit Policy: Logon-Logoff: Account Lockout</t>
  </si>
  <si>
    <t>WIN2K8R2-136</t>
  </si>
  <si>
    <t>Set Audit Policy: Logon-Logoff: IPsec Quick Mode to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</si>
  <si>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t>
  </si>
  <si>
    <t>The security setting "Audit Policy: Logon-Logoff: IPsec Quick Mode" is set to "No Auditing".</t>
  </si>
  <si>
    <t>The security setting "Audit Policy: Logon-Logoff: IPsec Quick Mode" is not set to "No Auditing".</t>
  </si>
  <si>
    <t>1.1.1.3.1.7.9</t>
  </si>
  <si>
    <t>To implement the recommended configuration state, set the following Group Policy setting to No Auditing. 
Computer Configuration&gt;Windows Settings&gt;security settings&gt;Advanced Audit Policy Configuration&gt;Audit Policies&gt;Logon/Logoff&gt;Audit Policy: Logon-Logoff: IPsec Quick Mode</t>
  </si>
  <si>
    <t>CCE-10706-0</t>
  </si>
  <si>
    <t>Set Audit Policy: Logon-Logoff: IPsec Quick Mode to No Auditing. One method to achieve the recommended configuration via Group Policy is to perform the following:
Set the following Group Policy setting to No Auditing:
Computer Configuration\Windows Settings\security settings\Advanced Audit Policy Configuration\Audit Policies\Logon/Logoff\Audit Policy: Logon-Logoff: IPsec Quick Mode</t>
  </si>
  <si>
    <t>WIN2K8R2-137</t>
  </si>
  <si>
    <t>Set Audit Policy: Account Logon: Kerberos Service Ticket Operations to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</si>
  <si>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</si>
  <si>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Service Ticket Operations" is set to "No Auditing".</t>
  </si>
  <si>
    <t>The security setting "Audit Policy: Account Logon: Kerberos Service Ticket Operations" is not set to "No Auditing".</t>
  </si>
  <si>
    <t>1.1.1.3.1.8</t>
  </si>
  <si>
    <t>1.1.1.3.1.8.1</t>
  </si>
  <si>
    <t>To implement the recommended configuration state, set the following Group Policy setting to No Auditing. 
Computer Configuration&gt;Windows Settings&gt;security settings&gt;Advanced Audit Policy Configuration&gt;Audit Policies&gt;Account Logon&gt;Audit Policy: Account Logon: Kerberos Service Ticket Operations</t>
  </si>
  <si>
    <t>CCE-10196-4</t>
  </si>
  <si>
    <t>Set Audit Policy: Account Logon: Kerberos Service Ticket Operations to No Auditing. One method to achieve the recommended configuration via Group Policy is to perform the following:
Set the following Group Policy setting to No Auditing:
Computer Configuration\Windows Settings\security settings\Advanced Audit Policy Configuration\Audit Policies\Account Logon\Audit Policy: Account Logon: Kerberos Service Ticket Operations</t>
  </si>
  <si>
    <t>WIN2K8R2-138</t>
  </si>
  <si>
    <t>Set Audit Policy: Account Logon: Other Account Logon Events to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</si>
  <si>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t>
  </si>
  <si>
    <t>The security setting "Audit Policy: Account Logon: Other Account Logon Events" is set to "No Auditing".</t>
  </si>
  <si>
    <t>The security setting "Audit Policy: Account Logon: Other Account Logon Events" is not set to "No Auditing".</t>
  </si>
  <si>
    <t>1.1.1.3.1.8.2</t>
  </si>
  <si>
    <t>To implement the recommended configuration state, set the following Group Policy setting to No Auditing. 
Computer Configuration&gt;Windows Settings&gt;security settings&gt;Advanced Audit Policy Configuration&gt;Audit Policies&gt;Account Logon&gt;Audit Policy: Account Logon: Other Account Logon Events</t>
  </si>
  <si>
    <t>CCE-10445-5</t>
  </si>
  <si>
    <t>Set Audit Policy: Account Logon: Other Account Logon Events to No Auditing. One method to achieve the recommended configuration via Group Policy is to perform the following:
Set the following Group Policy setting to No Auditing:
Computer Configuration\Windows Settings\security settings\Advanced Audit Policy Configuration\Audit Policies\Account Logon\Audit Policy: Account Logon: Other Account Logon Events</t>
  </si>
  <si>
    <t>WIN2K8R2-139</t>
  </si>
  <si>
    <t>Set Audit Policy: Account Logon: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</si>
  <si>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t>
  </si>
  <si>
    <t>The security setting "Audit Policy: Account Logon: Credential Validation" is set to "Success and Failure".</t>
  </si>
  <si>
    <t>The security setting "Audit Policy: Account Logon: Credential Validation" is not set to "Success and Failure".</t>
  </si>
  <si>
    <t>1.1.1.3.1.8.3</t>
  </si>
  <si>
    <t>To implement the recommended configuration state, set the following Group Policy setting to Success and Failure. 
Computer Configuration&gt;Windows Settings&gt;security settings&gt;Advanced Audit Policy Configuration&gt;Audit Policies&gt;Account Logon&gt;Audit Policy: Account Logon: Credential Validation</t>
  </si>
  <si>
    <t>CCE-10192-3</t>
  </si>
  <si>
    <t>Set Audit Policy: Account Logon: Credential Validation to Success and Failure. One method to achieve the recommended configuration via Group Policy is to perform the following:
Set the following Group Policy setting to Success and Failure:
Computer Configuration\Windows Settings\security settings\Advanced Audit Policy Configuration\Audit Policies\Account Logon\Audit Policy: Account Logon: Credential Validation</t>
  </si>
  <si>
    <t>WIN2K8R2-140</t>
  </si>
  <si>
    <t>Set Audit Policy: Account Logon: Kerberos Authentication Service to No Auditing</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</si>
  <si>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</si>
  <si>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Authentication Service" is set to "No Auditing".</t>
  </si>
  <si>
    <t>The security setting "Audit Policy: Account Logon: Kerberos Authentication Service" is not set to "No Auditing".</t>
  </si>
  <si>
    <t>1.1.1.3.1.8.4</t>
  </si>
  <si>
    <t>To implement the recommended configuration state, set the following Group Policy setting to No Auditing. 
Computer Configuration&gt;Windows Settings&gt;security settings&gt;Advanced Audit Policy Configuration&gt;Audit Policies&gt;Account Logon&gt;Audit Policy: Account Logon: Kerberos Authentication Service</t>
  </si>
  <si>
    <t>CCE-11079-1</t>
  </si>
  <si>
    <t>Set Audit Policy: Account Logon: Kerberos Authentication Service to No Auditing. One method to achieve the recommended configuration via Group Policy is to perform the following:
Set the following Group Policy setting to No Auditing:
Computer Configuration\Windows Settings\security settings\Advanced Audit Policy Configuration\Audit Policies\Account Logon\Audit Policy: Account Logon: Kerberos Authentication Service</t>
  </si>
  <si>
    <t>WIN2K8R2-141</t>
  </si>
  <si>
    <t>Set Audit Policy: Detailed Tracking: Process Termination to No Auditing</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</si>
  <si>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</si>
  <si>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Termination" is set to "No Auditing".</t>
  </si>
  <si>
    <t>The security setting "Audit Policy: Detailed Tracking: Process Termination" is not set to "No Auditing".</t>
  </si>
  <si>
    <t>1.1.1.3.1.9</t>
  </si>
  <si>
    <t>1.1.1.3.1.9.1</t>
  </si>
  <si>
    <t>To implement the recommended configuration state, set the following Group Policy setting to No Auditing. 
Computer Configuration&gt;Windows Settings&gt;security settings&gt;Advanced Audit Policy Configuration&gt;Audit Policies&gt;Detailed Tracking&gt;Audit Policy: Detailed Tracking: Process Termination</t>
  </si>
  <si>
    <t>CCE-11038-7</t>
  </si>
  <si>
    <t>Set Audit Policy: Detailed Tracking: Process Termination to No Auditing. One method to achieve the recommended configuration via Group Policy is to perform the following:
Set the following Group Policy setting to No Auditing:
Computer Configuration\Windows Settings\security settings\Advanced Audit Policy Configuration\Audit Policies\Detailed Tracking\Audit Policy: Detailed Tracking: Process Termination</t>
  </si>
  <si>
    <t>WIN2K8R2-142</t>
  </si>
  <si>
    <t>Set Audit Policy: Detailed Tracking: RPC Events to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</si>
  <si>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</si>
  <si>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RPC Events" is set to "No Auditing".</t>
  </si>
  <si>
    <t>The security setting "Audit Policy: Detailed Tracking: RPC Events" is not set to "No Auditing".</t>
  </si>
  <si>
    <t>1.1.1.3.1.9.2</t>
  </si>
  <si>
    <t>To implement the recommended configuration state, set the following Group Policy setting to No Auditing. 
Computer Configuration&gt;Windows Settings&gt;security settings&gt;Advanced Audit Policy Configuration&gt;Audit Policies&gt;Detailed Tracking&gt;Audit Policy: Detailed Tracking: RPC Events</t>
  </si>
  <si>
    <t>CCE-11025-4</t>
  </si>
  <si>
    <t>Set Audit Policy: Detailed Tracking: RPC Events to No Auditing. One method to achieve the recommended configuration via Group Policy is to perform the following:
Set the following Group Policy setting to No Auditing:
Computer Configuration\Windows Settings\security settings\Advanced Audit Policy Configuration\Audit Policies\Detailed Tracking\Audit Policy: Detailed Tracking: RPC Events</t>
  </si>
  <si>
    <t>WIN2K8R2-143</t>
  </si>
  <si>
    <t>Set Audit Policy: Detailed Tracking: Process Creation to Success</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</si>
  <si>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</si>
  <si>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Creation" is set to "Success".</t>
  </si>
  <si>
    <t>The security setting "Audit Policy: Detailed Tracking: Process Creation" is not set to "Success".</t>
  </si>
  <si>
    <t>1.1.1.3.1.9.3</t>
  </si>
  <si>
    <t>To implement the recommended configuration state, set the following Group Policy setting to Success. 
Computer Configuration&gt;Windows Settings&gt;security settings&gt;Advanced Audit Policy Configuration&gt;Audit Policies&gt;Detailed Tracking&gt;Audit Policy: Detailed Tracking: Process Creation</t>
  </si>
  <si>
    <t>CCE-10514-8</t>
  </si>
  <si>
    <t>Set Audit Policy: Detailed Tracking: Process Creation to Success. One method to achieve the recommended configuration via Group Policy is to perform the following:
Set the following Group Policy setting to Success:
Computer Configuration\Windows Settings\security settings\Advanced Audit Policy Configuration\Audit Policies\Detailed Tracking\Audit Policy: Detailed Tracking: Process Creation</t>
  </si>
  <si>
    <t>WIN2K8R2-144</t>
  </si>
  <si>
    <t>Set Audit Policy: Detailed Tracking: DPAPI Activity to No Auditing</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</si>
  <si>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</si>
  <si>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DPAPI Activity" is set to "No Auditing".</t>
  </si>
  <si>
    <t>The security setting "Audit Policy: Detailed Tracking: DPAPI Activity" is not set to "No Auditing".</t>
  </si>
  <si>
    <t>1.1.1.3.1.9.4</t>
  </si>
  <si>
    <t>To implement the recommended configuration state, set the following Group Policy setting to No Auditing. 
Computer Configuration&gt;Windows Settings&gt;security settings&gt;Advanced Audit Policy Configuration&gt;Audit Policies&gt;Detailed Tracking&gt;Audit Policy: Detailed Tracking: DPAPI Activity</t>
  </si>
  <si>
    <t>CCE-10761-5</t>
  </si>
  <si>
    <t>Set Audit Policy: Detailed Tracking: DPAPI Activity to No Auditing. One method to achieve the recommended configuration via Group Policy is to perform the following:
Set the following Group Policy setting to No Auditing:
Computer Configuration\Windows Settings\security settings\Advanced Audit Policy Configuration\Audit Policies\Detailed Tracking\Audit Policy: Detailed Tracking: DPAPI Activity</t>
  </si>
  <si>
    <t>WIN2K8R2-145</t>
  </si>
  <si>
    <t>CM-3</t>
  </si>
  <si>
    <t>Configuration Change Control</t>
  </si>
  <si>
    <t>Set Windows Firewall: Domain: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</si>
  <si>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</si>
  <si>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object is backed by the following registry location:
	HKEY_LOCAL_MACHINESoftwarePoliciesMicrosoftWindowsFirewallDomainProfile:DisableNotifications</t>
  </si>
  <si>
    <t>The security setting "Windows Firewall: Domain: Display a notification" is set to "Yes (default)".</t>
  </si>
  <si>
    <t>The security setting "Windows Firewall: Domain: Display a notification" is not set to "Yes (default)".</t>
  </si>
  <si>
    <t>1.1.1.4.1.1.1</t>
  </si>
  <si>
    <t>1.1.1.4.1.1.1.1</t>
  </si>
  <si>
    <t>Some organizations may prefer to avoid alarming users when firewall rules block certain types of network activity. However, notifications can be helpful when troubleshooting network issues involving the firewall.</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</si>
  <si>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Display a notification</t>
  </si>
  <si>
    <t>If you configure this policy setting to Yes, Windows Firewall will display these notifications.</t>
  </si>
  <si>
    <t>CCE-11019-7</t>
  </si>
  <si>
    <t>Set Windows Firewall: Domain: Display a notification to Yes (default).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Properties\Domain Profile\Windows Firewall: Domain: Display a notification</t>
  </si>
  <si>
    <t>WIN2K8R2-146</t>
  </si>
  <si>
    <t>Set Windows Firewall: Domain: Apply local connection security rules to Yes (default)</t>
  </si>
  <si>
    <t>This setting controls whether local administrators are allowed to create connection security rules that apply together with connection security rules configured by Group Policy.</t>
  </si>
  <si>
    <t>Navigate to the UI Path articulated in the Remediation section and confirm it is set as prescribed. This group policy object is backed by the following registry location:
	HKEY_LOCAL_MACHINESoftwarePoliciesMicrosoftWindowsFirewallDomainProfile:AllowLocalIPsecPolicyMerge</t>
  </si>
  <si>
    <t>The security setting "Windows Firewall: Domain: Apply local connection security rules" is set to "Yes (default)".</t>
  </si>
  <si>
    <t>The security setting "Windows Firewall: Domain: Apply local connection security rules" is not set to "Yes (default)".</t>
  </si>
  <si>
    <t>HAC62</t>
  </si>
  <si>
    <t>HAC62:  Host-based firewall is not configured according to industry standard best practice.</t>
  </si>
  <si>
    <t>1.1.1.4.1.1.1.2</t>
  </si>
  <si>
    <t>Users with administrative privileges might create firewall rules that expose the system to remote attack.</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</si>
  <si>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Apply local connection security rules</t>
  </si>
  <si>
    <t>If you configure this setting to No, administrators can still create firewall rules, but the rules will not be applied. This setting is available only when configuring the policy through Group Policy.</t>
  </si>
  <si>
    <t>CCE-11036-1</t>
  </si>
  <si>
    <t>Set Windows Firewall: Domain: Apply local connection security rules to Yes (default).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Properties\Domain Profile\Windows Firewall: Domain: Apply local connection security rules</t>
  </si>
  <si>
    <t>WIN2K8R2-147</t>
  </si>
  <si>
    <t>Set Windows Firewall: Domain: Allow unicast response to No</t>
  </si>
  <si>
    <t>This option is useful if you need to control whether this computer receives unicast responses to its outgoing multicast or broadcast messages.</t>
  </si>
  <si>
    <t>Navigate to the UI Path articulated in the Remediation section and confirm it is set as prescribed. This group policy object is backed by the following registry location:
	HKEY_LOCAL_MACHINESoftwarePoliciesMicrosoftWindowsFirewallDomainProfile:DisableUnicastResponsesToMulticastBroadcast</t>
  </si>
  <si>
    <t>The security setting "Windows Firewall: Domain: Allow unicast response" is set to "No".</t>
  </si>
  <si>
    <t>The security setting "Windows Firewall: Domain: Allow unicast response" is not set to "No".</t>
  </si>
  <si>
    <t>1.1.1.4.1.1.1.3</t>
  </si>
  <si>
    <t>An attacker could respond to broadcast or multicast message with malicious payloads.</t>
  </si>
  <si>
    <t>To implement the recommended configuration state, set the following Group Policy setting to No. 
Computer Configuration&gt;Windows Settings&gt;security settings&gt;Windows Firewall with Advanced Security&gt;Windows Firewall with Advanced Security&gt;Windows Firewall Properties&gt;Domain Profile&gt;Windows Firewall: Domain: Allow unicast response</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</si>
  <si>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</si>
  <si>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CCE-11041-1</t>
  </si>
  <si>
    <t>Set Windows Firewall: Domain: Allow unicast response to No. One method to achieve the recommended configuration via Group Policy is to perform the following:
Set the following Group Policy setting to No:
Computer Configuration\Windows Settings\security settings\Windows Firewall with Advanced Security\Windows Firewall with Advanced Security\Windows Firewall Properties\Domain Profile\Windows Firewall: Domain: Allow unicast response</t>
  </si>
  <si>
    <t>WIN2K8R2-148</t>
  </si>
  <si>
    <t>Set Windows Firewall: Domain: Outbound connections to Allow (default)</t>
  </si>
  <si>
    <t>This setting determines the behavior for outbound connections that do not match an outbound firewall rule. In Windows Vista, the default behavior is to allow connections unless there are firewall rules that block the connection.</t>
  </si>
  <si>
    <t>Navigate to the UI Path articulated in the Remediation section and confirm it is set as prescribed. This group policy object is backed by the following registry location:
	HKEY_LOCAL_MACHINESoftwarePoliciesMicrosoftWindowsFirewallDomainProfile:DefaultOutboundAction</t>
  </si>
  <si>
    <t>The security setting "Windows Firewall: Domain: Outbound connections" is set to "Allow (default)".</t>
  </si>
  <si>
    <t>The security setting "Windows Firewall: Domain: Outbound connections" is not set to "Allow (default)".</t>
  </si>
  <si>
    <t>1.1.1.4.1.1.1.4</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</si>
  <si>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</si>
  <si>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implement the recommended configuration state, set the following Group Policy setting to Allow. 
Computer Configuration&gt;Windows Settings&gt;security settings&gt;Windows Firewall with Advanced Security&gt;Windows Firewall with Advanced Security&gt;Windows Firewall Properties&gt;Domain Profile&gt;Windows Firewall: Domain: Outbound connections</t>
  </si>
  <si>
    <t>None, this is the default configuration.</t>
  </si>
  <si>
    <t>CCE-10113-9</t>
  </si>
  <si>
    <t>Set Windows Firewall: Domain: Outbound connections to Allow (default). One method to achieve the recommended configuration via Group Policy is to perform the following:
Set the following Group Policy setting to Allow:
Computer Configuration\Windows Settings\security settings\Windows Firewall with Advanced Security\Windows Firewall with Advanced Security\Windows Firewall Properties\Domain Profile\Windows Firewall: Domain: Outbound connections</t>
  </si>
  <si>
    <t>WIN2K8R2-149</t>
  </si>
  <si>
    <t>Set Windows Firewall: Domain: Apply local firewall rules to Yes (default)</t>
  </si>
  <si>
    <t>This setting controls whether local administrators are allowed to create local firewall rules that apply together with firewall rules configured by Group Policy.</t>
  </si>
  <si>
    <t>Navigate to the UI Path articulated in the Remediation section and confirm it is set as prescribed. This group policy object is backed by the following registry location:
	HKEY_LOCAL_MACHINESoftwarePoliciesMicrosoftWindowsFirewallDomainProfile:AllowLocalPolicyMerge</t>
  </si>
  <si>
    <t>The security setting "Windows Firewall: Domain: Apply local firewall rules" is set to "Yes (default)".</t>
  </si>
  <si>
    <t>The security setting "Windows Firewall: Domain: Apply local firewall rules" is not set to "Yes (default)".</t>
  </si>
  <si>
    <t>1.1.1.4.1.1.1.5</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</si>
  <si>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Apply local firewall rules</t>
  </si>
  <si>
    <t>CCE-10798-7</t>
  </si>
  <si>
    <t>Set Windows Firewall: Domain: Apply local firewall rules to Yes (default).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Properties\Domain Profile\Windows Firewall: Domain: Apply local firewall rules</t>
  </si>
  <si>
    <t>WIN2K8R2-150</t>
  </si>
  <si>
    <t>Set Windows Firewall: Domain: Inbound connections to Enabled:Block (default)</t>
  </si>
  <si>
    <t>This setting determines the behavior for inbound connections that do not match an inbound firewall rule. The default behavior is to block connections unless there are firewall rules to allow the connection.</t>
  </si>
  <si>
    <t>Navigate to the UI Path articulated in the Remediation section and confirm it is set as prescribed. This group policy object is backed by the following registry location:
	HKEY_LOCAL_MACHINESoftwarePoliciesMicrosoftWindowsFirewallDomainProfile:DefaultInboundAction</t>
  </si>
  <si>
    <t>The security setting "Windows Firewall: Domain: Inbound connections" is set to "Enabled: Block (default)".</t>
  </si>
  <si>
    <t>The security setting "Windows Firewall: Domain: Inbound connections" is not set to "Enabled: Block (default)".</t>
  </si>
  <si>
    <t>1.1.1.4.1.1.1.6</t>
  </si>
  <si>
    <t>If the firewall allows all traffic to access the system then an attacker may be more easily able to remotely exploit a weakness in a network service.</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</si>
  <si>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</si>
  <si>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CCE-10997-5</t>
  </si>
  <si>
    <t>Set Windows Firewall: Domain: Inbound connections to Enabled: Block (default). One method to achieve the recommended configuration via Group Policy is to perform the following:
Set the following Group Policy setting to Enabled: Then set the available option to Block (default):
Computer Configuration\Windows Settings\security settings\Windows Firewall with Advanced Security\Windows Firewall with Advanced Security\Windows Firewall Properties\Domain Profile\Windows Firewall: Domain: Inbound connections</t>
  </si>
  <si>
    <t>WIN2K8R2-151</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</si>
  <si>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</si>
  <si>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t>
  </si>
  <si>
    <t>Navigate to the UI Path articulated in the Remediation section and confirm it is set as prescribed. This group policy object is backed by the following registry location:
	HKEY_LOCAL_MACHINESoftwarePoliciesMicrosoftWindowsFirewallDomainProfile:EnableFirewall</t>
  </si>
  <si>
    <t>The security setting "Windows Firewall: Domain: Firewall state" is set to "On (Recommended)".</t>
  </si>
  <si>
    <t>The security setting "Windows Firewall: Domain: Firewall state" is not set to "On (Recommended)".</t>
  </si>
  <si>
    <t>1.1.1.4.1.1.1.7</t>
  </si>
  <si>
    <t>If the firewall is turned off all traffic will be able to access the system and an attacker may be more easily able to remotely exploit a weakness in a network service.</t>
  </si>
  <si>
    <t>To implement the recommended configuration state, set the following Group Policy setting to On. 
Computer Configuration&gt;Windows Settings&gt;security settings&gt;Windows Firewall with Advanced Security&gt;Windows Firewall with Advanced Security&gt;Windows Firewall Properties&gt;Domain Profile&gt;Windows Firewall: Domain: Firewall state</t>
  </si>
  <si>
    <t>CCE-10482-8</t>
  </si>
  <si>
    <t>Set Windows Firewall: Domain: Firewall state to On (recommended). One method to achieve the recommended configuration via Group Policy is to perform the following:
Set the following Group Policy setting to On:
Computer Configuration\Windows Settings\security settings\Windows Firewall with Advanced Security\Windows Firewall with Advanced Security\Windows Firewall Properties\Domain Profile\Windows Firewall: Domain: Firewall state</t>
  </si>
  <si>
    <t>WIN2K8R2-152</t>
  </si>
  <si>
    <t>Set Windows Firewall: Private: Outbound connections to Allow (default)</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</si>
  <si>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</si>
  <si>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object is backed by the following registry location:
	HKEY_LOCAL_MACHINESoftwarePoliciesMicrosoftWindowsFirewallPrivateProfile:DefaultOutboundAction</t>
  </si>
  <si>
    <t>The security setting "Windows Firewall: Private: Outbound connections" is set to "Allow (default)".</t>
  </si>
  <si>
    <t>The security setting "Windows Firewall: Private: Outbound connections" is not set to "Allow (default)".</t>
  </si>
  <si>
    <t>1.1.1.4.1.1.2</t>
  </si>
  <si>
    <t>1.1.1.4.1.1.2.1</t>
  </si>
  <si>
    <t>To implement the recommended configuration state, set the following Group Policy setting to Allow. 
Computer Configuration&gt;Windows Settings&gt;security settings&gt;Windows Firewall with Advanced Security&gt;Windows Firewall with Advanced Security&gt;Windows Firewall Properties&gt;Private Profile&gt;Windows Firewall: Private: Outbound connections</t>
  </si>
  <si>
    <t>CCE-10123-8</t>
  </si>
  <si>
    <t>Set Windows Firewall: Private: Outbound connections to Allow (default). One method to achieve the recommended configuration via Group Policy is to perform the following:
Set the following Group Policy setting to Allow:
Computer Configuration\Windows Settings\security settings\Windows Firewall with Advanced Security\Windows Firewall with Advanced Security\Windows Firewall Properties\Private Profile\Windows Firewall: Private: Outbound connections</t>
  </si>
  <si>
    <t>WIN2K8R2-153</t>
  </si>
  <si>
    <t>Set Windows Firewall: Private: Apply local firewall rules to Yes (default)</t>
  </si>
  <si>
    <t>Navigate to the UI Path articulated in the Remediation section and confirm it is set as prescribed. This group policy object is backed by the following registry location:
	HKEY_LOCAL_MACHINESoftwarePoliciesMicrosoftWindowsFirewallPrivateProfile:AllowLocalPolicyMerge</t>
  </si>
  <si>
    <t>The security setting "Windows Firewall: Private: Apply local firewall rules" is set to "Yes (default)".</t>
  </si>
  <si>
    <t>The security setting "Windows Firewall: Private: Apply local firewall rules" is not set to "Yes (default)".</t>
  </si>
  <si>
    <t>1.1.1.4.1.1.2.2</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</si>
  <si>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Apply local firewall rules</t>
  </si>
  <si>
    <t>CCE-10131-1</t>
  </si>
  <si>
    <t>Set Windows Firewall: Private: Apply local firewall rules to Yes (default).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Properties\Private Profile\Windows Firewall: Private: Apply local firewall rules</t>
  </si>
  <si>
    <t>WIN2K8R2-154</t>
  </si>
  <si>
    <t>Set Windows Firewall: Private: Allow unicast response to No</t>
  </si>
  <si>
    <t>Navigate to the UI Path articulated in the Remediation section and confirm it is set as prescribed. This group policy object is backed by the following registry location:
	HKEY_LOCAL_MACHINESoftwarePoliciesMicrosoftWindowsFirewallPrivateProfile:DisableUnicastResponsesToMulticastBroadcast</t>
  </si>
  <si>
    <t>The security setting "Windows Firewall: Private: Allow unicast response" is set to "No".</t>
  </si>
  <si>
    <t>The security setting "Windows Firewall: Private: Allow unicast response" is not set to "No".</t>
  </si>
  <si>
    <t>1.1.1.4.1.1.2.3</t>
  </si>
  <si>
    <t>To implement the recommended configuration state, set the following Group Policy setting to No. 
Computer Configuration&gt;Windows Settings&gt;security settings&gt;Windows Firewall with Advanced Security&gt;Windows Firewall with Advanced Security&gt;Windows Firewall Properties&gt;Private Profile&gt;Windows Firewall: Private: Allow unicast response</t>
  </si>
  <si>
    <t>CCE-10127-9</t>
  </si>
  <si>
    <t>Set Windows Firewall: Private: Allow unicast response to No. One method to achieve the recommended configuration via Group Policy is to perform the following:
Set the following Group Policy setting to No:
Computer Configuration\Windows Settings\security settings\Windows Firewall with Advanced Security\Windows Firewall with Advanced Security\Windows Firewall Properties\Private Profile\Windows Firewall: Private: Allow unicast response</t>
  </si>
  <si>
    <t>WIN2K8R2-155</t>
  </si>
  <si>
    <t>Set Windows Firewall: Private: Inbound connections to Enabled:Block (default)</t>
  </si>
  <si>
    <t>Navigate to the UI Path articulated in the Remediation section and confirm it is set as prescribed. This group policy object is backed by the following registry location:
	HKEY_LOCAL_MACHINESoftwarePoliciesMicrosoftWindowsFirewallPrivateProfile:DefaultInboundAction</t>
  </si>
  <si>
    <t>The security setting "Windows Firewall: Private: Inbound connections" is set to "Enabled: Block (default)".</t>
  </si>
  <si>
    <t>The security setting "Windows Firewall: Private: Inbound connections" is not set to "Enabled: Block (default)".</t>
  </si>
  <si>
    <t>1.1.1.4.1.1.2.4</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</si>
  <si>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Properties&gt;Private Profile&gt;Windows Firewall: Private: Inbound connections</t>
  </si>
  <si>
    <t>CCE-10857-1</t>
  </si>
  <si>
    <t>Set Windows Firewall: Private: Inbound connections to Enabled: Block (default). One method to achieve the recommended configuration via Group Policy is to perform the following:
Set the following Group Policy setting to Enabled. Then set the available option to Block (default):
Computer Configuration\Windows Settings\security settings\Windows Firewall with Advanced Security\Windows Firewall with Advanced Security\Windows Firewall Properties\Private Profile\Windows Firewall: Private: Inbound connections</t>
  </si>
  <si>
    <t>WIN2K8R2-156</t>
  </si>
  <si>
    <t>Set Windows Firewall: Private: Display a notification to Yes (default)</t>
  </si>
  <si>
    <t>Navigate to the UI Path articulated in the Remediation section and confirm it is set as prescribed. This group policy object is backed by the following registry location:
	HKEY_LOCAL_MACHINESoftwarePoliciesMicrosoftWindowsFirewallPrivateProfile:DisableNotifications</t>
  </si>
  <si>
    <t>The security setting "Windows Firewall: Private: Display a notification" is set to "Yes (default)".</t>
  </si>
  <si>
    <t>The security setting "Windows Firewall: Private: Display a notification" is not set to "Yes (default)".</t>
  </si>
  <si>
    <t>1.1.1.4.1.1.2.5</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</si>
  <si>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Display a notification</t>
  </si>
  <si>
    <t>CCE-10631-0</t>
  </si>
  <si>
    <t>Set Windows Firewall: Private: Display a notification to Yes (default).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Properties\Private Profile\Windows Firewall: Private: Display a notification</t>
  </si>
  <si>
    <t>WIN2K8R2-157</t>
  </si>
  <si>
    <t>Set Windows Firewall: Private: Apply local connection security rules to Yes (default)</t>
  </si>
  <si>
    <t>Navigate to the UI Path articulated in the Remediation section and confirm it is set as prescribed. This group policy object is backed by the following registry location:
	HKEY_LOCAL_MACHINESoftwarePoliciesMicrosoftWindowsFirewallPrivateProfile:AllowLocalIPsecPolicyMerge</t>
  </si>
  <si>
    <t>The security setting "Windows Firewall: Private: Apply local connection security rules" is set to "Yes (default)".</t>
  </si>
  <si>
    <t>The security setting "Windows Firewall: Private: Apply local connection security rules" is not set to "Yes (default)".</t>
  </si>
  <si>
    <t>1.1.1.4.1.1.2.6</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</si>
  <si>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Apply local connection security rules</t>
  </si>
  <si>
    <t>CCE-10921-5</t>
  </si>
  <si>
    <t>Set Windows Firewall: Private: Apply local connection security rules to Yes (default).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Properties\Private Profile\Windows Firewall: Private: Apply local connection security rules</t>
  </si>
  <si>
    <t>WIN2K8R2-158</t>
  </si>
  <si>
    <t>Set Windows Firewall: Private: Firewall state to On (recommended)</t>
  </si>
  <si>
    <t>Navigate to the UI Path articulated in the Remediation section and confirm it is set as prescribed. This group policy object is backed by the following registry location:
	HKEY_LOCAL_MACHINESoftwarePoliciesMicrosoftWindowsFirewallPrivateProfile:EnableFirewall</t>
  </si>
  <si>
    <t>The security setting "Windows Firewall: Private: Firewall state" is set to "On (Recommended)".</t>
  </si>
  <si>
    <t>The security setting "Windows Firewall: Private: Firewall state" is not set to "On (Recommended)".</t>
  </si>
  <si>
    <t>1.1.1.4.1.1.2.7</t>
  </si>
  <si>
    <t>To implement the recommended configuration state, set the following Group Policy setting to On. 
Computer Configuration&gt;Windows Settings&gt;security settings&gt;Windows Firewall with Advanced Security&gt;Windows Firewall with Advanced Security&gt;Windows Firewall Properties&gt;Private Profile&gt;Windows Firewall: Private: Firewall state</t>
  </si>
  <si>
    <t>CCE-11103-9</t>
  </si>
  <si>
    <t>Set Windows Firewall: Private: Firewall state to On (recommended). One method to achieve the recommended configuration via Group Policy is to perform the following:
Set the following Group Policy setting to On:
Computer Configuration\Windows Settings\security settings\Windows Firewall with Advanced Security\Windows Firewall with Advanced Security\Windows Firewall Properties\Private Profile\Windows Firewall: Private: Firewall state</t>
  </si>
  <si>
    <t>WIN2K8R2-159</t>
  </si>
  <si>
    <t>Set Windows Firewall: Public: Outbound connections to Allow (default)</t>
  </si>
  <si>
    <t>Navigate to the UI Path articulated in the Remediation section and confirm it is set as prescribed. This group policy object is backed by the following registry location:
	HKEY_LOCAL_MACHINESoftwarePoliciesMicrosoftWindowsFirewallPublicProfile:DefaultOutboundAction</t>
  </si>
  <si>
    <t>The security setting "Windows Firewall: Public: Outbound connections" is set to "Allow (default)".</t>
  </si>
  <si>
    <t>The security setting "Windows Firewall: Public: Outbound connections" is not set to "Allow (default)".</t>
  </si>
  <si>
    <t>1.1.1.4.1.1.3</t>
  </si>
  <si>
    <t>1.1.1.4.1.1.3.1</t>
  </si>
  <si>
    <t>To implement the recommended configuration state, set the following Group Policy setting to Allow. 
Computer Configuration&gt;Windows Settings&gt;security settings&gt;Windows Firewall with Advanced Security&gt;Windows Firewall with Advanced Security&gt;Windows Firewall Properties&gt;Public Profile&gt;Windows Firewall: Public: Outbound connections</t>
  </si>
  <si>
    <t>CCE-10481-0</t>
  </si>
  <si>
    <t>Set Windows Firewall: Public: Outbound connections to Allow (default). One method to achieve the recommended configuration via Group Policy is to perform the following:
Set the following Group Policy setting to Allow:
Computer Configuration\Windows Settings\security settings\Windows Firewall with Advanced Security\Windows Firewall with Advanced Security\Windows Firewall Properties\Public Profile\Windows Firewall: Public: Outbound connections</t>
  </si>
  <si>
    <t>WIN2K8R2-160</t>
  </si>
  <si>
    <t>Set Windows Firewall: Public: Apply local connection security rules to Yes</t>
  </si>
  <si>
    <t>Navigate to the UI Path articulated in the Remediation section and confirm it is set as prescribed. This group policy object is backed by the following registry location:
	HKEY_LOCAL_MACHINESoftwarePoliciesMicrosoftWindowsFirewallPublicProfile:AllowLocalIPsecPolicyMerge</t>
  </si>
  <si>
    <t>The security setting "Windows Firewall: Public: Apply local connection security rules" is set to "Yes".</t>
  </si>
  <si>
    <t>The security setting "Windows Firewall: Public: Apply local connection security rules" is not set to "Yes".</t>
  </si>
  <si>
    <t>HAC62: Host-based firewall is not configured according to industry standard best practice</t>
  </si>
  <si>
    <t>1.1.1.4.1.1.3.2</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</si>
  <si>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Apply local connection security rules</t>
  </si>
  <si>
    <t>CCE-10529-6</t>
  </si>
  <si>
    <t>Set Windows Firewall: Public: Apply local connection security rules to Yes.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Properties\Public Profile\Windows Firewall: Public: Apply local connection security rules</t>
  </si>
  <si>
    <t>WIN2K8R2-161</t>
  </si>
  <si>
    <t>Set Windows Firewall: Public: Apply local firewall rules to Yes (default)</t>
  </si>
  <si>
    <t>Navigate to the UI Path articulated in the Remediation section and confirm it is set as prescribed. This group policy object is backed by the following registry location:
	HKEY_LOCAL_MACHINESoftwarePoliciesMicrosoftWindowsFirewallPublicProfile:AllowLocalPolicyMerge</t>
  </si>
  <si>
    <t>The security setting "Windows Firewall: Public: Apply local firewall rules" is set to "Yes".</t>
  </si>
  <si>
    <t>The security setting "Windows Firewall: Public: Apply local firewall rules" is not set to "Yes".</t>
  </si>
  <si>
    <t>1.1.1.4.1.1.3.3</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</si>
  <si>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Apply local firewall rules</t>
  </si>
  <si>
    <t>CCE-10188-1</t>
  </si>
  <si>
    <t>Set Windows Firewall: Public: Apply local firewall rules to Yes (default).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Properties\Public Profile\Windows Firewall: Public: Apply local firewall rules</t>
  </si>
  <si>
    <t>WIN2K8R2-162</t>
  </si>
  <si>
    <t>Set Windows Firewall: Public: Allow unicast response to No</t>
  </si>
  <si>
    <t>Navigate to the UI Path articulated in the Remediation section and confirm it is set as prescribed. This group policy object is backed by the following registry location:
	HKEY_LOCAL_MACHINESoftwarePoliciesMicrosoftWindowsFirewallPublicProfile:DisableUnicastResponsesToMulticastBroadcast</t>
  </si>
  <si>
    <t>The security setting "Windows Firewall: Public: Allow unicast response" is set to "No".</t>
  </si>
  <si>
    <t>The security setting "Windows Firewall: Public: Allow unicast response" is not set to "No".</t>
  </si>
  <si>
    <t>1.1.1.4.1.1.3.4</t>
  </si>
  <si>
    <t>To implement the recommended configuration state, set the following Group Policy setting to No. 
Computer Configuration&gt;Windows Settings&gt;security settings&gt;Windows Firewall with Advanced Security&gt;Windows Firewall with Advanced Security&gt;Windows Firewall Properties&gt;Public Profile&gt;Windows Firewall: Public: Allow unicast response</t>
  </si>
  <si>
    <t>CCE-10873-8</t>
  </si>
  <si>
    <t>Set Windows Firewall: Public: Allow unicast response to No. One method to achieve the recommended configuration via Group Policy is to perform the following:
Set the following Group Policy setting to No:
Computer Configuration\Windows Settings\security settings\Windows Firewall with Advanced Security\Windows Firewall with Advanced Security\Windows Firewall Properties\Public Profile\Windows Firewall: Public: Allow unicast response</t>
  </si>
  <si>
    <t>WIN2K8R2-163</t>
  </si>
  <si>
    <t>Set Windows Firewall: Public: Display a notification to Yes</t>
  </si>
  <si>
    <t>Navigate to the UI Path articulated in the Remediation section and confirm it is set as prescribed. This group policy object is backed by the following registry location:
	HKEY_LOCAL_MACHINESoftwarePoliciesMicrosoftWindowsFirewallPublicProfile:DisableNotifications</t>
  </si>
  <si>
    <t>The security setting "Windows Firewall: Public: Display a notification" is set to "Yes".</t>
  </si>
  <si>
    <t>The security setting "Windows Firewall: Public: Display a notification" is not set to "Yes".</t>
  </si>
  <si>
    <t>1.1.1.4.1.1.3.5</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</si>
  <si>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Display a notification</t>
  </si>
  <si>
    <t>CCE-11120-3</t>
  </si>
  <si>
    <t>Set Windows Firewall: Public: Display a notification to Yes. One method to achieve the recommended configuration via Group Policy is to perform the following:
Set the following Group Policy setting to Yes:
Computer Configuration\Windows Settings\security settings\Windows Firewall with Advanced Security\Windows Firewall with Advanced Security\Windows Firewall Properties\Public Profile\Windows Firewall: Public: Display a notification</t>
  </si>
  <si>
    <t>WIN2K8R2-164</t>
  </si>
  <si>
    <t>Set Windows Firewall: Public: Inbound connections to Enabled:Block (default)</t>
  </si>
  <si>
    <t>Navigate to the UI Path articulated in the Remediation section and confirm it is set as prescribed. This group policy object is backed by the following registry location:
	HKEY_LOCAL_MACHINESoftwarePoliciesMicrosoftWindowsFirewallPublicProfile:DefaultInboundAction</t>
  </si>
  <si>
    <t>The security setting "Windows Firewall: Public: Inbound connections" is set to "Enabled: Block (default)".</t>
  </si>
  <si>
    <t>The security setting "Windows Firewall: Public: Inbound connections" is not set to "Enabled: Block (default)".</t>
  </si>
  <si>
    <t>1.1.1.4.1.1.3.6</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</si>
  <si>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</si>
  <si>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CCE-10171-7</t>
  </si>
  <si>
    <t>Set Windows Firewall: Public: Inbound connections to Enabled: Block (default). One method to achieve the recommended configuration via Group Policy is to perform the following:
Set the following Group Policy setting to Enabled. Then set the available option to Block (default):
Computer Configuration\Windows Settings\security settings\Windows Firewall with Advanced Security\Windows Firewall with Advanced Security\Windows Firewall Properties\Public Profile\Windows Firewall: Public: Inbound connections</t>
  </si>
  <si>
    <t>WIN2K8R2-165</t>
  </si>
  <si>
    <t>Set Windows Firewall: Public: Firewall state to On (recommended)</t>
  </si>
  <si>
    <t>Navigate to the UI Path articulated in the Remediation section and confirm it is set as prescribed. This group policy object is backed by the following registry location:
	HKEY_LOCAL_MACHINESoftwarePoliciesMicrosoftWindowsFirewallPublicProfile:EnableFirewall</t>
  </si>
  <si>
    <t>The security setting "Windows Firewall: Public: Firewall state" is set to "On (Recommended)".</t>
  </si>
  <si>
    <t>The security setting "Windows Firewall: Public: Firewall state" is not set to "On (Recommended)".</t>
  </si>
  <si>
    <t>1.1.1.4.1.1.3.7</t>
  </si>
  <si>
    <t>To implement the recommended configuration state, set the following Group Policy setting to On. 
Computer Configuration&gt;Windows Settings&gt;security settings&gt;Windows Firewall with Advanced Security&gt;Windows Firewall with Advanced Security&gt;Windows Firewall Properties&gt;Public Profile&gt;Windows Firewall: Public: Firewall state</t>
  </si>
  <si>
    <t>CCE-11050-2</t>
  </si>
  <si>
    <t>Set Windows Firewall: Public: Firewall state to On (recommended). One method to achieve the recommended configuration via Group Policy is to perform the following:
Set the following Group Policy setting to On:
Computer Configuration\Windows Settings\security settings\Windows Firewall with Advanced Security\Windows Firewall with Advanced Security\Windows Firewall Properties\Public Profile\Windows Firewall: Public: Firewall state</t>
  </si>
  <si>
    <t>WIN2K8R2-166</t>
  </si>
  <si>
    <t>AC-7</t>
  </si>
  <si>
    <t>Unsuccessful Logon Attempts</t>
  </si>
  <si>
    <t>Set Account lockout duration to 120 or greater</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</si>
  <si>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t>
  </si>
  <si>
    <t>The security setting "Account lockout duration" is set to "120 or greater".</t>
  </si>
  <si>
    <t>The security setting "Account lockout duration" is not set to "120 or greater".</t>
  </si>
  <si>
    <t>Updated to "120 or greater" - Pub 1075 9/2016</t>
  </si>
  <si>
    <t>HAC17</t>
  </si>
  <si>
    <t>HAC17: Account lockouts do not require administrator action</t>
  </si>
  <si>
    <t>1.1.1.5.1</t>
  </si>
  <si>
    <t>1.1.1.5.1.1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</si>
  <si>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</si>
  <si>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implement the recommended configuration state, set the following Group Policy setting to 120+.
Computer Configuration&gt;Windows Settings&gt;security settings&gt;Account Policies&gt;Account Lockout Policy&gt;Account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</si>
  <si>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</si>
  <si>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CCE-10399-4</t>
  </si>
  <si>
    <t>Set Account lockout duration to 120 or greater. One method to achieve the recommended configuration via Group Policy is to perform the following:
Set the following Group Policy setting to 120+:
Computer Configuration\Windows Settings\security settings\Account Policies\Account Lockout Policy\Account lockout duration</t>
  </si>
  <si>
    <t>WIN2K8R2-167</t>
  </si>
  <si>
    <t>Set Account lockout threshold to 3 or fewer</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</si>
  <si>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t>
  </si>
  <si>
    <t>The security setting "Account lockout threshold" is set to "3 or fewer".</t>
  </si>
  <si>
    <t>The security setting "Account lockout threshold" is not set to "3 or fewer".</t>
  </si>
  <si>
    <t>Updated from 6 to 3</t>
  </si>
  <si>
    <t>HAC15</t>
  </si>
  <si>
    <t>HAC15: User accounts not locked out after 3 unsuccessful login attempts</t>
  </si>
  <si>
    <t>1.1.1.5.1.2</t>
  </si>
  <si>
    <t>Password attacks can use automated methods to try millions of password combinations for any user account. The effectiveness of such attacks can be almost eliminated if you limit the number of failed logons that can be performed.
	However, a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</si>
  <si>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To implement the recommended configuration state, set the following Group Policy setting to 3 or fewer.
Computer Configuration&gt;Windows Settings&gt;security settings&gt;Account Policies&gt;Account Lockout Policy&gt;Account lockout threshold</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</si>
  <si>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</si>
  <si>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CCE-11046-0</t>
  </si>
  <si>
    <t>Set Account lockout threshold to 3 or fewer. One method to achieve the recommended configuration via Group Policy is to perform the following:
Set the following Group Policy setting to 3 or fewer:
Computer Configuration\Windows Settings\security settings\Account Policies\Account Lockout Policy\Account lockout threshold</t>
  </si>
  <si>
    <t>WIN2K8R2-168</t>
  </si>
  <si>
    <t>Set Reset account lockout counter after to 120 or greater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</si>
  <si>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t>
  </si>
  <si>
    <t>The security setting "Reset account lockout counter after" is set to "120 or greater".</t>
  </si>
  <si>
    <t>The security setting "Reset account lockout counter after" is not set to "120 or greater".</t>
  </si>
  <si>
    <t>1.1.1.5.1.3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</si>
  <si>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</si>
  <si>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implement the recommended configuration state, set the following Group Policy setting to 120+.
Computer Configuration&gt;Windows Settings&gt;security settings&gt;Account Policies&gt;Account Lockout Policy&gt;Reset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</si>
  <si>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</si>
  <si>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CCE-11059-3</t>
  </si>
  <si>
    <t>Set Reset account lockout counter after to 120 or greater minutes.. One method to achieve the recommended configuration via Group Policy is to perform the following:
Set the following Group Policy setting to 120:
Computer Configuration\Windows Settings\security settings\Account Policies\Account Lockout Policy\Reset account lockout counter after</t>
  </si>
  <si>
    <t>WIN2K8R2-169</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</si>
  <si>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</si>
  <si>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t>
  </si>
  <si>
    <t>The security setting "Store passwords using reversible encryption" is set to "disabled".</t>
  </si>
  <si>
    <t>The security setting "Store passwords using reversible encryption" is not disabled.</t>
  </si>
  <si>
    <t>HAC47</t>
  </si>
  <si>
    <t xml:space="preserve">HAC47: Files containing authentication information are not adequately protected </t>
  </si>
  <si>
    <t>1.1.1.5.2</t>
  </si>
  <si>
    <t>1.1.1.5.2.1</t>
  </si>
  <si>
    <t>Enabling this policy setting allows the operating system to store passwords in a weaker format that is much more susceptible to compromise and weakens your system security.</t>
  </si>
  <si>
    <t>To implement the recommended configuration state, set the following Group Policy setting to Disabled.
Computer Configuration&gt;Windows Settings&gt;security settings&gt;Account Policies&gt;Password Policy&gt;Store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</si>
  <si>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</si>
  <si>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CCE-10905-8</t>
  </si>
  <si>
    <t>Set Store passwords using reversible encryption to Disabled.One method to achieve the recommended configuration via Group Policy is to perform the following:
Set the following Group Policy setting to Disabled:
Computer Configuration\Windows Settings\security settings\Account Policies\Password Policy\Store passwords using reversible encryption</t>
  </si>
  <si>
    <t>WIN2K8R2-170</t>
  </si>
  <si>
    <t>Set Minimum password length to 14 or greater</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</si>
  <si>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8 or 10 character string of random numbers and letters, and yet is easier to remember. Users must be educated about the proper selection and maintenance of passwords, especially with regard to password length.
	In enterprise environments, ensure that the value for the Minimum password length setting is configured to 8 characters. This policy setting is long enough to provide adequate security. In high security environments, configure the value to 14 characters.</t>
  </si>
  <si>
    <t>The security setting "Minimum password length" is set to "14 or greater".</t>
  </si>
  <si>
    <t>The security setting "Minimum password length" is not set to "14 or greater".</t>
  </si>
  <si>
    <t>Change the password minimum length of 8 to 14 characters to comply with the new publication</t>
  </si>
  <si>
    <t>HPW3</t>
  </si>
  <si>
    <t>HPW3: Minimum password length is too short</t>
  </si>
  <si>
    <t>1.1.1.5.2.2</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</si>
  <si>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</si>
  <si>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implement the recommended configuration state, set the following Group Policy setting to 14 or greater.
Computer Configuration&gt;Windows Settings&gt;security settings&gt;Account Policies&gt;Password Policy&gt;Minimum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</si>
  <si>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NT(R) 4.0 do not support passwords that are longer than 14 characters. Computers that run these older operating systems are unable to authenticate with computers or domains that use accounts that require long passwords.</t>
  </si>
  <si>
    <t>CCE-10372-1</t>
  </si>
  <si>
    <t>Set Minimum password length to 14 or greater. One method to achieve the recommended configuration via Group Policy is to perform the following:
Set the following Group Policy setting to 14 or greater:
Computer Configuration\Windows Settings\security settings\Account Policies\Password Policy\Minimum password length</t>
  </si>
  <si>
    <t>WIN2K8R2-171</t>
  </si>
  <si>
    <t>Set Maximum password age to 90 or less for administrators and for standard users.</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</si>
  <si>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t>
  </si>
  <si>
    <t>The security setting "Maximum password age" is set to "90 or less for administrators" and for standard users".</t>
  </si>
  <si>
    <t xml:space="preserve">The security setting "Maximum password age" has not been configured per IRS Requirements. </t>
  </si>
  <si>
    <t>Changing or refreshing authenticators every 90 days for all user accounts</t>
  </si>
  <si>
    <t>1.1.1.5.2.3</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</si>
  <si>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</si>
  <si>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implement the recommended configuration state, set the following Group Policy setting to 90 or less for administrators and for standard users.
Computer Configuration&gt;Windows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</si>
  <si>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</si>
  <si>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CCE-10562-7</t>
  </si>
  <si>
    <t>Set Maximum password age to 90 or less for administrators and standard users.One method to achieve the recommended configuration via Group Policy is to perform the following:
Set the following Group Policy setting to 90 or less for administrators and for standard users:
Computer Configuration\Windows Settings\security settings\Account Policies\Password Policy\Maximum password age</t>
  </si>
  <si>
    <t>WIN2K8R2-172</t>
  </si>
  <si>
    <t>Set Enforce password history to 24 or greater</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</si>
  <si>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t>
  </si>
  <si>
    <t>The security setting "Enforce password history" is set to "24 or greater".</t>
  </si>
  <si>
    <t>The security setting "Enforce password history" is not set to "24 or greater".</t>
  </si>
  <si>
    <t>HPW6</t>
  </si>
  <si>
    <t>HPW6: Password history is insufficient</t>
  </si>
  <si>
    <t>1.1.1.5.2.4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</si>
  <si>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</si>
  <si>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implement the recommended configuration state, set the following Group Policy setting to 24 or greater.
Computer Configuration&gt;Windows Settings&gt;security settings&gt;Account Policies&gt;Password Policy&gt;Enforce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</si>
  <si>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</si>
  <si>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CCE-10809-2</t>
  </si>
  <si>
    <t>Set Enforce password history to 24 or greater. One method to achieve the recommended configuration via Group Policy is to perform the following:
Set the following Group Policy setting to 24 or greater:
Computer Configuration\Windows Settings\security settings\Account Policies\Password Policy\Enforce password history</t>
  </si>
  <si>
    <t>WIN2K8R2-173</t>
  </si>
  <si>
    <t>Set Minimum password age to 1 or greater</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</si>
  <si>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t>
  </si>
  <si>
    <t>The security setting "Minimum password age" is set to "1".</t>
  </si>
  <si>
    <t>The security setting "Minimum password age" is not set to "1".</t>
  </si>
  <si>
    <t>HPW4</t>
  </si>
  <si>
    <t>HPW4: Minimum password age does not exist</t>
  </si>
  <si>
    <t>1.1.1.5.2.5</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</si>
  <si>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</si>
  <si>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implement the recommended configuration state, set the following Group Policy setting to 1 or greater.
Computer Configuration&gt;Windows Settings&gt;security settings&gt;Account Policies&gt;Password Policy&gt;Minimum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</si>
  <si>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</si>
  <si>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CCE-10760-7</t>
  </si>
  <si>
    <t>Set Minimum password age to 1 or greater. One method to achieve the recommended configuration via Group Policy is to perform the following:
Set the following Group Policy setting to 1 or greater:
Computer Configuration\Windows Settings\security settings\Account Policies\Password Policy\Minimum password age</t>
  </si>
  <si>
    <t>WIN2K8R2-174</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</si>
  <si>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</si>
  <si>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t>
  </si>
  <si>
    <t>The security setting "Password must meet complexity requirements" is set to "enabled".</t>
  </si>
  <si>
    <t>The security setting "Password must meet complexity requirements" is not enabled.</t>
  </si>
  <si>
    <t>HPW12</t>
  </si>
  <si>
    <t>HPW12: Passwords do not meet complexity requirements</t>
  </si>
  <si>
    <t>1.1.1.5.2.6</t>
  </si>
  <si>
    <t>Passwords that contain only alphanumeric characters are extremely easy to discover with several publicly available tools.</t>
  </si>
  <si>
    <t>To implement the recommended configuration state, set the following Group Policy setting to Enabled.
Computer Configuration&gt;Windows Settings&gt;security settings&gt;Account Policies&gt;Password Policy&gt;Password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</si>
  <si>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</si>
  <si>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CCE-10901-7</t>
  </si>
  <si>
    <t>Set Password must meet complexity requirements to Enabled. One method to achieve the recommended configuration via Group Policy is to perform the following:
Set the following Group Policy setting to Enabled:
Computer Configuration\Windows Settings\security settings\Account Policies\Password Policy\Password must meet complexity requirements</t>
  </si>
  <si>
    <t>WIN2K8R2-175</t>
  </si>
  <si>
    <t>Set Maximum Log Size (KB) to Enabled:196608</t>
  </si>
  <si>
    <t>This policy requires Windows Vista or later versions of Windows. 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maximum size will be set to the local configuration value. This value can be changed by the local administrator using the log properties dialog and it defaults to 20 megabytes. For backwards compatibility the same setting can also be configured at Computer ConfigurationWindows Settingssecurity settingsEvent Log, if set at both locations this one will take precedence.</t>
  </si>
  <si>
    <t>Navigate to the UI Path articulated in the Remediation section and confirm it is set as prescribed. This group policy object is backed by the following registry location:
	HKEY_LOCAL_MACHINESoftwarePoliciesMicrosoftWindowsEventLogSecurity:MaxSize</t>
  </si>
  <si>
    <t>The security setting "Maximum Log Size (KB)" is set to "Enabled:196608".</t>
  </si>
  <si>
    <t>The security setting "Maximum Log Size (KB)" is not set to "Enabled:196608".</t>
  </si>
  <si>
    <t>1.2.1.1.1</t>
  </si>
  <si>
    <t>1.2.1.1.1.1</t>
  </si>
  <si>
    <t>If you significantly increase the number of objects to audit in your organization, there is a risk that the Security log will reach its capacity and force the computer to shut down if you enabled the Audit: Shut down system immediately if unable to log security audits setting. If such a shutdown occurs, the computer will be unusable until an administrator clears the Security log. To prevent such a shutdown, you can disable the Audit: Shut down system immediately if unable to log security audits setting that is described in Chapter 5, "Security Options," and increase the Security log size. Alternatively, you can configure automatic log rotation as described in the Microsoft Knowledge Base article "The event log stops logging events before reaching the maximum log size" at http://support.microsoft.com/default.aspx?kbid=312571.</t>
  </si>
  <si>
    <t>To implement the recommended configuration state, set the following Group Policy setting to Enabled. Then set the available option to 196608. 
Computer Configuration&gt;Administrative Templates&gt;Windows Components&gt;Event Log Service&gt;Security&gt;Maximum Log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</si>
  <si>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</si>
  <si>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CCE-11033-8</t>
  </si>
  <si>
    <t>Set Maximum Log Size (KB) to Enabled:196608. One method to achieve the recommended configuration via Group Policy is to perform the following:
Set the following Group Policy setting to Enabled. Then set the available option to 196608:
Computer Configuration\Administrative Templates\Windows Components\Event Log Service\Security\Maximum Log Size (KB)</t>
  </si>
  <si>
    <t>WIN2K8R2-176</t>
  </si>
  <si>
    <t>Set Retain old events to Disabled</t>
  </si>
  <si>
    <t>This policy setting controls Event Log behavior when the log file reaches its maximum size. Old events may or may not be retained according to the Backup log automatically when full policy setting.</t>
  </si>
  <si>
    <t>Navigate to the UI Path articulated in the Remediation section and confirm it is set as prescribed. This group policy object is backed by the following registry location:
	HKEY_LOCAL_MACHINESoftwarePoliciesMicrosoftWindowsEventLogSecurity:Retention</t>
  </si>
  <si>
    <t>The security setting "Retain old events" is set to "disabled".</t>
  </si>
  <si>
    <t>The security setting "Retain old events" is not disabled.</t>
  </si>
  <si>
    <t>1.2.1.1.1.2</t>
  </si>
  <si>
    <t>If new events are not recorded it may be difficult or impossible to determine the root cause of system problems or the unauthorized activities of malicious users</t>
  </si>
  <si>
    <t>To implement the recommended configuration state, set the following Group Policy setting to Disabled. 
Computer Configuration&gt;Administrative Templates&gt;Windows Components&gt;Event Log Service&gt;Security&gt;Retain old events</t>
  </si>
  <si>
    <t>When this policy setting is enabled and a log file reaches its maximum size, new events are not written to the log and are lost. When this policy setting is disabled and a log file reaches its maximum size, new events overwrite old events.</t>
  </si>
  <si>
    <t>CCE-10663-3</t>
  </si>
  <si>
    <t>Set Retain old events to Disabled. One method to achieve the recommended configuration via Group Policy is to perform the following:
Set the following Group Policy setting to Disabled:
Computer Configuration\Administrative Templates\Windows Components\Event Log Service\Security\Retain old events</t>
  </si>
  <si>
    <t>WIN2K8R2-177</t>
  </si>
  <si>
    <t>Set Maximum Log Size (KB) to Enabled:32768</t>
  </si>
  <si>
    <t>Navigate to the UI Path articulated in the Remediation section and confirm it is set as prescribed. This group policy object is backed by the following registry location:
	HKEY_LOCAL_MACHINESoftwarePoliciesMicrosoftWindowsEventLogApplication:MaxSize</t>
  </si>
  <si>
    <t>The security setting "Maximum Log Size (KB)" is set to "Enabled:32768".</t>
  </si>
  <si>
    <t>The security setting "Maximum Log Size (KB)" is not set to "Enabled:32768".</t>
  </si>
  <si>
    <t>1.2.1.1.2</t>
  </si>
  <si>
    <t>1.2.1.1.2.1</t>
  </si>
  <si>
    <t>If events are not recorded it may be difficult or impossible to determine the root cause of system problems or the unauthorized activities of malicious users</t>
  </si>
  <si>
    <t>To implement the recommended configuration state, set the following Group Policy setting to Enabled. Then set the available option to 32768. 
Computer Configuration&gt;Administrative Templates&gt;Windows Components&gt;Event Log Service&gt;Application&gt;Maximum Log Size (KB)</t>
  </si>
  <si>
    <t>CCE-11143-5</t>
  </si>
  <si>
    <t>Set Maximum Log Size (KB) to Enabled:32768. One method to achieve the recommended configuration via Group Policy is to perform the following:
Set the following Group Policy setting to Enabled. Then set the available option to 32768:
Computer Configuration\Administrative Templates\Windows Components\Event Log Service\Application\Maximum Log Size (KB)</t>
  </si>
  <si>
    <t>WIN2K8R2-178</t>
  </si>
  <si>
    <t>Navigate to the UI Path articulated in the Remediation section and confirm it is set as prescribed. This group policy object is backed by the following registry location:
	HKEY_LOCAL_MACHINESoftwarePoliciesMicrosoftWindowsEventLogApplication:Retention</t>
  </si>
  <si>
    <t>1.2.1.1.2.2</t>
  </si>
  <si>
    <t>To implement the recommended configuration state, set the following Group Policy setting to Disabled. 
Computer Configuration&gt;Administrative Templates&gt;Windows Components&gt;Event Log Service&gt;Application&gt;Retain old events</t>
  </si>
  <si>
    <t>CCE-10918-1</t>
  </si>
  <si>
    <t>Set Retain old events to Disabled. One method to achieve the recommended configuration via Group Policy is to perform the following:
Set the following Group Policy setting to Disabled: Computer Configuration\Administrative Templates\Windows Components\Event Log Service\Application\Retain old events.</t>
  </si>
  <si>
    <t>WIN2K8R2-179</t>
  </si>
  <si>
    <t>Navigate to the UI Path articulated in the Remediation section and confirm it is set as prescribed. This group policy object is backed by the following registry location:
	HKEY_LOCAL_MACHINESoftwarePoliciesMicrosoftWindowsEventLogSystem:MaxSize</t>
  </si>
  <si>
    <t>1.2.1.1.3</t>
  </si>
  <si>
    <t>1.2.1.1.3.1</t>
  </si>
  <si>
    <t>To implement the recommended configuration state, set the following Group Policy setting to Enabled. Then set the available option to 32768. 
Computer Configuration&gt;Administrative Templates&gt;Windows Components&gt;Event Log Service&gt;System&gt;Maximum Log Size (KB)</t>
  </si>
  <si>
    <t>CCE-11174-0</t>
  </si>
  <si>
    <t>Set Maximum Log Size (KB) to Enabled:32768. One method to achieve the recommended configuration via Group Policy is to perform the following:
Set the following Group Policy setting to Enabled. Then set the available option to 32768:
Computer Configuration\Administrative Templates\Windows Components\Event Log Service\System\Maximum Log Size (KB)</t>
  </si>
  <si>
    <t>WIN2K8R2-180</t>
  </si>
  <si>
    <t>Navigate to the UI Path articulated in the Remediation section and confirm it is set as prescribed. This group policy object is backed by the following registry location:
	HKEY_LOCAL_MACHINESoftwarePoliciesMicrosoftWindowsEventLogSystem:Retention</t>
  </si>
  <si>
    <t>1.2.1.1.3.2</t>
  </si>
  <si>
    <t>To implement the recommended configuration state, set the following Group Policy setting to Disabled. 
Computer Configuration&gt;Administrative Templates&gt;Windows Components&gt;Event Log Service&gt;System&gt;Retain old events</t>
  </si>
  <si>
    <t>CCE-11055-1</t>
  </si>
  <si>
    <t>Set Retain old events to Disabled. One method to achieve the recommended configuration via Group Policy is to perform the following:
Set the following Group Policy setting to Disabled: Computer Configuration\Administrative Templates\Windows Components\Event Log Service\System\Retain old events</t>
  </si>
  <si>
    <t>WIN2K8R2-181</t>
  </si>
  <si>
    <t>Set Turn off Autoplay to Enabled:All drives</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</si>
  <si>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t>
  </si>
  <si>
    <t>Navigate to the UI Path articulated in the Remediation section and confirm it is set as prescribed. This group policy object is backed by the following registry location:
	HKEY_LOCAL_MACHINESoftwareMicrosoftWindowsCurrentVersionPoliciesExplorer:NoDriveTypeAutoRun</t>
  </si>
  <si>
    <t>The security setting "Turn off Autoplay" is set to "Enabled: All drives".</t>
  </si>
  <si>
    <t>The security setting "Turn off Autoplay" is not set to "Enabled: All drives".</t>
  </si>
  <si>
    <t>HSI1</t>
  </si>
  <si>
    <t>HSI1: System configured to load or run removable media automatically</t>
  </si>
  <si>
    <t>1.2.1.3</t>
  </si>
  <si>
    <t>1.2.1.3.1</t>
  </si>
  <si>
    <t>An attacker could use this feature to launch a program to damage a client computer or data on the computer.</t>
  </si>
  <si>
    <t>To implement the recommended configuration state, set the following Group Policy setting to Enabled. Then set the available option to All drives. 
Computer Configuration&gt;Administrative Templates&gt;Windows Components&gt;AutoPlay Policies Turn off Autoplay</t>
  </si>
  <si>
    <t>Users will have to manually launch setup or installation programs that are provided on removable media.</t>
  </si>
  <si>
    <t>CCE-11126-0</t>
  </si>
  <si>
    <t>Set Turn off Autoplay to Enabled: All drives. One method to achieve the recommended configuration via Group Policy is to perform the following:
Set the following Group Policy setting to Enabled. Then set the available option to All drives:
Computer Configuration\Administrative Templates\Windows Components\AutoPlay Policies Turn off Autoplay</t>
  </si>
  <si>
    <t>WIN2K8R2-182</t>
  </si>
  <si>
    <t>Set Always install with elevated privileges to Disabled</t>
  </si>
  <si>
    <t>Directs Windows Installer to use system permissions when it installs any program on the system. 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 If you disable this setting or do not configure it, the system applies the current users permissions when it installs programs that a system administrator does not distribute or offer. Note: This setting appears both in the Computer Configuration and User Configuration folders. To make this setting effective, you must enable the setting in both folders. Caution: Skilled users can take advantage of the permissions this setting grants to change their privileges and gain permanent access to restricted files and folders. Note that the User Configuration version of this setting is not guaranteed to be secure.</t>
  </si>
  <si>
    <t>Navigate to the UI Path articulated in the Remediation section and confirm it is set as prescribed. This group policy object is backed by the following registry location:
	HKEY_LOCAL_MACHINESoftwarePoliciesMicrosoftWindowsInstaller:AlwaysInstallElevated</t>
  </si>
  <si>
    <t>The security setting "Always install with elevated privileges" is set to "disabled".</t>
  </si>
  <si>
    <t>The security setting "Always install with elevated privileges" is not disabled.</t>
  </si>
  <si>
    <t>1.2.1.4</t>
  </si>
  <si>
    <t>1.2.1.4.1</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</si>
  <si>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</si>
  <si>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implement the recommended configuration state, set the following Group Policy setting to Disabled. 
Computer Configuration&gt;Administrative Templates&gt;Windows Components&gt;Windows Installer Always install with elevated privileges</t>
  </si>
  <si>
    <t>Windows Installer will apply the current users permissions when it installs programs, this will prevent standard users from installing applications that affect system-wide configuration items.</t>
  </si>
  <si>
    <t>CCE-12401-6</t>
  </si>
  <si>
    <t>Set Always install with elevated privileges to Disabled. One method to achieve the recommended configuration via Group Policy is to perform the following:
Set the following Group Policy setting to Disabled:
Computer Configuration\Administrative Templates\Windows Components\Windows Installer Always install with elevated privileges</t>
  </si>
  <si>
    <t>Input of test results starting with this row require corresponding Test IDs in Column A. Insert new rows above here.</t>
  </si>
  <si>
    <t>Info</t>
  </si>
  <si>
    <t>Criticality Ratings</t>
  </si>
  <si>
    <t>Appendix</t>
  </si>
  <si>
    <t>SCSEM Sources:</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</si>
  <si>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</si>
  <si>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</si>
  <si>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</si>
  <si>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CIS Microsoft Windows Server 2008R2 Benchmark v2.1.0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</si>
  <si>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</si>
  <si>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</si>
  <si>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</si>
  <si>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</si>
  <si>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</si>
  <si>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</si>
  <si>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</si>
  <si>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</si>
  <si>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</si>
  <si>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</si>
  <si>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</si>
  <si>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</si>
  <si>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</si>
  <si>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</si>
  <si>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</si>
  <si>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</si>
  <si>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</si>
  <si>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</si>
  <si>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</si>
  <si>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</si>
  <si>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</si>
  <si>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Booz Allen Hamilton</t>
  </si>
  <si>
    <t>Added baseline Criticality Score and Issue Codes, weighted test cases based on criticality, and updated Results Tab. Transitioned to CIS Benchmark for Windows 2008R2 Member Server</t>
  </si>
  <si>
    <t>Applied minor corrections to format.</t>
  </si>
  <si>
    <t>Aligned the SCSEM with benchmarked controls and removed the controls who's configuration is based upon the agency's security and operational requirements.</t>
  </si>
  <si>
    <t>Updated issue codes and added manual test cases</t>
  </si>
  <si>
    <t>Updated issue codes, Added Manual Test cases for OS Support, Session Lock set to 15 minutes, Account Lockout/Reset Timer set to 120 minutes</t>
  </si>
  <si>
    <t>Updated issue code table</t>
  </si>
  <si>
    <t>Minor content update. Removed EMET for Windows.</t>
  </si>
  <si>
    <t>Internal Update</t>
  </si>
  <si>
    <t>Internal Update and Updated issue code table - EOL Jan 2020 Review Under Extended Support Only</t>
  </si>
  <si>
    <t>Internal Updates and Updated issue code table</t>
  </si>
  <si>
    <t>Added EOL  Message and Updated issue code table</t>
  </si>
  <si>
    <t>Internal Update and Updated issue code table</t>
  </si>
  <si>
    <t xml:space="preserve">Updated based on IRS Publication 1075 (October 2021) Internal updates and Issue Code Table updates.  </t>
  </si>
  <si>
    <t>Updated issue code and added extended support language</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</si>
  <si>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</si>
  <si>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</si>
  <si>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</si>
  <si>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</si>
  <si>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</si>
  <si>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</si>
  <si>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</si>
  <si>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</si>
  <si>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</si>
  <si>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</si>
  <si>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</si>
  <si>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</si>
  <si>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</si>
  <si>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</si>
  <si>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</si>
  <si>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</si>
  <si>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</si>
  <si>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</si>
  <si>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</si>
  <si>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</si>
  <si>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</si>
  <si>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</si>
  <si>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</si>
  <si>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</si>
  <si>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</si>
  <si>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</si>
  <si>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</si>
  <si>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</si>
  <si>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</si>
  <si>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</si>
  <si>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</si>
  <si>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</si>
  <si>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</si>
  <si>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</si>
  <si>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</si>
  <si>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</si>
  <si>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</si>
  <si>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</si>
  <si>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</si>
  <si>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</si>
  <si>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</si>
  <si>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</si>
  <si>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</si>
  <si>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</si>
  <si>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</si>
  <si>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</si>
  <si>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</si>
  <si>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</si>
  <si>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</si>
  <si>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</si>
  <si>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</si>
  <si>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</si>
  <si>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</si>
  <si>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</si>
  <si>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</si>
  <si>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</si>
  <si>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</si>
  <si>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</si>
  <si>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</si>
  <si>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</si>
  <si>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</si>
  <si>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</si>
  <si>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</si>
  <si>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</si>
  <si>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</si>
  <si>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</si>
  <si>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</si>
  <si>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</si>
  <si>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</si>
  <si>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</si>
  <si>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</si>
  <si>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</si>
  <si>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</si>
  <si>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</si>
  <si>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</si>
  <si>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</si>
  <si>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</si>
  <si>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</si>
  <si>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</si>
  <si>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</si>
  <si>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</si>
  <si>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</si>
  <si>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</si>
  <si>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</si>
  <si>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</si>
  <si>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</si>
  <si>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</si>
  <si>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</si>
  <si>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</si>
  <si>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</si>
  <si>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</si>
  <si>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</si>
  <si>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</si>
  <si>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</si>
  <si>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</si>
  <si>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</si>
  <si>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</si>
  <si>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</si>
  <si>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</si>
  <si>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</si>
  <si>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</si>
  <si>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</si>
  <si>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</si>
  <si>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</si>
  <si>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</si>
  <si>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</si>
  <si>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</si>
  <si>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</si>
  <si>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</si>
  <si>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</si>
  <si>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</si>
  <si>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</si>
  <si>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</si>
  <si>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</si>
  <si>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</si>
  <si>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</si>
  <si>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</si>
  <si>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</si>
  <si>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</si>
  <si>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</si>
  <si>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</si>
  <si>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</si>
  <si>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</si>
  <si>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</si>
  <si>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</si>
  <si>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</si>
  <si>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</si>
  <si>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</si>
  <si>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</si>
  <si>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</si>
  <si>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</si>
  <si>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</si>
  <si>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</si>
  <si>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</si>
  <si>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</si>
  <si>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</si>
  <si>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</si>
  <si>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</si>
  <si>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</si>
  <si>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</si>
  <si>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</si>
  <si>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</si>
  <si>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</si>
  <si>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</si>
  <si>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</si>
  <si>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</si>
  <si>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</si>
  <si>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</si>
  <si>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</si>
  <si>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</si>
  <si>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</si>
  <si>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</si>
  <si>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</si>
  <si>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</si>
  <si>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</si>
  <si>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</si>
  <si>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</si>
  <si>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</si>
  <si>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</si>
  <si>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</si>
  <si>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</si>
  <si>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</si>
  <si>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</si>
  <si>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</si>
  <si>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</si>
  <si>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</si>
  <si>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</si>
  <si>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</si>
  <si>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</si>
  <si>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</si>
  <si>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</si>
  <si>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</si>
  <si>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</si>
  <si>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</si>
  <si>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</si>
  <si>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</si>
  <si>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</si>
  <si>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</si>
  <si>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</si>
  <si>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</si>
  <si>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</si>
  <si>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</si>
  <si>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</si>
  <si>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</si>
  <si>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</si>
  <si>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</si>
  <si>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</si>
  <si>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</si>
  <si>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</si>
  <si>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</si>
  <si>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</si>
  <si>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</si>
  <si>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</si>
  <si>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</si>
  <si>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</si>
  <si>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</si>
  <si>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</si>
  <si>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</si>
  <si>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</si>
  <si>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</si>
  <si>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</si>
  <si>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</si>
  <si>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</si>
  <si>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</si>
  <si>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</si>
  <si>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</si>
  <si>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</si>
  <si>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</si>
  <si>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</si>
  <si>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</si>
  <si>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</si>
  <si>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</si>
  <si>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</si>
  <si>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</si>
  <si>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</si>
  <si>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</si>
  <si>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</si>
  <si>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</si>
  <si>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</si>
  <si>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</si>
  <si>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</si>
  <si>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</si>
  <si>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</si>
  <si>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</si>
  <si>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</si>
  <si>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</si>
  <si>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</si>
  <si>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</si>
  <si>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</si>
  <si>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</si>
  <si>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</si>
  <si>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</si>
  <si>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</si>
  <si>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</si>
  <si>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</si>
  <si>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</si>
  <si>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</si>
  <si>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</si>
  <si>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</si>
  <si>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</si>
  <si>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</si>
  <si>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</si>
  <si>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</si>
  <si>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</si>
  <si>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</si>
  <si>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</si>
  <si>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</si>
  <si>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</si>
  <si>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</si>
  <si>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</si>
  <si>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</si>
  <si>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</si>
  <si>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</si>
  <si>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</si>
  <si>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</si>
  <si>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</si>
  <si>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</si>
  <si>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</si>
  <si>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</si>
  <si>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</si>
  <si>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</si>
  <si>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</si>
  <si>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</si>
  <si>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</si>
  <si>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</si>
  <si>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</si>
  <si>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</si>
  <si>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</si>
  <si>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</si>
  <si>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</si>
  <si>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</si>
  <si>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</si>
  <si>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</si>
  <si>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</si>
  <si>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</si>
  <si>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</si>
  <si>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</si>
  <si>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</si>
  <si>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</si>
  <si>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</si>
  <si>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</si>
  <si>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</si>
  <si>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</si>
  <si>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</si>
  <si>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</si>
  <si>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</si>
  <si>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</si>
  <si>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</si>
  <si>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</si>
  <si>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</si>
  <si>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</si>
  <si>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</si>
  <si>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</si>
  <si>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</si>
  <si>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</si>
  <si>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</si>
  <si>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</si>
  <si>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</si>
  <si>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</si>
  <si>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</si>
  <si>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</si>
  <si>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</si>
  <si>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</si>
  <si>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</si>
  <si>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</si>
  <si>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</si>
  <si>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</si>
  <si>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</si>
  <si>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</si>
  <si>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</si>
  <si>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</si>
  <si>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</si>
  <si>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</si>
  <si>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</si>
  <si>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</si>
  <si>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</si>
  <si>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</si>
  <si>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</si>
  <si>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</si>
  <si>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</si>
  <si>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</si>
  <si>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</si>
  <si>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</si>
  <si>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</si>
  <si>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</si>
  <si>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</si>
  <si>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</si>
  <si>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</si>
  <si>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</si>
  <si>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</si>
  <si>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</si>
  <si>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</si>
  <si>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</si>
  <si>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</si>
  <si>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</si>
  <si>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</si>
  <si>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</si>
  <si>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</si>
  <si>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</si>
  <si>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</si>
  <si>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</si>
  <si>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</si>
  <si>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</si>
  <si>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</si>
  <si>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</si>
  <si>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</si>
  <si>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</si>
  <si>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</si>
  <si>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</si>
  <si>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</si>
  <si>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</si>
  <si>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</si>
  <si>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</si>
  <si>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</si>
  <si>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</si>
  <si>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</si>
  <si>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</si>
  <si>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</si>
  <si>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</si>
  <si>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</si>
  <si>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</si>
  <si>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</si>
  <si>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</si>
  <si>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</si>
  <si>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</si>
  <si>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</si>
  <si>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</si>
  <si>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</si>
  <si>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</si>
  <si>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</si>
  <si>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</si>
  <si>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</si>
  <si>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</si>
  <si>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</si>
  <si>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</si>
  <si>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</si>
  <si>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</si>
  <si>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</si>
  <si>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</si>
  <si>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</si>
  <si>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</si>
  <si>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</si>
  <si>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</si>
  <si>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</si>
  <si>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</si>
  <si>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</si>
  <si>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</si>
  <si>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</si>
  <si>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</si>
  <si>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</si>
  <si>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</si>
  <si>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</si>
  <si>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</si>
  <si>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</si>
  <si>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</si>
  <si>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</si>
  <si>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</si>
  <si>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</si>
  <si>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</si>
  <si>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</si>
  <si>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</si>
  <si>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</si>
  <si>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</si>
  <si>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</si>
  <si>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</si>
  <si>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</si>
  <si>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</si>
  <si>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</si>
  <si>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</si>
  <si>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</si>
  <si>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</si>
  <si>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</si>
  <si>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</si>
  <si>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</si>
  <si>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</si>
  <si>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</si>
  <si>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</si>
  <si>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</si>
  <si>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</si>
  <si>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</si>
  <si>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</si>
  <si>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</si>
  <si>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</si>
  <si>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</si>
  <si>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</si>
  <si>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</si>
  <si>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</si>
  <si>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</si>
  <si>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</si>
  <si>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</si>
  <si>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</si>
  <si>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</si>
  <si>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</si>
  <si>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</si>
  <si>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</si>
  <si>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</si>
  <si>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</si>
  <si>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</si>
  <si>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</si>
  <si>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</si>
  <si>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</si>
  <si>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</si>
  <si>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</si>
  <si>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</si>
  <si>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</si>
  <si>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</si>
  <si>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</si>
  <si>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</si>
  <si>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</si>
  <si>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</si>
  <si>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</si>
  <si>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</si>
  <si>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</si>
  <si>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</si>
  <si>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</si>
  <si>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</si>
  <si>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</si>
  <si>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</si>
  <si>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</si>
  <si>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</si>
  <si>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</si>
  <si>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</si>
  <si>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</si>
  <si>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</si>
  <si>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</si>
  <si>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</si>
  <si>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</si>
  <si>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</si>
  <si>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</si>
  <si>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</si>
  <si>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</si>
  <si>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</si>
  <si>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</si>
  <si>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</si>
  <si>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</si>
  <si>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</si>
  <si>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</si>
  <si>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</si>
  <si>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</si>
  <si>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</si>
  <si>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</si>
  <si>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</si>
  <si>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</si>
  <si>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</si>
  <si>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</si>
  <si>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</si>
  <si>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</si>
  <si>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</si>
  <si>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</si>
  <si>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</si>
  <si>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</si>
  <si>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</si>
  <si>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</si>
  <si>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</si>
  <si>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</si>
  <si>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</si>
  <si>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</si>
  <si>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</si>
  <si>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</si>
  <si>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</si>
  <si>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</si>
  <si>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</si>
  <si>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</si>
  <si>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</si>
  <si>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</si>
  <si>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</si>
  <si>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</si>
  <si>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</si>
  <si>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</si>
  <si>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</si>
  <si>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</si>
  <si>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</si>
  <si>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</si>
  <si>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</si>
  <si>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</si>
  <si>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</si>
  <si>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</si>
  <si>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</si>
  <si>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</si>
  <si>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</si>
  <si>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</si>
  <si>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</si>
  <si>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</si>
  <si>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</si>
  <si>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</si>
  <si>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</si>
  <si>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</si>
  <si>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</si>
  <si>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</si>
  <si>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</si>
  <si>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</si>
  <si>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</si>
  <si>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</si>
  <si>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</si>
  <si>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</si>
  <si>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</si>
  <si>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</si>
  <si>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</si>
  <si>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</si>
  <si>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</si>
  <si>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</si>
  <si>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</si>
  <si>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</si>
  <si>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</si>
  <si>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</si>
  <si>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</si>
  <si>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</si>
  <si>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</si>
  <si>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</si>
  <si>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</si>
  <si>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</si>
  <si>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</si>
  <si>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</si>
  <si>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</si>
  <si>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</si>
  <si>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</si>
  <si>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</si>
  <si>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</si>
  <si>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</si>
  <si>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</si>
  <si>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</si>
  <si>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</si>
  <si>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</si>
  <si>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</si>
  <si>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</si>
  <si>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</si>
  <si>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</si>
  <si>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</si>
  <si>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</si>
  <si>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</si>
  <si>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</si>
  <si>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</si>
  <si>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</si>
  <si>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</si>
  <si>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</si>
  <si>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</si>
  <si>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</si>
  <si>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</si>
  <si>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</si>
  <si>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</si>
  <si>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</si>
  <si>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</si>
  <si>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</si>
  <si>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</si>
  <si>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</si>
  <si>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</si>
  <si>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</si>
  <si>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</si>
  <si>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</si>
  <si>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</si>
  <si>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</si>
  <si>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</si>
  <si>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</si>
  <si>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</si>
  <si>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</si>
  <si>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</si>
  <si>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</si>
  <si>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</si>
  <si>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</si>
  <si>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</si>
  <si>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</si>
  <si>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</si>
  <si>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</si>
  <si>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</si>
  <si>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</si>
  <si>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</si>
  <si>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</si>
  <si>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</si>
  <si>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</si>
  <si>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</si>
  <si>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</si>
  <si>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</si>
  <si>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</si>
  <si>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</si>
  <si>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</si>
  <si>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</si>
  <si>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</si>
  <si>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</si>
  <si>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</si>
  <si>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</si>
  <si>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</si>
  <si>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</si>
  <si>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</si>
  <si>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</si>
  <si>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</si>
  <si>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</si>
  <si>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</si>
  <si>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</si>
  <si>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</si>
  <si>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</si>
  <si>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</si>
  <si>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</si>
  <si>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</si>
  <si>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</si>
  <si>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</si>
  <si>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</si>
  <si>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</si>
  <si>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</si>
  <si>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</si>
  <si>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</si>
  <si>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</si>
  <si>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</si>
  <si>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</si>
  <si>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</si>
  <si>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</si>
  <si>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</si>
  <si>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</si>
  <si>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</si>
  <si>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</si>
  <si>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</si>
  <si>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</si>
  <si>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</si>
  <si>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</si>
  <si>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</si>
  <si>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</si>
  <si>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</si>
  <si>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</si>
  <si>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</si>
  <si>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</si>
  <si>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</si>
  <si>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</si>
  <si>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</si>
  <si>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</si>
  <si>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</si>
  <si>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</si>
  <si>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</si>
  <si>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</si>
  <si>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</si>
  <si>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</si>
  <si>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</si>
  <si>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</si>
  <si>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</si>
  <si>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</si>
  <si>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</si>
  <si>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</si>
  <si>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</si>
  <si>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</si>
  <si>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</si>
  <si>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</si>
  <si>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</si>
  <si>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</si>
  <si>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</si>
  <si>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</si>
  <si>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</si>
  <si>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</si>
  <si>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</si>
  <si>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</si>
  <si>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</si>
  <si>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</si>
  <si>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</si>
  <si>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</si>
  <si>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</si>
  <si>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</si>
  <si>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</si>
  <si>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</si>
  <si>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</si>
  <si>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</si>
  <si>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</si>
  <si>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</si>
  <si>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</si>
  <si>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</si>
  <si>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</si>
  <si>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</si>
  <si>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</si>
  <si>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</si>
  <si>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</si>
  <si>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</si>
  <si>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</si>
  <si>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</si>
  <si>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</si>
  <si>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</si>
  <si>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</si>
  <si>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</si>
  <si>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</si>
  <si>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</si>
  <si>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</si>
  <si>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</si>
  <si>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</si>
  <si>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</si>
  <si>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</si>
  <si>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</si>
  <si>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</si>
  <si>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</si>
  <si>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</si>
  <si>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</si>
  <si>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</si>
  <si>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</si>
  <si>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</si>
  <si>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</si>
  <si>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</si>
  <si>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</si>
  <si>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</si>
  <si>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</si>
  <si>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</si>
  <si>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</si>
  <si>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</si>
  <si>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</si>
  <si>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</si>
  <si>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</si>
  <si>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</si>
  <si>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</si>
  <si>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</si>
  <si>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</si>
  <si>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</si>
  <si>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</si>
  <si>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</si>
  <si>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</si>
  <si>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</si>
  <si>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</si>
  <si>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</si>
  <si>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</si>
  <si>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</si>
  <si>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</si>
  <si>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</si>
  <si>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</si>
  <si>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</si>
  <si>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</si>
  <si>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</si>
  <si>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</si>
  <si>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</si>
  <si>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</si>
  <si>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</si>
  <si>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</si>
  <si>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</si>
  <si>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</si>
  <si>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</si>
  <si>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</si>
  <si>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</si>
  <si>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</si>
  <si>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</si>
  <si>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</si>
  <si>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</si>
  <si>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</si>
  <si>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</si>
  <si>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</si>
  <si>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</si>
  <si>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</si>
  <si>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</si>
  <si>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</si>
  <si>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</si>
  <si>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</si>
  <si>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</si>
  <si>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</si>
  <si>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</si>
  <si>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</si>
  <si>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</si>
  <si>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</si>
  <si>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</si>
  <si>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</si>
  <si>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</si>
  <si>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</si>
  <si>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</si>
  <si>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</si>
  <si>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</si>
  <si>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</si>
  <si>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</si>
  <si>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</si>
  <si>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</si>
  <si>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</si>
  <si>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</si>
  <si>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</si>
  <si>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</si>
  <si>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</si>
  <si>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</si>
  <si>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</si>
  <si>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</si>
  <si>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</si>
  <si>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</si>
  <si>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</si>
  <si>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</si>
  <si>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</si>
  <si>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</si>
  <si>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</si>
  <si>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</si>
  <si>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</si>
  <si>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</si>
  <si>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</si>
  <si>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</si>
  <si>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</si>
  <si>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</si>
  <si>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</si>
  <si>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</si>
  <si>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</si>
  <si>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</si>
  <si>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</si>
  <si>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</si>
  <si>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</si>
  <si>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</si>
  <si>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</si>
  <si>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</si>
  <si>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</si>
  <si>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</si>
  <si>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</si>
  <si>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</si>
  <si>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</si>
  <si>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</si>
  <si>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</si>
  <si>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</si>
  <si>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</si>
  <si>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</si>
  <si>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</si>
  <si>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</si>
  <si>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</si>
  <si>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</si>
  <si>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</si>
  <si>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</si>
  <si>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</si>
  <si>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</si>
  <si>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</si>
  <si>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</si>
  <si>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</si>
  <si>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</si>
  <si>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</si>
  <si>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</si>
  <si>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</si>
  <si>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</si>
  <si>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</si>
  <si>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</si>
  <si>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</si>
  <si>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</si>
  <si>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</si>
  <si>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</si>
  <si>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</si>
  <si>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</si>
  <si>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</si>
  <si>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</si>
  <si>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</si>
  <si>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</si>
  <si>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</si>
  <si>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</si>
  <si>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</si>
  <si>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</si>
  <si>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</si>
  <si>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</si>
  <si>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</si>
  <si>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</si>
  <si>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</si>
  <si>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</si>
  <si>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</si>
  <si>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</si>
  <si>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</si>
  <si>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</si>
  <si>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</si>
  <si>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</si>
  <si>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</si>
  <si>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</si>
  <si>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</si>
  <si>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</si>
  <si>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</si>
  <si>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</si>
  <si>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</si>
  <si>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</si>
  <si>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</si>
  <si>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</si>
  <si>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</si>
  <si>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</si>
  <si>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</si>
  <si>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</si>
  <si>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</si>
  <si>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</si>
  <si>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</si>
  <si>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</si>
  <si>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</si>
  <si>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</si>
  <si>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</si>
  <si>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</si>
  <si>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</si>
  <si>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</si>
  <si>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</si>
  <si>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</si>
  <si>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</si>
  <si>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</si>
  <si>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</si>
  <si>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</si>
  <si>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</si>
  <si>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</si>
  <si>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</si>
  <si>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</si>
  <si>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</si>
  <si>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</si>
  <si>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</si>
  <si>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</si>
  <si>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</si>
  <si>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</si>
  <si>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</si>
  <si>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</si>
  <si>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</si>
  <si>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</si>
  <si>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</si>
  <si>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</si>
  <si>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</si>
  <si>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</si>
  <si>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</si>
  <si>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</si>
  <si>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</si>
  <si>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</si>
  <si>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</si>
  <si>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</si>
  <si>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</si>
  <si>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</si>
  <si>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</si>
  <si>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</si>
  <si>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</si>
  <si>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</si>
  <si>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</si>
  <si>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</si>
  <si>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</si>
  <si>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</si>
  <si>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</si>
  <si>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</si>
  <si>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</si>
  <si>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</si>
  <si>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</si>
  <si>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</si>
  <si>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</si>
  <si>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</si>
  <si>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</si>
  <si>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</si>
  <si>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</si>
  <si>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</si>
  <si>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</si>
  <si>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</si>
  <si>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</si>
  <si>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</si>
  <si>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</si>
  <si>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</si>
  <si>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</si>
  <si>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</si>
  <si>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</si>
  <si>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</si>
  <si>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</si>
  <si>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</si>
  <si>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</si>
  <si>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</si>
  <si>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</si>
  <si>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</si>
  <si>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</si>
  <si>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</si>
  <si>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</si>
  <si>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</si>
  <si>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</si>
  <si>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</si>
  <si>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</si>
  <si>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</si>
  <si>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</si>
  <si>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</si>
  <si>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</si>
  <si>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</si>
  <si>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</si>
  <si>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</si>
  <si>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</si>
  <si>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</si>
  <si>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</si>
  <si>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</si>
  <si>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</si>
  <si>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</si>
  <si>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</si>
  <si>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</si>
  <si>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</si>
  <si>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</si>
  <si>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</si>
  <si>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</si>
  <si>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</si>
  <si>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</si>
  <si>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</si>
  <si>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</si>
  <si>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</si>
  <si>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</si>
  <si>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</si>
  <si>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</si>
  <si>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</si>
  <si>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</si>
  <si>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</si>
  <si>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</si>
  <si>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</si>
  <si>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</si>
  <si>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</si>
  <si>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</si>
  <si>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</si>
  <si>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</si>
  <si>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</si>
  <si>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</si>
  <si>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</si>
  <si>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</si>
  <si>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</si>
  <si>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</si>
  <si>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workstation is not configured securely</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</si>
  <si>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</si>
  <si>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</si>
  <si>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</si>
  <si>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</si>
  <si>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WIN2K8R2-147, WIN2K8R2-154, and WIN2K8R2-162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</si>
</sst>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
  </numFmts>
  <fonts count="37" x14ac:knownFonts="1">
    <font>
      <sz val="10"/>
      <name val="Arial"/>
    </font>
    <font>
      <sz val="12"/>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u/>
      <sz val="10"/>
      <color theme="11"/>
      <name val="Arial"/>
      <family val="2"/>
    </font>
    <font>
      <sz val="10"/>
      <color rgb="FF000000"/>
      <name val="Arial"/>
      <family val="2"/>
    </font>
    <font>
      <sz val="10"/>
      <color indexed="8"/>
      <name val="Arial"/>
      <family val="2"/>
    </font>
    <font>
      <b/>
      <sz val="10"/>
      <color theme="1"/>
      <name val="Arial"/>
      <family val="2"/>
    </font>
    <font>
      <b/>
      <i/>
      <sz val="10"/>
      <name val="Arial"/>
      <family val="2"/>
    </font>
    <font>
      <sz val="10"/>
      <color theme="0"/>
      <name val="Arial"/>
      <family val="2"/>
    </font>
    <font>
      <b/>
      <u/>
      <sz val="10"/>
      <name val="Arial"/>
      <family val="2"/>
    </font>
    <font>
      <u/>
      <sz val="10"/>
      <color theme="10"/>
      <name val="Arial"/>
      <family val="2"/>
    </font>
    <font>
      <b/>
      <sz val="11"/>
      <color theme="1"/>
      <name val="Calibri"/>
      <family val="2"/>
      <scheme val="minor"/>
    </font>
    <font>
      <sz val="10"/>
      <color theme="1" tint="4.9989318521683403E-2"/>
      <name val="Arial"/>
      <family val="2"/>
    </font>
    <font>
      <sz val="1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rgb="FFAFD7FF"/>
        <bgColor rgb="FF000000"/>
      </patternFill>
    </fill>
    <fill>
      <patternFill patternType="solid">
        <fgColor theme="0" tint="-0.249977111117893"/>
        <bgColor indexed="64"/>
      </patternFill>
    </fill>
    <fill>
      <patternFill patternType="solid">
        <fgColor rgb="FFCC0000"/>
        <bgColor indexed="64"/>
      </patternFill>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bgColor indexed="8"/>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indexed="63"/>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auto="1"/>
      </left>
      <right style="thin">
        <color auto="1"/>
      </right>
      <top style="thin">
        <color auto="1"/>
      </top>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style="thin">
        <color auto="1"/>
      </right>
      <top style="thin">
        <color indexed="63"/>
      </top>
      <bottom/>
      <diagonal/>
    </border>
    <border>
      <left style="thin">
        <color auto="1"/>
      </left>
      <right style="thin">
        <color auto="1"/>
      </right>
      <top style="thin">
        <color indexed="63"/>
      </top>
      <bottom style="thin">
        <color indexed="63"/>
      </bottom>
      <diagonal/>
    </border>
    <border>
      <left/>
      <right style="thin">
        <color auto="1"/>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style="thin">
        <color indexed="63"/>
      </right>
      <top style="thin">
        <color auto="1"/>
      </top>
      <bottom style="thin">
        <color auto="1"/>
      </bottom>
      <diagonal/>
    </border>
    <border>
      <left style="thin">
        <color indexed="63"/>
      </left>
      <right/>
      <top style="thin">
        <color auto="1"/>
      </top>
      <bottom style="thin">
        <color auto="1"/>
      </bottom>
      <diagonal/>
    </border>
    <border>
      <left style="thin">
        <color indexed="63"/>
      </left>
      <right style="thin">
        <color indexed="63"/>
      </right>
      <top style="thin">
        <color indexed="63"/>
      </top>
      <bottom/>
      <diagonal/>
    </border>
  </borders>
  <cellStyleXfs count="1138">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8" fillId="19" borderId="0" applyNumberFormat="0" applyBorder="0" applyAlignment="0" applyProtection="0"/>
    <xf numFmtId="0" fontId="18"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7" fillId="0" borderId="0">
      <alignment wrapText="1"/>
    </xf>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4" fillId="0" borderId="0"/>
    <xf numFmtId="0" fontId="20" fillId="0" borderId="0"/>
    <xf numFmtId="0" fontId="22" fillId="0" borderId="0"/>
    <xf numFmtId="0" fontId="7" fillId="0" borderId="0"/>
    <xf numFmtId="0" fontId="22" fillId="0" borderId="0"/>
    <xf numFmtId="0" fontId="7"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1" fillId="0" borderId="0"/>
    <xf numFmtId="0" fontId="7" fillId="0" borderId="0"/>
    <xf numFmtId="0" fontId="7" fillId="0" borderId="0"/>
    <xf numFmtId="0" fontId="7" fillId="0" borderId="0"/>
    <xf numFmtId="0" fontId="10"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 fillId="0" borderId="0"/>
    <xf numFmtId="0" fontId="7" fillId="0" borderId="0"/>
    <xf numFmtId="0" fontId="20" fillId="0" borderId="0"/>
    <xf numFmtId="0" fontId="20" fillId="0" borderId="0"/>
    <xf numFmtId="0" fontId="20" fillId="0" borderId="0"/>
    <xf numFmtId="0" fontId="7"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29"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6" fillId="0" borderId="0"/>
  </cellStyleXfs>
  <cellXfs count="305">
    <xf numFmtId="0" fontId="0" fillId="0" borderId="0" xfId="0"/>
    <xf numFmtId="0" fontId="7" fillId="0" borderId="10" xfId="0" applyFont="1" applyBorder="1" applyAlignment="1">
      <alignment vertical="top"/>
    </xf>
    <xf numFmtId="0" fontId="7" fillId="0" borderId="0" xfId="0" applyFont="1" applyAlignment="1">
      <alignment vertical="top"/>
    </xf>
    <xf numFmtId="0" fontId="7" fillId="0" borderId="12" xfId="0" applyFont="1" applyBorder="1" applyAlignment="1">
      <alignment vertical="top"/>
    </xf>
    <xf numFmtId="0" fontId="7" fillId="0" borderId="14" xfId="0" applyFont="1" applyBorder="1" applyAlignment="1">
      <alignment vertical="top"/>
    </xf>
    <xf numFmtId="0" fontId="7" fillId="37" borderId="14" xfId="0" applyFont="1" applyFill="1" applyBorder="1" applyAlignment="1">
      <alignment vertical="center"/>
    </xf>
    <xf numFmtId="0" fontId="9" fillId="35" borderId="0" xfId="0" applyFont="1" applyFill="1"/>
    <xf numFmtId="0" fontId="7" fillId="35" borderId="0" xfId="0" applyFont="1" applyFill="1"/>
    <xf numFmtId="0" fontId="0" fillId="35" borderId="14" xfId="0" applyFill="1" applyBorder="1"/>
    <xf numFmtId="0" fontId="7" fillId="35" borderId="12" xfId="0" applyFont="1" applyFill="1" applyBorder="1"/>
    <xf numFmtId="0" fontId="7" fillId="36" borderId="10" xfId="0" applyFont="1" applyFill="1" applyBorder="1" applyAlignment="1">
      <alignment vertical="top"/>
    </xf>
    <xf numFmtId="0" fontId="0" fillId="36" borderId="0" xfId="0" applyFill="1" applyAlignment="1">
      <alignment vertical="top"/>
    </xf>
    <xf numFmtId="0" fontId="0" fillId="36" borderId="14" xfId="0" applyFill="1" applyBorder="1" applyAlignment="1">
      <alignment vertical="top"/>
    </xf>
    <xf numFmtId="0" fontId="0" fillId="36" borderId="12" xfId="0" applyFill="1" applyBorder="1" applyAlignment="1">
      <alignment vertical="top"/>
    </xf>
    <xf numFmtId="0" fontId="24" fillId="0" borderId="0" xfId="0" applyFont="1"/>
    <xf numFmtId="0" fontId="24" fillId="0" borderId="0" xfId="0" applyFont="1" applyAlignment="1">
      <alignment vertical="top"/>
    </xf>
    <xf numFmtId="0" fontId="24" fillId="0" borderId="11"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25" fillId="0" borderId="13" xfId="0" applyFont="1" applyBorder="1" applyAlignment="1">
      <alignment vertical="top"/>
    </xf>
    <xf numFmtId="0" fontId="4" fillId="38" borderId="14" xfId="0" applyFont="1" applyFill="1" applyBorder="1" applyAlignment="1">
      <alignment vertical="top"/>
    </xf>
    <xf numFmtId="0" fontId="4" fillId="38" borderId="12" xfId="0" applyFont="1" applyFill="1" applyBorder="1" applyAlignment="1">
      <alignment vertical="top"/>
    </xf>
    <xf numFmtId="0" fontId="4" fillId="38" borderId="13" xfId="0" applyFont="1" applyFill="1" applyBorder="1" applyAlignment="1">
      <alignment vertical="top"/>
    </xf>
    <xf numFmtId="0" fontId="4" fillId="38" borderId="10" xfId="0" applyFont="1" applyFill="1" applyBorder="1" applyAlignment="1">
      <alignment vertical="top"/>
    </xf>
    <xf numFmtId="0" fontId="4" fillId="38" borderId="0" xfId="0" applyFont="1" applyFill="1" applyAlignment="1">
      <alignment vertical="top"/>
    </xf>
    <xf numFmtId="0" fontId="4" fillId="38" borderId="11" xfId="0" applyFont="1" applyFill="1" applyBorder="1" applyAlignment="1">
      <alignment vertical="top"/>
    </xf>
    <xf numFmtId="0" fontId="7" fillId="0" borderId="10" xfId="0" applyFont="1" applyBorder="1" applyAlignment="1">
      <alignment horizontal="right" vertical="top"/>
    </xf>
    <xf numFmtId="0" fontId="7" fillId="0" borderId="11" xfId="0" applyFont="1" applyBorder="1" applyAlignment="1">
      <alignment vertical="top"/>
    </xf>
    <xf numFmtId="0" fontId="4" fillId="0" borderId="10" xfId="0" applyFont="1" applyBorder="1" applyAlignment="1">
      <alignment horizontal="left" vertical="top"/>
    </xf>
    <xf numFmtId="0" fontId="6" fillId="0" borderId="0" xfId="0" applyFont="1" applyAlignment="1">
      <alignment vertical="top"/>
    </xf>
    <xf numFmtId="0" fontId="6" fillId="0" borderId="11" xfId="0" applyFont="1" applyBorder="1" applyAlignment="1">
      <alignment vertical="top"/>
    </xf>
    <xf numFmtId="0" fontId="4" fillId="0" borderId="10" xfId="0" applyFont="1" applyBorder="1" applyAlignment="1">
      <alignment vertical="top"/>
    </xf>
    <xf numFmtId="0" fontId="4" fillId="0" borderId="0" xfId="0" applyFont="1" applyAlignment="1">
      <alignment vertical="top"/>
    </xf>
    <xf numFmtId="0" fontId="4" fillId="0" borderId="11" xfId="0" applyFont="1" applyBorder="1" applyAlignment="1">
      <alignment vertical="top"/>
    </xf>
    <xf numFmtId="0" fontId="5" fillId="35" borderId="10" xfId="0" applyFont="1" applyFill="1" applyBorder="1"/>
    <xf numFmtId="0" fontId="22" fillId="35" borderId="10" xfId="0" applyFont="1" applyFill="1" applyBorder="1"/>
    <xf numFmtId="0" fontId="6" fillId="0" borderId="0" xfId="0" applyFont="1" applyAlignment="1">
      <alignment vertical="top" wrapText="1"/>
    </xf>
    <xf numFmtId="0" fontId="7" fillId="0" borderId="0" xfId="0" applyFont="1" applyAlignment="1">
      <alignment vertical="center"/>
    </xf>
    <xf numFmtId="0" fontId="0" fillId="0" borderId="0" xfId="0" applyAlignment="1">
      <alignment vertical="top" wrapText="1"/>
    </xf>
    <xf numFmtId="0" fontId="0" fillId="0" borderId="0" xfId="0" applyAlignment="1">
      <alignment wrapText="1"/>
    </xf>
    <xf numFmtId="0" fontId="4" fillId="38" borderId="15" xfId="0" applyFont="1" applyFill="1" applyBorder="1" applyAlignment="1">
      <alignment vertical="top"/>
    </xf>
    <xf numFmtId="0" fontId="4" fillId="38" borderId="16" xfId="0" applyFont="1" applyFill="1" applyBorder="1" applyAlignment="1">
      <alignment vertical="top"/>
    </xf>
    <xf numFmtId="0" fontId="4" fillId="42" borderId="15" xfId="0" applyFont="1" applyFill="1" applyBorder="1"/>
    <xf numFmtId="0" fontId="6" fillId="42" borderId="15" xfId="0" applyFont="1" applyFill="1" applyBorder="1"/>
    <xf numFmtId="0" fontId="0" fillId="42" borderId="15" xfId="0" applyFill="1" applyBorder="1"/>
    <xf numFmtId="0" fontId="6" fillId="42" borderId="15" xfId="0" applyFont="1" applyFill="1" applyBorder="1" applyAlignment="1">
      <alignment vertical="top"/>
    </xf>
    <xf numFmtId="0" fontId="4" fillId="0" borderId="0" xfId="0" applyFont="1"/>
    <xf numFmtId="0" fontId="0" fillId="0" borderId="15" xfId="0" applyBorder="1"/>
    <xf numFmtId="0" fontId="8" fillId="37" borderId="20" xfId="0" applyFont="1" applyFill="1" applyBorder="1" applyAlignment="1">
      <alignment horizontal="center" vertical="center"/>
    </xf>
    <xf numFmtId="0" fontId="8" fillId="42" borderId="0" xfId="0" applyFont="1" applyFill="1" applyAlignment="1">
      <alignment horizontal="center" vertical="center"/>
    </xf>
    <xf numFmtId="0" fontId="0" fillId="0" borderId="17" xfId="0" applyBorder="1"/>
    <xf numFmtId="0" fontId="0" fillId="0" borderId="18" xfId="0" applyBorder="1"/>
    <xf numFmtId="0" fontId="6" fillId="0" borderId="18" xfId="0" applyFont="1" applyBorder="1" applyAlignment="1">
      <alignment vertical="top" wrapText="1"/>
    </xf>
    <xf numFmtId="0" fontId="0" fillId="0" borderId="0" xfId="0" applyAlignment="1" applyProtection="1">
      <alignment wrapText="1"/>
      <protection locked="0"/>
    </xf>
    <xf numFmtId="49" fontId="0" fillId="0" borderId="0" xfId="0" applyNumberFormat="1" applyAlignment="1">
      <alignment wrapText="1"/>
    </xf>
    <xf numFmtId="0" fontId="7" fillId="0" borderId="0" xfId="0" applyFont="1" applyAlignment="1" applyProtection="1">
      <alignment wrapText="1"/>
      <protection locked="0"/>
    </xf>
    <xf numFmtId="0" fontId="7" fillId="0" borderId="15" xfId="0" applyFont="1" applyBorder="1" applyAlignment="1">
      <alignment horizontal="left" vertical="top" indent="1"/>
    </xf>
    <xf numFmtId="0" fontId="28" fillId="36" borderId="0" xfId="0" applyFont="1" applyFill="1" applyAlignment="1" applyProtection="1">
      <alignment wrapText="1"/>
      <protection locked="0"/>
    </xf>
    <xf numFmtId="0" fontId="7" fillId="0" borderId="0" xfId="0" applyFont="1"/>
    <xf numFmtId="0" fontId="7" fillId="42" borderId="14" xfId="0" applyFont="1" applyFill="1" applyBorder="1" applyAlignment="1">
      <alignment vertical="top"/>
    </xf>
    <xf numFmtId="0" fontId="7" fillId="42" borderId="12" xfId="0" applyFont="1" applyFill="1" applyBorder="1" applyAlignment="1">
      <alignment vertical="top"/>
    </xf>
    <xf numFmtId="0" fontId="7" fillId="42" borderId="13" xfId="0" applyFont="1" applyFill="1" applyBorder="1" applyAlignment="1">
      <alignment vertical="top"/>
    </xf>
    <xf numFmtId="0" fontId="7" fillId="42" borderId="10" xfId="0" applyFont="1" applyFill="1" applyBorder="1" applyAlignment="1">
      <alignment vertical="top"/>
    </xf>
    <xf numFmtId="0" fontId="7" fillId="42" borderId="0" xfId="0" applyFont="1" applyFill="1" applyAlignment="1">
      <alignment vertical="top"/>
    </xf>
    <xf numFmtId="0" fontId="7" fillId="42" borderId="11" xfId="0" applyFont="1" applyFill="1" applyBorder="1" applyAlignment="1">
      <alignment vertical="top"/>
    </xf>
    <xf numFmtId="0" fontId="9" fillId="35" borderId="16" xfId="0" applyFont="1" applyFill="1" applyBorder="1"/>
    <xf numFmtId="0" fontId="7" fillId="35" borderId="16" xfId="0" applyFont="1" applyFill="1" applyBorder="1"/>
    <xf numFmtId="0" fontId="7" fillId="35" borderId="22" xfId="0" applyFont="1" applyFill="1" applyBorder="1"/>
    <xf numFmtId="0" fontId="0" fillId="36" borderId="16" xfId="0" applyFill="1" applyBorder="1" applyAlignment="1">
      <alignment vertical="top"/>
    </xf>
    <xf numFmtId="0" fontId="0" fillId="36" borderId="22" xfId="0" applyFill="1" applyBorder="1" applyAlignment="1">
      <alignment vertical="top"/>
    </xf>
    <xf numFmtId="0" fontId="2" fillId="42" borderId="0" xfId="0" applyFont="1" applyFill="1"/>
    <xf numFmtId="0" fontId="31" fillId="42" borderId="0" xfId="0" applyFont="1" applyFill="1"/>
    <xf numFmtId="0" fontId="23" fillId="42" borderId="0" xfId="0" applyFont="1" applyFill="1"/>
    <xf numFmtId="0" fontId="0" fillId="42" borderId="0" xfId="0" applyFill="1"/>
    <xf numFmtId="0" fontId="4" fillId="38" borderId="17" xfId="0" applyFont="1" applyFill="1" applyBorder="1" applyAlignment="1">
      <alignment vertical="top"/>
    </xf>
    <xf numFmtId="0" fontId="4" fillId="38" borderId="18" xfId="0" applyFont="1" applyFill="1" applyBorder="1" applyAlignment="1">
      <alignment vertical="top"/>
    </xf>
    <xf numFmtId="0" fontId="4" fillId="38" borderId="19" xfId="0" applyFont="1" applyFill="1" applyBorder="1" applyAlignment="1">
      <alignment vertical="top"/>
    </xf>
    <xf numFmtId="0" fontId="4" fillId="34" borderId="0" xfId="0" applyFont="1" applyFill="1" applyProtection="1">
      <protection locked="0"/>
    </xf>
    <xf numFmtId="0" fontId="4" fillId="34" borderId="19" xfId="0" applyFont="1" applyFill="1" applyBorder="1" applyProtection="1">
      <protection locked="0"/>
    </xf>
    <xf numFmtId="0" fontId="4" fillId="40" borderId="23" xfId="0" applyFont="1" applyFill="1" applyBorder="1" applyAlignment="1">
      <alignment horizontal="left" vertical="top" wrapText="1"/>
    </xf>
    <xf numFmtId="0" fontId="27" fillId="40" borderId="24" xfId="0" applyFont="1" applyFill="1" applyBorder="1" applyAlignment="1">
      <alignment vertical="top" wrapText="1"/>
    </xf>
    <xf numFmtId="0" fontId="0" fillId="0" borderId="0" xfId="0" applyProtection="1">
      <protection locked="0"/>
    </xf>
    <xf numFmtId="165" fontId="0" fillId="0" borderId="25" xfId="0" applyNumberFormat="1" applyBorder="1" applyAlignment="1">
      <alignment horizontal="left" vertical="top"/>
    </xf>
    <xf numFmtId="14" fontId="0" fillId="0" borderId="25" xfId="0" applyNumberFormat="1" applyBorder="1" applyAlignment="1">
      <alignment horizontal="left" vertical="top"/>
    </xf>
    <xf numFmtId="0" fontId="7" fillId="0" borderId="25" xfId="0" applyFont="1" applyBorder="1" applyAlignment="1">
      <alignment horizontal="left" vertical="top" wrapText="1"/>
    </xf>
    <xf numFmtId="0" fontId="7" fillId="0" borderId="25" xfId="0" applyFont="1" applyBorder="1" applyAlignment="1">
      <alignment horizontal="left" vertical="top"/>
    </xf>
    <xf numFmtId="0" fontId="7" fillId="0" borderId="13" xfId="0" applyFont="1" applyBorder="1" applyAlignment="1">
      <alignment vertical="top"/>
    </xf>
    <xf numFmtId="0" fontId="7" fillId="37" borderId="12" xfId="0" applyFont="1" applyFill="1" applyBorder="1" applyAlignment="1">
      <alignment vertical="center"/>
    </xf>
    <xf numFmtId="0" fontId="7" fillId="37" borderId="13" xfId="0" applyFont="1" applyFill="1" applyBorder="1" applyAlignment="1">
      <alignment vertical="center"/>
    </xf>
    <xf numFmtId="0" fontId="0" fillId="0" borderId="16" xfId="0" applyBorder="1"/>
    <xf numFmtId="0" fontId="7" fillId="0" borderId="17" xfId="0" applyFont="1" applyBorder="1" applyAlignment="1">
      <alignment horizontal="left" vertical="top" indent="1"/>
    </xf>
    <xf numFmtId="0" fontId="7" fillId="0" borderId="18" xfId="0" applyFont="1" applyBorder="1" applyAlignment="1">
      <alignment vertical="top"/>
    </xf>
    <xf numFmtId="0" fontId="0" fillId="0" borderId="19" xfId="0" applyBorder="1"/>
    <xf numFmtId="0" fontId="4" fillId="34" borderId="26" xfId="0" applyFont="1" applyFill="1" applyBorder="1"/>
    <xf numFmtId="0" fontId="4" fillId="34" borderId="27" xfId="0" applyFont="1" applyFill="1" applyBorder="1"/>
    <xf numFmtId="0" fontId="4" fillId="34" borderId="28" xfId="0" applyFont="1" applyFill="1" applyBorder="1"/>
    <xf numFmtId="0" fontId="4" fillId="36" borderId="26" xfId="0" applyFont="1" applyFill="1" applyBorder="1"/>
    <xf numFmtId="0" fontId="0" fillId="40" borderId="27" xfId="0" applyFill="1" applyBorder="1"/>
    <xf numFmtId="0" fontId="4" fillId="36" borderId="27" xfId="0" applyFont="1" applyFill="1" applyBorder="1"/>
    <xf numFmtId="0" fontId="0" fillId="40" borderId="28" xfId="0" applyFill="1" applyBorder="1"/>
    <xf numFmtId="0" fontId="28" fillId="36" borderId="21" xfId="0" applyFont="1" applyFill="1" applyBorder="1" applyAlignment="1" applyProtection="1">
      <alignment vertical="center"/>
      <protection locked="0"/>
    </xf>
    <xf numFmtId="0" fontId="7" fillId="42" borderId="0" xfId="512" applyFill="1"/>
    <xf numFmtId="0" fontId="7" fillId="0" borderId="0" xfId="512"/>
    <xf numFmtId="0" fontId="4" fillId="34" borderId="0" xfId="0" applyFont="1" applyFill="1" applyAlignment="1" applyProtection="1">
      <alignment horizontal="left" vertical="top" wrapText="1" readingOrder="1"/>
      <protection locked="0"/>
    </xf>
    <xf numFmtId="0" fontId="28" fillId="36" borderId="0" xfId="0" applyFont="1" applyFill="1" applyAlignment="1" applyProtection="1">
      <alignment horizontal="left" vertical="top" wrapText="1" readingOrder="1"/>
      <protection locked="0"/>
    </xf>
    <xf numFmtId="0" fontId="0" fillId="0" borderId="0" xfId="0" applyAlignment="1">
      <alignment horizontal="left" vertical="top" wrapText="1" readingOrder="1"/>
    </xf>
    <xf numFmtId="0" fontId="34" fillId="43" borderId="25" xfId="0" applyFont="1" applyFill="1" applyBorder="1" applyAlignment="1">
      <alignment wrapText="1"/>
    </xf>
    <xf numFmtId="14" fontId="0" fillId="0" borderId="0" xfId="0" applyNumberFormat="1"/>
    <xf numFmtId="0" fontId="1" fillId="42" borderId="25" xfId="0" applyFont="1" applyFill="1" applyBorder="1" applyAlignment="1">
      <alignment horizontal="left" vertical="center" wrapText="1"/>
    </xf>
    <xf numFmtId="0" fontId="1" fillId="42" borderId="25" xfId="0" applyFont="1" applyFill="1" applyBorder="1" applyAlignment="1">
      <alignment horizontal="center" wrapText="1"/>
    </xf>
    <xf numFmtId="0" fontId="28" fillId="36" borderId="21" xfId="0" applyFont="1" applyFill="1" applyBorder="1" applyAlignment="1" applyProtection="1">
      <alignment wrapText="1"/>
      <protection locked="0"/>
    </xf>
    <xf numFmtId="0" fontId="7" fillId="0" borderId="29" xfId="650" applyFont="1" applyBorder="1" applyAlignment="1">
      <alignment vertical="top" wrapText="1"/>
    </xf>
    <xf numFmtId="0" fontId="7" fillId="0" borderId="25" xfId="695" applyFont="1" applyBorder="1" applyAlignment="1">
      <alignment horizontal="left" vertical="top" wrapText="1"/>
    </xf>
    <xf numFmtId="0" fontId="0" fillId="42" borderId="25" xfId="0" applyFill="1" applyBorder="1" applyAlignment="1">
      <alignment vertical="top" wrapText="1"/>
    </xf>
    <xf numFmtId="0" fontId="28" fillId="0" borderId="0" xfId="695" applyFont="1" applyAlignment="1">
      <alignment wrapText="1"/>
    </xf>
    <xf numFmtId="10" fontId="7" fillId="0" borderId="25" xfId="719" applyNumberFormat="1" applyFont="1" applyBorder="1" applyAlignment="1">
      <alignment horizontal="left" vertical="top" wrapText="1"/>
    </xf>
    <xf numFmtId="0" fontId="7" fillId="42" borderId="25" xfId="0" applyFont="1" applyFill="1" applyBorder="1" applyAlignment="1">
      <alignment vertical="top" wrapText="1"/>
    </xf>
    <xf numFmtId="0" fontId="7" fillId="0" borderId="25" xfId="0" applyFont="1" applyBorder="1" applyAlignment="1">
      <alignment vertical="top" wrapText="1"/>
    </xf>
    <xf numFmtId="0" fontId="4" fillId="39" borderId="30" xfId="0" applyFont="1" applyFill="1" applyBorder="1" applyAlignment="1">
      <alignment vertical="top" wrapText="1"/>
    </xf>
    <xf numFmtId="0" fontId="4" fillId="41" borderId="30" xfId="0" applyFont="1" applyFill="1" applyBorder="1" applyAlignment="1">
      <alignment vertical="top" wrapText="1"/>
    </xf>
    <xf numFmtId="0" fontId="4" fillId="40" borderId="30" xfId="0" applyFont="1" applyFill="1" applyBorder="1" applyAlignment="1">
      <alignment vertical="top" wrapText="1"/>
    </xf>
    <xf numFmtId="0" fontId="4" fillId="40" borderId="30" xfId="0" applyFont="1" applyFill="1" applyBorder="1" applyAlignment="1">
      <alignment horizontal="left" vertical="top" wrapText="1" readingOrder="1"/>
    </xf>
    <xf numFmtId="49" fontId="4" fillId="40" borderId="30" xfId="0" applyNumberFormat="1" applyFont="1" applyFill="1" applyBorder="1" applyAlignment="1">
      <alignment vertical="top" wrapText="1"/>
    </xf>
    <xf numFmtId="0" fontId="28" fillId="0" borderId="25" xfId="0" applyFont="1" applyBorder="1" applyAlignment="1">
      <alignment horizontal="left" vertical="top" wrapText="1"/>
    </xf>
    <xf numFmtId="0" fontId="28" fillId="0" borderId="25" xfId="0" applyFont="1" applyBorder="1" applyAlignment="1">
      <alignment vertical="top" wrapText="1"/>
    </xf>
    <xf numFmtId="0" fontId="0" fillId="0" borderId="25" xfId="0" applyBorder="1" applyAlignment="1" applyProtection="1">
      <alignment horizontal="left" vertical="top" wrapText="1"/>
      <protection locked="0"/>
    </xf>
    <xf numFmtId="49" fontId="7" fillId="0" borderId="25" xfId="0" applyNumberFormat="1" applyFont="1" applyBorder="1" applyAlignment="1">
      <alignment horizontal="left" vertical="top" wrapText="1"/>
    </xf>
    <xf numFmtId="0" fontId="22" fillId="0" borderId="25" xfId="0" applyFont="1" applyBorder="1" applyAlignment="1">
      <alignment vertical="top" wrapText="1"/>
    </xf>
    <xf numFmtId="0" fontId="27" fillId="0" borderId="25" xfId="0" applyFont="1" applyBorder="1" applyAlignment="1">
      <alignment horizontal="left" vertical="top" wrapText="1"/>
    </xf>
    <xf numFmtId="0" fontId="0" fillId="0" borderId="25" xfId="0" applyBorder="1" applyAlignment="1">
      <alignment vertical="top"/>
    </xf>
    <xf numFmtId="0" fontId="4" fillId="34" borderId="35" xfId="0" applyFont="1" applyFill="1" applyBorder="1"/>
    <xf numFmtId="0" fontId="4" fillId="34" borderId="36" xfId="0" applyFont="1" applyFill="1" applyBorder="1"/>
    <xf numFmtId="0" fontId="4" fillId="34" borderId="31" xfId="0" applyFont="1" applyFill="1" applyBorder="1"/>
    <xf numFmtId="0" fontId="4" fillId="37" borderId="35" xfId="0" applyFont="1" applyFill="1" applyBorder="1" applyAlignment="1">
      <alignment vertical="center"/>
    </xf>
    <xf numFmtId="0" fontId="4" fillId="37" borderId="36" xfId="0" applyFont="1" applyFill="1" applyBorder="1" applyAlignment="1">
      <alignment vertical="center"/>
    </xf>
    <xf numFmtId="0" fontId="4" fillId="37" borderId="31" xfId="0" applyFont="1" applyFill="1" applyBorder="1" applyAlignment="1">
      <alignment vertical="center"/>
    </xf>
    <xf numFmtId="0" fontId="7" fillId="0" borderId="37" xfId="0" applyFont="1" applyBorder="1" applyAlignment="1">
      <alignment vertical="top"/>
    </xf>
    <xf numFmtId="0" fontId="5" fillId="35" borderId="37" xfId="0" applyFont="1" applyFill="1" applyBorder="1"/>
    <xf numFmtId="0" fontId="7" fillId="35" borderId="38" xfId="0" applyFont="1" applyFill="1" applyBorder="1"/>
    <xf numFmtId="0" fontId="7" fillId="35" borderId="40" xfId="0" applyFont="1" applyFill="1" applyBorder="1"/>
    <xf numFmtId="0" fontId="4" fillId="36" borderId="37" xfId="0" applyFont="1" applyFill="1" applyBorder="1" applyAlignment="1">
      <alignment vertical="center"/>
    </xf>
    <xf numFmtId="0" fontId="4" fillId="36" borderId="38" xfId="0" applyFont="1" applyFill="1" applyBorder="1" applyAlignment="1">
      <alignment vertical="center"/>
    </xf>
    <xf numFmtId="0" fontId="4" fillId="36" borderId="40" xfId="0" applyFont="1" applyFill="1" applyBorder="1" applyAlignment="1">
      <alignment vertical="center"/>
    </xf>
    <xf numFmtId="0" fontId="4" fillId="34" borderId="35" xfId="0" applyFont="1" applyFill="1" applyBorder="1" applyAlignment="1">
      <alignment vertical="center"/>
    </xf>
    <xf numFmtId="0" fontId="4" fillId="34" borderId="36" xfId="0" applyFont="1" applyFill="1" applyBorder="1" applyAlignment="1">
      <alignment vertical="center"/>
    </xf>
    <xf numFmtId="0" fontId="4" fillId="34" borderId="38" xfId="0" applyFont="1" applyFill="1" applyBorder="1" applyAlignment="1">
      <alignment vertical="center"/>
    </xf>
    <xf numFmtId="0" fontId="4" fillId="42" borderId="35" xfId="0" applyFont="1" applyFill="1" applyBorder="1" applyAlignment="1">
      <alignment horizontal="left" vertical="center"/>
    </xf>
    <xf numFmtId="0" fontId="4" fillId="42" borderId="31" xfId="0" applyFont="1" applyFill="1" applyBorder="1" applyAlignment="1">
      <alignment vertical="center"/>
    </xf>
    <xf numFmtId="0" fontId="22" fillId="0" borderId="41" xfId="0" applyFont="1" applyBorder="1" applyAlignment="1" applyProtection="1">
      <alignment horizontal="left" vertical="top" wrapText="1"/>
      <protection locked="0"/>
    </xf>
    <xf numFmtId="0" fontId="4" fillId="0" borderId="35" xfId="0" applyFont="1" applyBorder="1" applyAlignment="1">
      <alignment horizontal="left" vertical="center"/>
    </xf>
    <xf numFmtId="0" fontId="4" fillId="34" borderId="42" xfId="0" applyFont="1" applyFill="1" applyBorder="1" applyAlignment="1">
      <alignment vertical="center"/>
    </xf>
    <xf numFmtId="0" fontId="0" fillId="37" borderId="35" xfId="0" applyFill="1" applyBorder="1" applyAlignment="1">
      <alignment vertical="center"/>
    </xf>
    <xf numFmtId="0" fontId="0" fillId="37" borderId="36" xfId="0" applyFill="1" applyBorder="1" applyAlignment="1">
      <alignment vertical="center"/>
    </xf>
    <xf numFmtId="0" fontId="0" fillId="37" borderId="42" xfId="0" applyFill="1" applyBorder="1" applyAlignment="1">
      <alignment vertical="center"/>
    </xf>
    <xf numFmtId="0" fontId="4" fillId="0" borderId="35" xfId="0" applyFont="1" applyBorder="1" applyAlignment="1">
      <alignment vertical="center"/>
    </xf>
    <xf numFmtId="0" fontId="22" fillId="0" borderId="42" xfId="0" applyFont="1" applyBorder="1" applyAlignment="1">
      <alignment vertical="center" wrapText="1"/>
    </xf>
    <xf numFmtId="164" fontId="22" fillId="0" borderId="42" xfId="0" applyNumberFormat="1" applyFont="1" applyBorder="1" applyAlignment="1">
      <alignment vertical="center" wrapText="1"/>
    </xf>
    <xf numFmtId="0" fontId="4" fillId="0" borderId="43" xfId="0" applyFont="1" applyBorder="1" applyAlignment="1">
      <alignment horizontal="left" vertical="center" indent="1"/>
    </xf>
    <xf numFmtId="0" fontId="4" fillId="0" borderId="44" xfId="0" applyFont="1" applyBorder="1" applyAlignment="1">
      <alignment vertical="center"/>
    </xf>
    <xf numFmtId="0" fontId="0" fillId="0" borderId="45" xfId="0" applyBorder="1"/>
    <xf numFmtId="0" fontId="0" fillId="0" borderId="43" xfId="0" applyBorder="1"/>
    <xf numFmtId="0" fontId="0" fillId="0" borderId="44" xfId="0" applyBorder="1"/>
    <xf numFmtId="0" fontId="4" fillId="37" borderId="43" xfId="0" applyFont="1" applyFill="1" applyBorder="1"/>
    <xf numFmtId="0" fontId="4" fillId="37" borderId="44" xfId="0" applyFont="1" applyFill="1" applyBorder="1"/>
    <xf numFmtId="0" fontId="4" fillId="37" borderId="45" xfId="0" applyFont="1" applyFill="1" applyBorder="1"/>
    <xf numFmtId="0" fontId="4" fillId="36" borderId="46" xfId="0" applyFont="1" applyFill="1" applyBorder="1"/>
    <xf numFmtId="0" fontId="4" fillId="36" borderId="47" xfId="0" applyFont="1" applyFill="1" applyBorder="1"/>
    <xf numFmtId="0" fontId="4" fillId="36" borderId="48" xfId="0" applyFont="1" applyFill="1" applyBorder="1"/>
    <xf numFmtId="0" fontId="8" fillId="37" borderId="49" xfId="0" applyFont="1" applyFill="1" applyBorder="1" applyAlignment="1">
      <alignment horizontal="center" vertical="center" wrapText="1"/>
    </xf>
    <xf numFmtId="0" fontId="8" fillId="37" borderId="50" xfId="0" applyFont="1" applyFill="1" applyBorder="1" applyAlignment="1">
      <alignment horizontal="center" vertical="center" wrapText="1"/>
    </xf>
    <xf numFmtId="0" fontId="8" fillId="37" borderId="51" xfId="0" applyFont="1" applyFill="1" applyBorder="1" applyAlignment="1">
      <alignment horizontal="center" vertical="center" wrapText="1"/>
    </xf>
    <xf numFmtId="0" fontId="7" fillId="37" borderId="52" xfId="0" applyFont="1" applyFill="1" applyBorder="1" applyAlignment="1">
      <alignment vertical="center"/>
    </xf>
    <xf numFmtId="0" fontId="0" fillId="37" borderId="53" xfId="0" applyFill="1" applyBorder="1" applyAlignment="1">
      <alignment vertical="center"/>
    </xf>
    <xf numFmtId="0" fontId="8" fillId="37" borderId="54" xfId="0" applyFont="1" applyFill="1" applyBorder="1" applyAlignment="1">
      <alignment horizontal="center" vertical="center"/>
    </xf>
    <xf numFmtId="0" fontId="8" fillId="37" borderId="55" xfId="0" applyFont="1" applyFill="1" applyBorder="1" applyAlignment="1">
      <alignment horizontal="center" vertical="center"/>
    </xf>
    <xf numFmtId="0" fontId="30" fillId="0" borderId="56" xfId="0" applyFont="1" applyBorder="1" applyAlignment="1">
      <alignment horizontal="center" vertical="center"/>
    </xf>
    <xf numFmtId="0" fontId="30" fillId="0" borderId="56" xfId="0" applyFont="1" applyBorder="1" applyAlignment="1">
      <alignment horizontal="center" vertical="center" wrapText="1"/>
    </xf>
    <xf numFmtId="0" fontId="30" fillId="0" borderId="56" xfId="0" applyFont="1" applyBorder="1" applyAlignment="1">
      <alignment horizontal="center"/>
    </xf>
    <xf numFmtId="9" fontId="30" fillId="0" borderId="56" xfId="0" applyNumberFormat="1" applyFont="1" applyBorder="1" applyAlignment="1">
      <alignment horizontal="center" vertical="center"/>
    </xf>
    <xf numFmtId="0" fontId="4" fillId="0" borderId="57" xfId="0" applyFont="1" applyBorder="1" applyAlignment="1">
      <alignment vertical="center"/>
    </xf>
    <xf numFmtId="0" fontId="4" fillId="0" borderId="58" xfId="0" applyFont="1" applyBorder="1" applyAlignment="1">
      <alignment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4" fillId="36" borderId="61" xfId="0" applyFont="1" applyFill="1" applyBorder="1"/>
    <xf numFmtId="0" fontId="4" fillId="36" borderId="62" xfId="0" applyFont="1" applyFill="1" applyBorder="1"/>
    <xf numFmtId="0" fontId="4" fillId="36" borderId="63" xfId="0" applyFont="1" applyFill="1" applyBorder="1"/>
    <xf numFmtId="0" fontId="7" fillId="0" borderId="56" xfId="0" applyFont="1" applyBorder="1" applyAlignment="1">
      <alignment horizontal="center" vertical="center"/>
    </xf>
    <xf numFmtId="0" fontId="6" fillId="0" borderId="56" xfId="0" applyFont="1" applyBorder="1" applyAlignment="1">
      <alignment horizontal="center" vertical="top" wrapText="1"/>
    </xf>
    <xf numFmtId="0" fontId="6" fillId="0" borderId="56" xfId="0" applyFont="1" applyBorder="1" applyAlignment="1">
      <alignment horizontal="center" vertical="center"/>
    </xf>
    <xf numFmtId="0" fontId="7" fillId="0" borderId="56" xfId="0" applyFont="1" applyBorder="1" applyAlignment="1">
      <alignment horizontal="center" vertical="top" wrapText="1"/>
    </xf>
    <xf numFmtId="0" fontId="7" fillId="42" borderId="61" xfId="0" applyFont="1" applyFill="1" applyBorder="1"/>
    <xf numFmtId="0" fontId="7" fillId="0" borderId="62" xfId="0" applyFont="1" applyBorder="1"/>
    <xf numFmtId="2" fontId="4" fillId="0" borderId="63" xfId="0" applyNumberFormat="1" applyFont="1" applyBorder="1" applyAlignment="1">
      <alignment horizontal="center"/>
    </xf>
    <xf numFmtId="0" fontId="4" fillId="34" borderId="64" xfId="0" applyFont="1" applyFill="1" applyBorder="1"/>
    <xf numFmtId="0" fontId="4" fillId="34" borderId="65" xfId="0" applyFont="1" applyFill="1" applyBorder="1"/>
    <xf numFmtId="0" fontId="4" fillId="34" borderId="53" xfId="0" applyFont="1" applyFill="1" applyBorder="1"/>
    <xf numFmtId="0" fontId="4" fillId="37" borderId="64" xfId="0" applyFont="1" applyFill="1" applyBorder="1" applyAlignment="1">
      <alignment vertical="center"/>
    </xf>
    <xf numFmtId="0" fontId="4" fillId="37" borderId="65" xfId="0" applyFont="1" applyFill="1" applyBorder="1" applyAlignment="1">
      <alignment vertical="center"/>
    </xf>
    <xf numFmtId="0" fontId="4" fillId="37" borderId="53" xfId="0" applyFont="1" applyFill="1" applyBorder="1" applyAlignment="1">
      <alignment vertical="center"/>
    </xf>
    <xf numFmtId="0" fontId="7" fillId="0" borderId="66" xfId="0" applyFont="1" applyBorder="1" applyAlignment="1">
      <alignment vertical="top"/>
    </xf>
    <xf numFmtId="0" fontId="24" fillId="0" borderId="67" xfId="0" applyFont="1" applyBorder="1" applyAlignment="1">
      <alignment vertical="top"/>
    </xf>
    <xf numFmtId="0" fontId="24" fillId="0" borderId="68" xfId="0" applyFont="1" applyBorder="1" applyAlignment="1">
      <alignment vertical="top"/>
    </xf>
    <xf numFmtId="0" fontId="4" fillId="38" borderId="66" xfId="0" applyFont="1" applyFill="1" applyBorder="1" applyAlignment="1">
      <alignment vertical="top"/>
    </xf>
    <xf numFmtId="0" fontId="4" fillId="38" borderId="67" xfId="0" applyFont="1" applyFill="1" applyBorder="1" applyAlignment="1">
      <alignment vertical="top"/>
    </xf>
    <xf numFmtId="0" fontId="4" fillId="38" borderId="68" xfId="0" applyFont="1" applyFill="1" applyBorder="1" applyAlignment="1">
      <alignment vertical="top"/>
    </xf>
    <xf numFmtId="0" fontId="7" fillId="42" borderId="66" xfId="0" applyFont="1" applyFill="1" applyBorder="1" applyAlignment="1">
      <alignment vertical="top"/>
    </xf>
    <xf numFmtId="0" fontId="7" fillId="42" borderId="67" xfId="0" applyFont="1" applyFill="1" applyBorder="1" applyAlignment="1">
      <alignment vertical="top"/>
    </xf>
    <xf numFmtId="0" fontId="7" fillId="42" borderId="68" xfId="0" applyFont="1" applyFill="1" applyBorder="1" applyAlignment="1">
      <alignment vertical="top"/>
    </xf>
    <xf numFmtId="0" fontId="4" fillId="38" borderId="64" xfId="0" applyFont="1" applyFill="1" applyBorder="1" applyAlignment="1">
      <alignment vertical="top"/>
    </xf>
    <xf numFmtId="0" fontId="4" fillId="38" borderId="65" xfId="0" applyFont="1" applyFill="1" applyBorder="1" applyAlignment="1">
      <alignment vertical="top"/>
    </xf>
    <xf numFmtId="0" fontId="4" fillId="38" borderId="53" xfId="0" applyFont="1" applyFill="1" applyBorder="1" applyAlignment="1">
      <alignment vertical="top"/>
    </xf>
    <xf numFmtId="0" fontId="7" fillId="42" borderId="64" xfId="0" applyFont="1" applyFill="1" applyBorder="1" applyAlignment="1">
      <alignment vertical="top"/>
    </xf>
    <xf numFmtId="0" fontId="7" fillId="42" borderId="65" xfId="0" applyFont="1" applyFill="1" applyBorder="1" applyAlignment="1">
      <alignment vertical="top"/>
    </xf>
    <xf numFmtId="0" fontId="7" fillId="42" borderId="53" xfId="0" applyFont="1" applyFill="1" applyBorder="1" applyAlignment="1">
      <alignment vertical="top"/>
    </xf>
    <xf numFmtId="0" fontId="4" fillId="38" borderId="61" xfId="0" applyFont="1" applyFill="1" applyBorder="1" applyAlignment="1">
      <alignment vertical="top"/>
    </xf>
    <xf numFmtId="0" fontId="4" fillId="38" borderId="62" xfId="0" applyFont="1" applyFill="1" applyBorder="1" applyAlignment="1">
      <alignment vertical="top"/>
    </xf>
    <xf numFmtId="0" fontId="4" fillId="38" borderId="69" xfId="0" applyFont="1" applyFill="1" applyBorder="1" applyAlignment="1">
      <alignment vertical="top"/>
    </xf>
    <xf numFmtId="0" fontId="7" fillId="42" borderId="70" xfId="0" applyFont="1" applyFill="1" applyBorder="1" applyAlignment="1">
      <alignment horizontal="left" vertical="top"/>
    </xf>
    <xf numFmtId="0" fontId="7" fillId="42" borderId="62" xfId="0" applyFont="1" applyFill="1" applyBorder="1" applyAlignment="1">
      <alignment horizontal="left" vertical="top"/>
    </xf>
    <xf numFmtId="0" fontId="7" fillId="42" borderId="63" xfId="0" applyFont="1" applyFill="1" applyBorder="1" applyAlignment="1">
      <alignment horizontal="left" vertical="top"/>
    </xf>
    <xf numFmtId="0" fontId="29" fillId="38" borderId="43" xfId="0" applyFont="1" applyFill="1" applyBorder="1" applyAlignment="1">
      <alignment vertical="top"/>
    </xf>
    <xf numFmtId="0" fontId="4" fillId="38" borderId="44" xfId="0" applyFont="1" applyFill="1" applyBorder="1" applyAlignment="1">
      <alignment vertical="top"/>
    </xf>
    <xf numFmtId="0" fontId="4" fillId="38" borderId="45" xfId="0" applyFont="1" applyFill="1" applyBorder="1" applyAlignment="1">
      <alignment vertical="top"/>
    </xf>
    <xf numFmtId="0" fontId="29" fillId="38" borderId="61" xfId="0" applyFont="1" applyFill="1" applyBorder="1" applyAlignment="1">
      <alignment vertical="top"/>
    </xf>
    <xf numFmtId="0" fontId="4" fillId="38" borderId="63" xfId="0" applyFont="1" applyFill="1" applyBorder="1" applyAlignment="1">
      <alignment vertical="top"/>
    </xf>
    <xf numFmtId="0" fontId="4" fillId="0" borderId="37" xfId="0" applyFont="1" applyBorder="1" applyAlignment="1">
      <alignment vertical="top"/>
    </xf>
    <xf numFmtId="0" fontId="4" fillId="0" borderId="38" xfId="0" applyFont="1" applyBorder="1" applyAlignment="1">
      <alignment vertical="top"/>
    </xf>
    <xf numFmtId="0" fontId="4" fillId="0" borderId="39" xfId="0" applyFont="1" applyBorder="1" applyAlignment="1">
      <alignment vertical="top"/>
    </xf>
    <xf numFmtId="0" fontId="4" fillId="34" borderId="34" xfId="0" applyFont="1" applyFill="1" applyBorder="1" applyProtection="1">
      <protection locked="0"/>
    </xf>
    <xf numFmtId="0" fontId="4" fillId="34" borderId="36" xfId="0" applyFont="1" applyFill="1" applyBorder="1" applyProtection="1">
      <protection locked="0"/>
    </xf>
    <xf numFmtId="0" fontId="4" fillId="37" borderId="33" xfId="0" applyFont="1" applyFill="1" applyBorder="1" applyAlignment="1" applyProtection="1">
      <alignment vertical="top" wrapText="1"/>
      <protection locked="0"/>
    </xf>
    <xf numFmtId="0" fontId="4" fillId="44" borderId="33" xfId="0" applyFont="1" applyFill="1" applyBorder="1" applyAlignment="1">
      <alignment horizontal="left" vertical="top" wrapText="1"/>
    </xf>
    <xf numFmtId="0" fontId="4" fillId="44" borderId="33" xfId="740" applyFont="1" applyFill="1" applyBorder="1" applyAlignment="1">
      <alignment horizontal="left" vertical="top" wrapText="1"/>
    </xf>
    <xf numFmtId="0" fontId="7" fillId="0" borderId="33" xfId="695" applyFont="1" applyBorder="1" applyAlignment="1" applyProtection="1">
      <alignment horizontal="left" vertical="top" wrapText="1"/>
      <protection locked="0"/>
    </xf>
    <xf numFmtId="0" fontId="7" fillId="0" borderId="33" xfId="0" applyFont="1" applyBorder="1" applyAlignment="1">
      <alignment horizontal="left" vertical="top" wrapText="1"/>
    </xf>
    <xf numFmtId="0" fontId="7" fillId="0" borderId="33" xfId="695" applyFont="1" applyBorder="1" applyAlignment="1">
      <alignment horizontal="left" vertical="top" wrapText="1"/>
    </xf>
    <xf numFmtId="0" fontId="0" fillId="0" borderId="33" xfId="695" applyFont="1" applyBorder="1" applyAlignment="1">
      <alignment horizontal="left" vertical="top" wrapText="1"/>
    </xf>
    <xf numFmtId="0" fontId="22" fillId="0" borderId="33" xfId="695" applyFont="1" applyBorder="1" applyAlignment="1">
      <alignment horizontal="left" vertical="top" wrapText="1"/>
    </xf>
    <xf numFmtId="0" fontId="7" fillId="0" borderId="33" xfId="0" applyFont="1" applyBorder="1" applyAlignment="1">
      <alignment vertical="top" wrapText="1"/>
    </xf>
    <xf numFmtId="0" fontId="23" fillId="0" borderId="33" xfId="0" applyFont="1" applyBorder="1" applyAlignment="1">
      <alignment vertical="top" wrapText="1"/>
    </xf>
    <xf numFmtId="0" fontId="7" fillId="0" borderId="33" xfId="0" applyFont="1" applyBorder="1" applyAlignment="1" applyProtection="1">
      <alignment horizontal="left" vertical="top" wrapText="1"/>
      <protection locked="0"/>
    </xf>
    <xf numFmtId="0" fontId="7" fillId="0" borderId="33" xfId="0" applyFont="1" applyBorder="1" applyAlignment="1" applyProtection="1">
      <alignment vertical="top" wrapText="1"/>
      <protection locked="0"/>
    </xf>
    <xf numFmtId="0" fontId="7" fillId="0" borderId="33" xfId="650" applyFont="1" applyBorder="1" applyAlignment="1">
      <alignment vertical="top" wrapText="1"/>
    </xf>
    <xf numFmtId="0" fontId="0" fillId="0" borderId="33" xfId="0" applyBorder="1" applyAlignment="1">
      <alignment vertical="top" wrapText="1"/>
    </xf>
    <xf numFmtId="0" fontId="7" fillId="0" borderId="33" xfId="0" applyFont="1" applyBorder="1" applyAlignment="1">
      <alignment horizontal="left" vertical="top" wrapText="1" readingOrder="1"/>
    </xf>
    <xf numFmtId="0" fontId="28" fillId="0" borderId="33" xfId="0" applyFont="1" applyBorder="1" applyAlignment="1">
      <alignment horizontal="left" vertical="top" wrapText="1" readingOrder="1"/>
    </xf>
    <xf numFmtId="0" fontId="7" fillId="0" borderId="33" xfId="508" applyBorder="1" applyAlignment="1">
      <alignment horizontal="center" vertical="top"/>
    </xf>
    <xf numFmtId="0" fontId="4" fillId="0" borderId="33" xfId="0" applyFont="1" applyBorder="1" applyAlignment="1">
      <alignment vertical="top" wrapText="1"/>
    </xf>
    <xf numFmtId="0" fontId="0" fillId="0" borderId="33" xfId="0" applyBorder="1" applyAlignment="1" applyProtection="1">
      <alignment vertical="top" wrapText="1"/>
      <protection locked="0"/>
    </xf>
    <xf numFmtId="0" fontId="35" fillId="0" borderId="33" xfId="695" applyFont="1" applyBorder="1" applyAlignment="1">
      <alignment horizontal="left" vertical="top" wrapText="1"/>
    </xf>
    <xf numFmtId="0" fontId="35" fillId="0" borderId="33" xfId="0" applyFont="1" applyBorder="1" applyAlignment="1">
      <alignment horizontal="left" vertical="top" wrapText="1"/>
    </xf>
    <xf numFmtId="0" fontId="7" fillId="0" borderId="33" xfId="0" applyFont="1" applyBorder="1" applyAlignment="1">
      <alignment horizontal="left" vertical="top"/>
    </xf>
    <xf numFmtId="0" fontId="4" fillId="40" borderId="71" xfId="0" applyFont="1" applyFill="1" applyBorder="1" applyAlignment="1">
      <alignment horizontal="left" vertical="top" wrapText="1"/>
    </xf>
    <xf numFmtId="0" fontId="7" fillId="0" borderId="38" xfId="0" applyFont="1" applyBorder="1" applyAlignment="1">
      <alignment vertical="top"/>
    </xf>
    <xf numFmtId="0" fontId="7" fillId="0" borderId="39" xfId="0" applyFont="1" applyBorder="1" applyAlignment="1">
      <alignment vertical="top"/>
    </xf>
    <xf numFmtId="0" fontId="4" fillId="37" borderId="37" xfId="0" applyFont="1" applyFill="1" applyBorder="1" applyAlignment="1">
      <alignment vertical="center"/>
    </xf>
    <xf numFmtId="0" fontId="4" fillId="37" borderId="38" xfId="0" applyFont="1" applyFill="1" applyBorder="1" applyAlignment="1">
      <alignment vertical="center"/>
    </xf>
    <xf numFmtId="0" fontId="4" fillId="37" borderId="39" xfId="0" applyFont="1" applyFill="1" applyBorder="1" applyAlignment="1">
      <alignment vertical="center"/>
    </xf>
    <xf numFmtId="0" fontId="4" fillId="37" borderId="32" xfId="0" applyFont="1" applyFill="1" applyBorder="1" applyAlignment="1">
      <alignment horizontal="left" vertical="center" wrapText="1"/>
    </xf>
    <xf numFmtId="165" fontId="0" fillId="0" borderId="32" xfId="0" applyNumberFormat="1" applyBorder="1" applyAlignment="1">
      <alignment horizontal="left" vertical="top"/>
    </xf>
    <xf numFmtId="14" fontId="0" fillId="0" borderId="35" xfId="0" applyNumberFormat="1" applyBorder="1" applyAlignment="1">
      <alignment horizontal="left" vertical="top"/>
    </xf>
    <xf numFmtId="0" fontId="0" fillId="0" borderId="32" xfId="0" applyBorder="1" applyAlignment="1">
      <alignment horizontal="left" vertical="top"/>
    </xf>
    <xf numFmtId="0" fontId="7" fillId="0" borderId="32" xfId="0" applyFont="1" applyBorder="1" applyAlignment="1">
      <alignment horizontal="left" vertical="top"/>
    </xf>
    <xf numFmtId="0" fontId="7" fillId="0" borderId="32" xfId="0" applyFont="1" applyBorder="1" applyAlignment="1">
      <alignment horizontal="left" vertical="top" wrapText="1"/>
    </xf>
    <xf numFmtId="165" fontId="0" fillId="0" borderId="71" xfId="0" applyNumberFormat="1" applyBorder="1" applyAlignment="1">
      <alignment horizontal="left" vertical="top"/>
    </xf>
    <xf numFmtId="14" fontId="0" fillId="0" borderId="37" xfId="0" applyNumberFormat="1" applyBorder="1" applyAlignment="1">
      <alignment horizontal="left" vertical="top"/>
    </xf>
    <xf numFmtId="0" fontId="7" fillId="0" borderId="71" xfId="0" applyFont="1" applyBorder="1" applyAlignment="1">
      <alignment horizontal="left" vertical="top" wrapText="1"/>
    </xf>
    <xf numFmtId="0" fontId="7" fillId="0" borderId="71" xfId="0" applyFont="1" applyBorder="1" applyAlignment="1">
      <alignment horizontal="left" vertical="top"/>
    </xf>
    <xf numFmtId="165" fontId="0" fillId="0" borderId="32" xfId="0" applyNumberFormat="1" applyBorder="1" applyAlignment="1">
      <alignment horizontal="left" vertical="top" wrapText="1"/>
    </xf>
    <xf numFmtId="14" fontId="0" fillId="0" borderId="35" xfId="0" applyNumberFormat="1" applyBorder="1" applyAlignment="1">
      <alignment horizontal="left" vertical="top" wrapText="1"/>
    </xf>
    <xf numFmtId="0" fontId="4" fillId="34" borderId="64" xfId="1137" applyFont="1" applyFill="1" applyBorder="1"/>
    <xf numFmtId="0" fontId="4" fillId="34" borderId="65" xfId="1137" applyFont="1" applyFill="1" applyBorder="1"/>
    <xf numFmtId="0" fontId="36" fillId="0" borderId="0" xfId="1137"/>
    <xf numFmtId="0" fontId="4" fillId="37" borderId="54" xfId="1137" applyFont="1" applyFill="1" applyBorder="1" applyAlignment="1">
      <alignment horizontal="left" vertical="center" wrapText="1"/>
    </xf>
    <xf numFmtId="165" fontId="36" fillId="0" borderId="54" xfId="1137" applyNumberFormat="1" applyBorder="1" applyAlignment="1">
      <alignment horizontal="left" vertical="top"/>
    </xf>
    <xf numFmtId="14" fontId="7" fillId="0" borderId="64" xfId="1137" applyNumberFormat="1" applyFont="1" applyBorder="1" applyAlignment="1">
      <alignment horizontal="left" vertical="top"/>
    </xf>
    <xf numFmtId="0" fontId="28" fillId="45" borderId="56" xfId="1137" applyFont="1" applyFill="1" applyBorder="1" applyAlignment="1">
      <alignment horizontal="left" vertical="top" wrapText="1"/>
    </xf>
    <xf numFmtId="14" fontId="36" fillId="0" borderId="54" xfId="1137" applyNumberFormat="1" applyBorder="1" applyAlignment="1">
      <alignment horizontal="left" vertical="top"/>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42" borderId="66" xfId="0" applyFont="1" applyFill="1" applyBorder="1" applyAlignment="1">
      <alignment horizontal="left" vertical="top" wrapText="1"/>
    </xf>
    <xf numFmtId="0" fontId="7" fillId="42" borderId="67" xfId="0" applyFont="1" applyFill="1" applyBorder="1" applyAlignment="1">
      <alignment horizontal="left" vertical="top"/>
    </xf>
    <xf numFmtId="0" fontId="7" fillId="42" borderId="68" xfId="0" applyFont="1" applyFill="1" applyBorder="1" applyAlignment="1">
      <alignment horizontal="left" vertical="top"/>
    </xf>
    <xf numFmtId="0" fontId="7" fillId="42" borderId="10" xfId="0" applyFont="1" applyFill="1" applyBorder="1" applyAlignment="1">
      <alignment horizontal="left" vertical="top"/>
    </xf>
    <xf numFmtId="0" fontId="7" fillId="42" borderId="0" xfId="0" applyFont="1" applyFill="1" applyAlignment="1">
      <alignment horizontal="left" vertical="top"/>
    </xf>
    <xf numFmtId="0" fontId="7" fillId="42" borderId="11" xfId="0" applyFont="1" applyFill="1" applyBorder="1" applyAlignment="1">
      <alignment horizontal="left" vertical="top"/>
    </xf>
    <xf numFmtId="0" fontId="7" fillId="42" borderId="43" xfId="0" applyFont="1" applyFill="1" applyBorder="1" applyAlignment="1">
      <alignment horizontal="left" vertical="top" wrapText="1"/>
    </xf>
    <xf numFmtId="0" fontId="7" fillId="42" borderId="44" xfId="0" applyFont="1" applyFill="1" applyBorder="1" applyAlignment="1">
      <alignment horizontal="left" vertical="top" wrapText="1"/>
    </xf>
    <xf numFmtId="0" fontId="7" fillId="42" borderId="45" xfId="0" applyFont="1" applyFill="1" applyBorder="1" applyAlignment="1">
      <alignment horizontal="left" vertical="top" wrapText="1"/>
    </xf>
    <xf numFmtId="0" fontId="7" fillId="42" borderId="15" xfId="0" applyFont="1" applyFill="1" applyBorder="1" applyAlignment="1">
      <alignment horizontal="left" vertical="top" wrapText="1"/>
    </xf>
    <xf numFmtId="0" fontId="7" fillId="42" borderId="0" xfId="0" applyFont="1" applyFill="1" applyAlignment="1">
      <alignment horizontal="left" vertical="top" wrapText="1"/>
    </xf>
    <xf numFmtId="0" fontId="7" fillId="42" borderId="16" xfId="0" applyFont="1" applyFill="1" applyBorder="1" applyAlignment="1">
      <alignment horizontal="left" vertical="top" wrapText="1"/>
    </xf>
    <xf numFmtId="0" fontId="4" fillId="38" borderId="43" xfId="0" applyFont="1" applyFill="1" applyBorder="1" applyAlignment="1">
      <alignment horizontal="left" vertical="top"/>
    </xf>
    <xf numFmtId="0" fontId="4" fillId="38" borderId="44" xfId="0" applyFont="1" applyFill="1" applyBorder="1" applyAlignment="1">
      <alignment horizontal="left" vertical="top"/>
    </xf>
    <xf numFmtId="0" fontId="4" fillId="38" borderId="45" xfId="0" applyFont="1" applyFill="1" applyBorder="1" applyAlignment="1">
      <alignment horizontal="left" vertical="top"/>
    </xf>
    <xf numFmtId="0" fontId="4" fillId="38" borderId="17" xfId="0" applyFont="1" applyFill="1" applyBorder="1" applyAlignment="1">
      <alignment horizontal="left" vertical="top"/>
    </xf>
    <xf numFmtId="0" fontId="4" fillId="38" borderId="18" xfId="0" applyFont="1" applyFill="1" applyBorder="1" applyAlignment="1">
      <alignment horizontal="left" vertical="top"/>
    </xf>
    <xf numFmtId="0" fontId="4" fillId="38" borderId="19" xfId="0" applyFont="1" applyFill="1" applyBorder="1" applyAlignment="1">
      <alignment horizontal="left" vertical="top"/>
    </xf>
    <xf numFmtId="0" fontId="7" fillId="42" borderId="17" xfId="0" applyFont="1" applyFill="1" applyBorder="1" applyAlignment="1">
      <alignment horizontal="left" vertical="top" wrapText="1"/>
    </xf>
    <xf numFmtId="0" fontId="7" fillId="42" borderId="18" xfId="0" applyFont="1" applyFill="1" applyBorder="1" applyAlignment="1">
      <alignment horizontal="left" vertical="top" wrapText="1"/>
    </xf>
    <xf numFmtId="0" fontId="7" fillId="42" borderId="19" xfId="0" applyFont="1" applyFill="1" applyBorder="1" applyAlignment="1">
      <alignment horizontal="left" vertical="top" wrapText="1"/>
    </xf>
  </cellXfs>
  <cellStyles count="1138">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973" builtinId="9" hidden="1"/>
    <cellStyle name="Followed Hyperlink" xfId="976" builtinId="9" hidden="1"/>
    <cellStyle name="Followed Hyperlink" xfId="977" builtinId="9" hidden="1"/>
    <cellStyle name="Followed Hyperlink" xfId="981" builtinId="9" hidden="1"/>
    <cellStyle name="Followed Hyperlink" xfId="983" builtinId="9" hidden="1"/>
    <cellStyle name="Followed Hyperlink" xfId="984" builtinId="9" hidden="1"/>
    <cellStyle name="Followed Hyperlink" xfId="951" builtinId="9" hidden="1"/>
    <cellStyle name="Followed Hyperlink" xfId="952" builtinId="9" hidden="1"/>
    <cellStyle name="Followed Hyperlink" xfId="955" builtinId="9" hidden="1"/>
    <cellStyle name="Followed Hyperlink" xfId="957" builtinId="9" hidden="1"/>
    <cellStyle name="Followed Hyperlink" xfId="943" builtinId="9" hidden="1"/>
    <cellStyle name="Followed Hyperlink" xfId="944" builtinId="9" hidden="1"/>
    <cellStyle name="Followed Hyperlink" xfId="947" builtinId="9" hidden="1"/>
    <cellStyle name="Followed Hyperlink" xfId="940" builtinId="9" hidden="1"/>
    <cellStyle name="Followed Hyperlink" xfId="941" builtinId="9" hidden="1"/>
    <cellStyle name="Followed Hyperlink" xfId="948" builtinId="9" hidden="1"/>
    <cellStyle name="Followed Hyperlink" xfId="959" builtinId="9" hidden="1"/>
    <cellStyle name="Followed Hyperlink" xfId="953" builtinId="9" hidden="1"/>
    <cellStyle name="Followed Hyperlink" xfId="980" builtinId="9" hidden="1"/>
    <cellStyle name="Followed Hyperlink" xfId="975" builtinId="9" hidden="1"/>
    <cellStyle name="Followed Hyperlink" xfId="969" builtinId="9" hidden="1"/>
    <cellStyle name="Followed Hyperlink" xfId="1000" builtinId="9" hidden="1"/>
    <cellStyle name="Followed Hyperlink" xfId="1074" builtinId="9" hidden="1"/>
    <cellStyle name="Followed Hyperlink" xfId="1070" builtinId="9" hidden="1"/>
    <cellStyle name="Followed Hyperlink" xfId="1046" builtinId="9" hidden="1"/>
    <cellStyle name="Followed Hyperlink" xfId="1036" builtinId="9" hidden="1"/>
    <cellStyle name="Followed Hyperlink" xfId="1022" builtinId="9" hidden="1"/>
    <cellStyle name="Followed Hyperlink" xfId="1005" builtinId="9" hidden="1"/>
    <cellStyle name="Followed Hyperlink" xfId="999" builtinId="9" hidden="1"/>
    <cellStyle name="Followed Hyperlink" xfId="993" builtinId="9" hidden="1"/>
    <cellStyle name="Followed Hyperlink" xfId="1106" builtinId="9" hidden="1"/>
    <cellStyle name="Followed Hyperlink" xfId="1104" builtinId="9" hidden="1"/>
    <cellStyle name="Followed Hyperlink" xfId="994" builtinId="9" hidden="1"/>
    <cellStyle name="Followed Hyperlink" xfId="911" builtinId="9" hidden="1"/>
    <cellStyle name="Followed Hyperlink" xfId="929" builtinId="9" hidden="1"/>
    <cellStyle name="Followed Hyperlink" xfId="874" builtinId="9" hidden="1"/>
    <cellStyle name="Followed Hyperlink" xfId="856" builtinId="9" hidden="1"/>
    <cellStyle name="Followed Hyperlink" xfId="861" builtinId="9" hidden="1"/>
    <cellStyle name="Followed Hyperlink" xfId="869" builtinId="9" hidden="1"/>
    <cellStyle name="Followed Hyperlink" xfId="886" builtinId="9" hidden="1"/>
    <cellStyle name="Followed Hyperlink" xfId="881" builtinId="9" hidden="1"/>
    <cellStyle name="Followed Hyperlink" xfId="966" builtinId="9" hidden="1"/>
    <cellStyle name="Followed Hyperlink" xfId="954" builtinId="9" hidden="1"/>
    <cellStyle name="Followed Hyperlink" xfId="942" builtinId="9" hidden="1"/>
    <cellStyle name="Followed Hyperlink" xfId="938" builtinId="9" hidden="1"/>
    <cellStyle name="Followed Hyperlink" xfId="893" builtinId="9" hidden="1"/>
    <cellStyle name="Followed Hyperlink" xfId="895" builtinId="9" hidden="1"/>
    <cellStyle name="Followed Hyperlink" xfId="896" builtinId="9" hidden="1"/>
    <cellStyle name="Followed Hyperlink" xfId="900" builtinId="9" hidden="1"/>
    <cellStyle name="Followed Hyperlink" xfId="903" builtinId="9" hidden="1"/>
    <cellStyle name="Followed Hyperlink" xfId="904" builtinId="9" hidden="1"/>
    <cellStyle name="Followed Hyperlink" xfId="907" builtinId="9" hidden="1"/>
    <cellStyle name="Followed Hyperlink" xfId="908" builtinId="9" hidden="1"/>
    <cellStyle name="Followed Hyperlink" xfId="909" builtinId="9" hidden="1"/>
    <cellStyle name="Followed Hyperlink" xfId="914" builtinId="9" hidden="1"/>
    <cellStyle name="Followed Hyperlink" xfId="916" builtinId="9" hidden="1"/>
    <cellStyle name="Followed Hyperlink" xfId="917" builtinId="9" hidden="1"/>
    <cellStyle name="Followed Hyperlink" xfId="921" builtinId="9" hidden="1"/>
    <cellStyle name="Followed Hyperlink" xfId="922" builtinId="9" hidden="1"/>
    <cellStyle name="Followed Hyperlink" xfId="925" builtinId="9" hidden="1"/>
    <cellStyle name="Followed Hyperlink" xfId="928" builtinId="9" hidden="1"/>
    <cellStyle name="Followed Hyperlink" xfId="930" builtinId="9" hidden="1"/>
    <cellStyle name="Followed Hyperlink" xfId="931" builtinId="9" hidden="1"/>
    <cellStyle name="Followed Hyperlink" xfId="935" builtinId="9" hidden="1"/>
    <cellStyle name="Followed Hyperlink" xfId="937" builtinId="9" hidden="1"/>
    <cellStyle name="Followed Hyperlink" xfId="926" builtinId="9" hidden="1"/>
    <cellStyle name="Followed Hyperlink" xfId="910" builtinId="9" hidden="1"/>
    <cellStyle name="Followed Hyperlink" xfId="894" builtinId="9" hidden="1"/>
    <cellStyle name="Followed Hyperlink" xfId="872" builtinId="9" hidden="1"/>
    <cellStyle name="Followed Hyperlink" xfId="876" builtinId="9" hidden="1"/>
    <cellStyle name="Followed Hyperlink" xfId="877" builtinId="9" hidden="1"/>
    <cellStyle name="Followed Hyperlink" xfId="880" builtinId="9" hidden="1"/>
    <cellStyle name="Followed Hyperlink" xfId="936" builtinId="9" hidden="1"/>
    <cellStyle name="Followed Hyperlink" xfId="923" builtinId="9" hidden="1"/>
    <cellStyle name="Followed Hyperlink" xfId="912" builtinId="9" hidden="1"/>
    <cellStyle name="Followed Hyperlink" xfId="950" builtinId="9" hidden="1"/>
    <cellStyle name="Followed Hyperlink" xfId="1120" builtinId="9" hidden="1"/>
    <cellStyle name="Followed Hyperlink" xfId="1112" builtinId="9" hidden="1"/>
    <cellStyle name="Followed Hyperlink" xfId="1088" builtinId="9" hidden="1"/>
    <cellStyle name="Followed Hyperlink" xfId="1080" builtinId="9" hidden="1"/>
    <cellStyle name="Followed Hyperlink" xfId="1064" builtinId="9" hidden="1"/>
    <cellStyle name="Followed Hyperlink" xfId="1032" builtinId="9" hidden="1"/>
    <cellStyle name="Followed Hyperlink" xfId="1024" builtinId="9" hidden="1"/>
    <cellStyle name="Followed Hyperlink" xfId="1016" builtinId="9" hidden="1"/>
    <cellStyle name="Followed Hyperlink" xfId="1002" builtinId="9" hidden="1"/>
    <cellStyle name="Followed Hyperlink" xfId="998" builtinId="9" hidden="1"/>
    <cellStyle name="Followed Hyperlink" xfId="990" builtinId="9" hidden="1"/>
    <cellStyle name="Followed Hyperlink" xfId="982" builtinId="9" hidden="1"/>
    <cellStyle name="Followed Hyperlink" xfId="974" builtinId="9" hidden="1"/>
    <cellStyle name="Followed Hyperlink" xfId="970" builtinId="9" hidden="1"/>
    <cellStyle name="Followed Hyperlink" xfId="1114" builtinId="9" hidden="1"/>
    <cellStyle name="Followed Hyperlink" xfId="1118" builtinId="9" hidden="1"/>
    <cellStyle name="Followed Hyperlink" xfId="1122" builtinId="9" hidden="1"/>
    <cellStyle name="Followed Hyperlink" xfId="1130" builtinId="9" hidden="1"/>
    <cellStyle name="Followed Hyperlink" xfId="1132" builtinId="9" hidden="1"/>
    <cellStyle name="Followed Hyperlink" xfId="1134" builtinId="9" hidden="1"/>
    <cellStyle name="Followed Hyperlink" xfId="1098" builtinId="9" hidden="1"/>
    <cellStyle name="Followed Hyperlink" xfId="1100" builtinId="9" hidden="1"/>
    <cellStyle name="Followed Hyperlink" xfId="1102" builtinId="9" hidden="1"/>
    <cellStyle name="Followed Hyperlink" xfId="1108" builtinId="9" hidden="1"/>
    <cellStyle name="Followed Hyperlink" xfId="1090" builtinId="9" hidden="1"/>
    <cellStyle name="Followed Hyperlink" xfId="1092" builtinId="9" hidden="1"/>
    <cellStyle name="Followed Hyperlink" xfId="1086" builtinId="9" hidden="1"/>
    <cellStyle name="Followed Hyperlink" xfId="1110" builtinId="9" hidden="1"/>
    <cellStyle name="Followed Hyperlink" xfId="1128" builtinId="9" hidden="1"/>
    <cellStyle name="Followed Hyperlink" xfId="1124" builtinId="9" hidden="1"/>
    <cellStyle name="Followed Hyperlink" xfId="1056" builtinId="9" hidden="1"/>
    <cellStyle name="Followed Hyperlink" xfId="986" builtinId="9" hidden="1"/>
    <cellStyle name="Followed Hyperlink" xfId="1006" builtinId="9" hidden="1"/>
    <cellStyle name="Followed Hyperlink" xfId="1048" builtinId="9" hidden="1"/>
    <cellStyle name="Followed Hyperlink" xfId="1096" builtinId="9" hidden="1"/>
    <cellStyle name="Followed Hyperlink" xfId="899" builtinId="9" hidden="1"/>
    <cellStyle name="Followed Hyperlink" xfId="875" builtinId="9" hidden="1"/>
    <cellStyle name="Followed Hyperlink" xfId="873" builtinId="9" hidden="1"/>
    <cellStyle name="Followed Hyperlink" xfId="918" builtinId="9" hidden="1"/>
    <cellStyle name="Followed Hyperlink" xfId="932" builtinId="9" hidden="1"/>
    <cellStyle name="Followed Hyperlink" xfId="927" builtinId="9" hidden="1"/>
    <cellStyle name="Followed Hyperlink" xfId="919" builtinId="9" hidden="1"/>
    <cellStyle name="Followed Hyperlink" xfId="913" builtinId="9" hidden="1"/>
    <cellStyle name="Followed Hyperlink" xfId="905" builtinId="9" hidden="1"/>
    <cellStyle name="Followed Hyperlink" xfId="898" builtinId="9" hidden="1"/>
    <cellStyle name="Followed Hyperlink" xfId="891" builtinId="9" hidden="1"/>
    <cellStyle name="Followed Hyperlink" xfId="958" builtinId="9" hidden="1"/>
    <cellStyle name="Followed Hyperlink" xfId="864" builtinId="9" hidden="1"/>
    <cellStyle name="Followed Hyperlink" xfId="878" builtinId="9" hidden="1"/>
    <cellStyle name="Followed Hyperlink" xfId="892" builtinId="9" hidden="1"/>
    <cellStyle name="Followed Hyperlink" xfId="987" builtinId="9" hidden="1"/>
    <cellStyle name="Followed Hyperlink" xfId="1012" builtinId="9" hidden="1"/>
    <cellStyle name="Followed Hyperlink" xfId="1060" builtinId="9" hidden="1"/>
    <cellStyle name="Followed Hyperlink" xfId="963" builtinId="9" hidden="1"/>
    <cellStyle name="Followed Hyperlink" xfId="968" builtinId="9" hidden="1"/>
    <cellStyle name="Followed Hyperlink" xfId="939" builtinId="9" hidden="1"/>
    <cellStyle name="Followed Hyperlink" xfId="945" builtinId="9" hidden="1"/>
    <cellStyle name="Followed Hyperlink" xfId="956" builtinId="9" hidden="1"/>
    <cellStyle name="Followed Hyperlink" xfId="949" builtinId="9" hidden="1"/>
    <cellStyle name="Followed Hyperlink" xfId="979" builtinId="9" hidden="1"/>
    <cellStyle name="Followed Hyperlink" xfId="972" builtinId="9" hidden="1"/>
    <cellStyle name="Followed Hyperlink" xfId="1072" builtinId="9" hidden="1"/>
    <cellStyle name="Followed Hyperlink" xfId="1136" builtinId="9" hidden="1"/>
    <cellStyle name="Followed Hyperlink" xfId="1126" builtinId="9" hidden="1"/>
    <cellStyle name="Followed Hyperlink" xfId="1094" builtinId="9" hidden="1"/>
    <cellStyle name="Followed Hyperlink" xfId="1084" builtinId="9" hidden="1"/>
    <cellStyle name="Followed Hyperlink" xfId="985" builtinId="9" hidden="1"/>
    <cellStyle name="Followed Hyperlink" xfId="988" builtinId="9" hidden="1"/>
    <cellStyle name="Followed Hyperlink" xfId="991" builtinId="9" hidden="1"/>
    <cellStyle name="Followed Hyperlink" xfId="992" builtinId="9" hidden="1"/>
    <cellStyle name="Followed Hyperlink" xfId="995" builtinId="9" hidden="1"/>
    <cellStyle name="Followed Hyperlink" xfId="997" builtinId="9" hidden="1"/>
    <cellStyle name="Followed Hyperlink" xfId="1001" builtinId="9" hidden="1"/>
    <cellStyle name="Followed Hyperlink" xfId="1003" builtinId="9" hidden="1"/>
    <cellStyle name="Followed Hyperlink" xfId="1004" builtinId="9" hidden="1"/>
    <cellStyle name="Followed Hyperlink" xfId="1007" builtinId="9" hidden="1"/>
    <cellStyle name="Followed Hyperlink" xfId="1008" builtinId="9" hidden="1"/>
    <cellStyle name="Followed Hyperlink" xfId="1009" builtinId="9" hidden="1"/>
    <cellStyle name="Followed Hyperlink" xfId="1018" builtinId="9" hidden="1"/>
    <cellStyle name="Followed Hyperlink" xfId="1020" builtinId="9" hidden="1"/>
    <cellStyle name="Followed Hyperlink" xfId="1026" builtinId="9" hidden="1"/>
    <cellStyle name="Followed Hyperlink" xfId="1028" builtinId="9" hidden="1"/>
    <cellStyle name="Followed Hyperlink" xfId="1034" builtinId="9" hidden="1"/>
    <cellStyle name="Followed Hyperlink" xfId="1038" builtinId="9" hidden="1"/>
    <cellStyle name="Followed Hyperlink" xfId="1042" builtinId="9" hidden="1"/>
    <cellStyle name="Followed Hyperlink" xfId="1050" builtinId="9" hidden="1"/>
    <cellStyle name="Followed Hyperlink" xfId="1054" builtinId="9" hidden="1"/>
    <cellStyle name="Followed Hyperlink" xfId="1058" builtinId="9" hidden="1"/>
    <cellStyle name="Followed Hyperlink" xfId="1062" builtinId="9" hidden="1"/>
    <cellStyle name="Followed Hyperlink" xfId="1066" builtinId="9" hidden="1"/>
    <cellStyle name="Followed Hyperlink" xfId="1068" builtinId="9" hidden="1"/>
    <cellStyle name="Followed Hyperlink" xfId="1076" builtinId="9" hidden="1"/>
    <cellStyle name="Followed Hyperlink" xfId="1082" builtinId="9" hidden="1"/>
    <cellStyle name="Followed Hyperlink" xfId="1052" builtinId="9" hidden="1"/>
    <cellStyle name="Followed Hyperlink" xfId="1030" builtinId="9" hidden="1"/>
    <cellStyle name="Followed Hyperlink" xfId="1011" builtinId="9" hidden="1"/>
    <cellStyle name="Followed Hyperlink" xfId="989" builtinId="9" hidden="1"/>
    <cellStyle name="Followed Hyperlink" xfId="960" builtinId="9" hidden="1"/>
    <cellStyle name="Followed Hyperlink" xfId="961" builtinId="9" hidden="1"/>
    <cellStyle name="Followed Hyperlink" xfId="965" builtinId="9" hidden="1"/>
    <cellStyle name="Followed Hyperlink" xfId="967" builtinId="9" hidden="1"/>
    <cellStyle name="Followed Hyperlink" xfId="971" builtinId="9" hidden="1"/>
    <cellStyle name="Followed Hyperlink" xfId="964" builtinId="9" hidden="1"/>
    <cellStyle name="Followed Hyperlink" xfId="1078" builtinId="9" hidden="1"/>
    <cellStyle name="Followed Hyperlink" xfId="1044" builtinId="9" hidden="1"/>
    <cellStyle name="Followed Hyperlink" xfId="1014" builtinId="9" hidden="1"/>
    <cellStyle name="Followed Hyperlink" xfId="996" builtinId="9" hidden="1"/>
    <cellStyle name="Followed Hyperlink" xfId="1116" builtinId="9" hidden="1"/>
    <cellStyle name="Followed Hyperlink" xfId="871" builtinId="9" hidden="1"/>
    <cellStyle name="Followed Hyperlink" xfId="867" builtinId="9" hidden="1"/>
    <cellStyle name="Followed Hyperlink" xfId="887" builtinId="9" hidden="1"/>
    <cellStyle name="Followed Hyperlink" xfId="883" builtinId="9" hidden="1"/>
    <cellStyle name="Followed Hyperlink" xfId="879" builtinId="9" hidden="1"/>
    <cellStyle name="Followed Hyperlink" xfId="902" builtinId="9" hidden="1"/>
    <cellStyle name="Followed Hyperlink" xfId="933" builtinId="9" hidden="1"/>
    <cellStyle name="Followed Hyperlink" xfId="924" builtinId="9" hidden="1"/>
    <cellStyle name="Followed Hyperlink" xfId="920" builtinId="9" hidden="1"/>
    <cellStyle name="Followed Hyperlink" xfId="915" builtinId="9" hidden="1"/>
    <cellStyle name="Followed Hyperlink" xfId="906" builtinId="9" hidden="1"/>
    <cellStyle name="Followed Hyperlink" xfId="901" builtinId="9" hidden="1"/>
    <cellStyle name="Followed Hyperlink" xfId="897" builtinId="9" hidden="1"/>
    <cellStyle name="Followed Hyperlink" xfId="946" builtinId="9" hidden="1"/>
    <cellStyle name="Followed Hyperlink" xfId="962" builtinId="9" hidden="1"/>
    <cellStyle name="Followed Hyperlink" xfId="978" builtinId="9" hidden="1"/>
    <cellStyle name="Followed Hyperlink" xfId="1010" builtinId="9" hidden="1"/>
    <cellStyle name="Followed Hyperlink" xfId="1040" builtinId="9" hidden="1"/>
    <cellStyle name="Followed Hyperlink" xfId="934" builtinId="9" hidden="1"/>
    <cellStyle name="Followed Hyperlink" xfId="868" builtinId="9" hidden="1"/>
    <cellStyle name="Followed Hyperlink" xfId="870" builtinId="9" hidden="1"/>
    <cellStyle name="Followed Hyperlink" xfId="859" builtinId="9" hidden="1"/>
    <cellStyle name="Followed Hyperlink" xfId="860" builtinId="9" hidden="1"/>
    <cellStyle name="Followed Hyperlink" xfId="862" builtinId="9" hidden="1"/>
    <cellStyle name="Followed Hyperlink" xfId="857" builtinId="9" hidden="1"/>
    <cellStyle name="Followed Hyperlink" xfId="858" builtinId="9" hidden="1"/>
    <cellStyle name="Followed Hyperlink" xfId="863" builtinId="9" hidden="1"/>
    <cellStyle name="Followed Hyperlink" xfId="888" builtinId="9" hidden="1"/>
    <cellStyle name="Followed Hyperlink" xfId="889" builtinId="9" hidden="1"/>
    <cellStyle name="Followed Hyperlink" xfId="890" builtinId="9" hidden="1"/>
    <cellStyle name="Followed Hyperlink" xfId="866" builtinId="9" hidden="1"/>
    <cellStyle name="Followed Hyperlink" xfId="865" builtinId="9" hidden="1"/>
    <cellStyle name="Followed Hyperlink" xfId="884" builtinId="9" hidden="1"/>
    <cellStyle name="Followed Hyperlink" xfId="885" builtinId="9" hidden="1"/>
    <cellStyle name="Followed Hyperlink" xfId="882" builtinId="9" hidden="1"/>
    <cellStyle name="Good 2" xfId="217" xr:uid="{00000000-0005-0000-0000-0000B3010000}"/>
    <cellStyle name="Good 2 2" xfId="218" xr:uid="{00000000-0005-0000-0000-0000B4010000}"/>
    <cellStyle name="Good 3" xfId="219" xr:uid="{00000000-0005-0000-0000-0000B5010000}"/>
    <cellStyle name="Good 3 2" xfId="220" xr:uid="{00000000-0005-0000-0000-0000B6010000}"/>
    <cellStyle name="Good 4" xfId="221" xr:uid="{00000000-0005-0000-0000-0000B7010000}"/>
    <cellStyle name="Good 4 2" xfId="222" xr:uid="{00000000-0005-0000-0000-0000B8010000}"/>
    <cellStyle name="Good 5" xfId="223" xr:uid="{00000000-0005-0000-0000-0000B9010000}"/>
    <cellStyle name="Good 5 2" xfId="224" xr:uid="{00000000-0005-0000-0000-0000BA010000}"/>
    <cellStyle name="Good 6" xfId="225" xr:uid="{00000000-0005-0000-0000-0000BB010000}"/>
    <cellStyle name="Good 6 2" xfId="226" xr:uid="{00000000-0005-0000-0000-0000BC010000}"/>
    <cellStyle name="Heading 1 2" xfId="227" xr:uid="{00000000-0005-0000-0000-0000BD010000}"/>
    <cellStyle name="Heading 1 3" xfId="228" xr:uid="{00000000-0005-0000-0000-0000BE010000}"/>
    <cellStyle name="Heading 1 4" xfId="229" xr:uid="{00000000-0005-0000-0000-0000BF010000}"/>
    <cellStyle name="Heading 1 5" xfId="230" xr:uid="{00000000-0005-0000-0000-0000C0010000}"/>
    <cellStyle name="Heading 1 6" xfId="231" xr:uid="{00000000-0005-0000-0000-0000C1010000}"/>
    <cellStyle name="Heading 2 2" xfId="232" xr:uid="{00000000-0005-0000-0000-0000C2010000}"/>
    <cellStyle name="Heading 2 3" xfId="233" xr:uid="{00000000-0005-0000-0000-0000C3010000}"/>
    <cellStyle name="Heading 2 4" xfId="234" xr:uid="{00000000-0005-0000-0000-0000C4010000}"/>
    <cellStyle name="Heading 2 5" xfId="235" xr:uid="{00000000-0005-0000-0000-0000C5010000}"/>
    <cellStyle name="Heading 2 6" xfId="236" xr:uid="{00000000-0005-0000-0000-0000C6010000}"/>
    <cellStyle name="Heading 3 2" xfId="237" xr:uid="{00000000-0005-0000-0000-0000C7010000}"/>
    <cellStyle name="Heading 3 3" xfId="238" xr:uid="{00000000-0005-0000-0000-0000C8010000}"/>
    <cellStyle name="Heading 3 4" xfId="239" xr:uid="{00000000-0005-0000-0000-0000C9010000}"/>
    <cellStyle name="Heading 3 5" xfId="240" xr:uid="{00000000-0005-0000-0000-0000CA010000}"/>
    <cellStyle name="Heading 3 6" xfId="241" xr:uid="{00000000-0005-0000-0000-0000CB010000}"/>
    <cellStyle name="Heading 4 2" xfId="242" xr:uid="{00000000-0005-0000-0000-0000CC010000}"/>
    <cellStyle name="Heading 4 3" xfId="243" xr:uid="{00000000-0005-0000-0000-0000CD010000}"/>
    <cellStyle name="Heading 4 4" xfId="244" xr:uid="{00000000-0005-0000-0000-0000CE010000}"/>
    <cellStyle name="Heading 4 5" xfId="245" xr:uid="{00000000-0005-0000-0000-0000CF010000}"/>
    <cellStyle name="Heading 4 6" xfId="246" xr:uid="{00000000-0005-0000-0000-0000D0010000}"/>
    <cellStyle name="Hyperlink" xfId="1027" builtinId="8" hidden="1"/>
    <cellStyle name="Hyperlink" xfId="1021" builtinId="8" hidden="1"/>
    <cellStyle name="Hyperlink" xfId="1023" builtinId="8" hidden="1"/>
    <cellStyle name="Hyperlink" xfId="1025" builtinId="8" hidden="1"/>
    <cellStyle name="Hyperlink" xfId="1015" builtinId="8" hidden="1"/>
    <cellStyle name="Hyperlink" xfId="1017" builtinId="8" hidden="1"/>
    <cellStyle name="Hyperlink" xfId="1019" builtinId="8" hidden="1"/>
    <cellStyle name="Hyperlink" xfId="1065" builtinId="8" hidden="1"/>
    <cellStyle name="Hyperlink" xfId="1113" builtinId="8" hidden="1"/>
    <cellStyle name="Hyperlink" xfId="1115" builtinId="8" hidden="1"/>
    <cellStyle name="Hyperlink" xfId="1117" builtinId="8" hidden="1"/>
    <cellStyle name="Hyperlink" xfId="1119" builtinId="8" hidden="1"/>
    <cellStyle name="Hyperlink" xfId="1071" builtinId="8" hidden="1"/>
    <cellStyle name="Hyperlink" xfId="1073" builtinId="8" hidden="1"/>
    <cellStyle name="Hyperlink" xfId="1075" builtinId="8" hidden="1"/>
    <cellStyle name="Hyperlink" xfId="1077" builtinId="8" hidden="1"/>
    <cellStyle name="Hyperlink" xfId="1029" builtinId="8" hidden="1"/>
    <cellStyle name="Hyperlink" xfId="1031" builtinId="8" hidden="1"/>
    <cellStyle name="Hyperlink" xfId="1033" builtinId="8" hidden="1"/>
    <cellStyle name="Hyperlink" xfId="1035" builtinId="8" hidden="1"/>
    <cellStyle name="Hyperlink" xfId="1069" builtinId="8" hidden="1"/>
    <cellStyle name="Hyperlink" xfId="1061" builtinId="8" hidden="1"/>
    <cellStyle name="Hyperlink" xfId="1063" builtinId="8" hidden="1"/>
    <cellStyle name="Hyperlink" xfId="1067" builtinId="8" hidden="1"/>
    <cellStyle name="Hyperlink" xfId="1055" builtinId="8" hidden="1"/>
    <cellStyle name="Hyperlink" xfId="1057" builtinId="8" hidden="1"/>
    <cellStyle name="Hyperlink" xfId="1053" builtinId="8" hidden="1"/>
    <cellStyle name="Hyperlink" xfId="1059" builtinId="8" hidden="1"/>
    <cellStyle name="Hyperlink" xfId="1013" builtinId="8" hidden="1"/>
    <cellStyle name="Hyperlink" xfId="1105" builtinId="8" hidden="1"/>
    <cellStyle name="Hyperlink" xfId="1107" builtinId="8" hidden="1"/>
    <cellStyle name="Hyperlink" xfId="1109" builtinId="8" hidden="1"/>
    <cellStyle name="Hyperlink" xfId="1111" builtinId="8" hidden="1"/>
    <cellStyle name="Hyperlink" xfId="1095" builtinId="8" hidden="1"/>
    <cellStyle name="Hyperlink" xfId="1087" builtinId="8" hidden="1"/>
    <cellStyle name="Hyperlink" xfId="1089" builtinId="8" hidden="1"/>
    <cellStyle name="Hyperlink" xfId="1093" builtinId="8" hidden="1"/>
    <cellStyle name="Hyperlink" xfId="1081" builtinId="8" hidden="1"/>
    <cellStyle name="Hyperlink" xfId="1083" builtinId="8" hidden="1"/>
    <cellStyle name="Hyperlink" xfId="1079" builtinId="8" hidden="1"/>
    <cellStyle name="Hyperlink" xfId="1085" builtinId="8" hidden="1"/>
    <cellStyle name="Hyperlink" xfId="11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97" builtinId="8" hidden="1"/>
    <cellStyle name="Hyperlink" xfId="1099" builtinId="8" hidden="1"/>
    <cellStyle name="Hyperlink" xfId="1101" builtinId="8" hidden="1"/>
    <cellStyle name="Hyperlink" xfId="1103" builtinId="8" hidden="1"/>
    <cellStyle name="Hyperlink" xfId="1091" builtinId="8" hidden="1"/>
    <cellStyle name="Hyperlink" xfId="1129" builtinId="8" hidden="1"/>
    <cellStyle name="Hyperlink" xfId="1131" builtinId="8" hidden="1"/>
    <cellStyle name="Hyperlink" xfId="1133" builtinId="8" hidden="1"/>
    <cellStyle name="Hyperlink" xfId="1123" builtinId="8" hidden="1"/>
    <cellStyle name="Hyperlink" xfId="1125" builtinId="8" hidden="1"/>
    <cellStyle name="Hyperlink" xfId="1127" builtinId="8" hidden="1"/>
    <cellStyle name="Hyperlink" xfId="1121" builtinId="8" hidden="1"/>
    <cellStyle name="Hyperlink 2" xfId="247" xr:uid="{00000000-0005-0000-0000-00000F020000}"/>
    <cellStyle name="Hyperlink 3" xfId="248" xr:uid="{00000000-0005-0000-0000-000010020000}"/>
    <cellStyle name="Input 2" xfId="249" xr:uid="{00000000-0005-0000-0000-000011020000}"/>
    <cellStyle name="Input 3" xfId="250" xr:uid="{00000000-0005-0000-0000-000012020000}"/>
    <cellStyle name="Input 4" xfId="251" xr:uid="{00000000-0005-0000-0000-000013020000}"/>
    <cellStyle name="Input 5" xfId="252" xr:uid="{00000000-0005-0000-0000-000014020000}"/>
    <cellStyle name="Input 6" xfId="253" xr:uid="{00000000-0005-0000-0000-000015020000}"/>
    <cellStyle name="Linked Cell 2" xfId="254" xr:uid="{00000000-0005-0000-0000-000016020000}"/>
    <cellStyle name="Linked Cell 2 2" xfId="255" xr:uid="{00000000-0005-0000-0000-000017020000}"/>
    <cellStyle name="Linked Cell 3" xfId="256" xr:uid="{00000000-0005-0000-0000-000018020000}"/>
    <cellStyle name="Linked Cell 3 2" xfId="257" xr:uid="{00000000-0005-0000-0000-000019020000}"/>
    <cellStyle name="Linked Cell 4" xfId="258" xr:uid="{00000000-0005-0000-0000-00001A020000}"/>
    <cellStyle name="Linked Cell 4 2" xfId="259" xr:uid="{00000000-0005-0000-0000-00001B020000}"/>
    <cellStyle name="Linked Cell 5" xfId="260" xr:uid="{00000000-0005-0000-0000-00001C020000}"/>
    <cellStyle name="Linked Cell 5 2" xfId="261" xr:uid="{00000000-0005-0000-0000-00001D020000}"/>
    <cellStyle name="Linked Cell 6" xfId="262" xr:uid="{00000000-0005-0000-0000-00001E020000}"/>
    <cellStyle name="Linked Cell 6 2" xfId="263" xr:uid="{00000000-0005-0000-0000-00001F020000}"/>
    <cellStyle name="My Normal" xfId="264" xr:uid="{00000000-0005-0000-0000-000020020000}"/>
    <cellStyle name="Neutral 2" xfId="265" xr:uid="{00000000-0005-0000-0000-000021020000}"/>
    <cellStyle name="Neutral 3" xfId="266" xr:uid="{00000000-0005-0000-0000-000022020000}"/>
    <cellStyle name="Neutral 4" xfId="267" xr:uid="{00000000-0005-0000-0000-000023020000}"/>
    <cellStyle name="Neutral 5" xfId="268" xr:uid="{00000000-0005-0000-0000-000024020000}"/>
    <cellStyle name="Neutral 6" xfId="269" xr:uid="{00000000-0005-0000-0000-000025020000}"/>
    <cellStyle name="Normal" xfId="0" builtinId="0"/>
    <cellStyle name="Normal 10" xfId="270" xr:uid="{00000000-0005-0000-0000-000027020000}"/>
    <cellStyle name="Normal 10 2" xfId="271" xr:uid="{00000000-0005-0000-0000-000028020000}"/>
    <cellStyle name="Normal 10 3" xfId="272" xr:uid="{00000000-0005-0000-0000-000029020000}"/>
    <cellStyle name="Normal 10 4" xfId="273" xr:uid="{00000000-0005-0000-0000-00002A020000}"/>
    <cellStyle name="Normal 10 5" xfId="274" xr:uid="{00000000-0005-0000-0000-00002B020000}"/>
    <cellStyle name="Normal 100" xfId="275" xr:uid="{00000000-0005-0000-0000-00002C020000}"/>
    <cellStyle name="Normal 100 2" xfId="276" xr:uid="{00000000-0005-0000-0000-00002D020000}"/>
    <cellStyle name="Normal 101" xfId="277" xr:uid="{00000000-0005-0000-0000-00002E020000}"/>
    <cellStyle name="Normal 101 2" xfId="278" xr:uid="{00000000-0005-0000-0000-00002F020000}"/>
    <cellStyle name="Normal 102" xfId="279" xr:uid="{00000000-0005-0000-0000-000030020000}"/>
    <cellStyle name="Normal 102 2" xfId="280" xr:uid="{00000000-0005-0000-0000-000031020000}"/>
    <cellStyle name="Normal 103" xfId="281" xr:uid="{00000000-0005-0000-0000-000032020000}"/>
    <cellStyle name="Normal 103 2" xfId="282" xr:uid="{00000000-0005-0000-0000-000033020000}"/>
    <cellStyle name="Normal 104" xfId="283" xr:uid="{00000000-0005-0000-0000-000034020000}"/>
    <cellStyle name="Normal 104 2" xfId="284" xr:uid="{00000000-0005-0000-0000-000035020000}"/>
    <cellStyle name="Normal 105" xfId="285" xr:uid="{00000000-0005-0000-0000-000036020000}"/>
    <cellStyle name="Normal 105 2" xfId="286" xr:uid="{00000000-0005-0000-0000-000037020000}"/>
    <cellStyle name="Normal 106" xfId="287" xr:uid="{00000000-0005-0000-0000-000038020000}"/>
    <cellStyle name="Normal 106 2" xfId="288" xr:uid="{00000000-0005-0000-0000-000039020000}"/>
    <cellStyle name="Normal 107" xfId="289" xr:uid="{00000000-0005-0000-0000-00003A020000}"/>
    <cellStyle name="Normal 107 2" xfId="290" xr:uid="{00000000-0005-0000-0000-00003B020000}"/>
    <cellStyle name="Normal 108" xfId="291" xr:uid="{00000000-0005-0000-0000-00003C020000}"/>
    <cellStyle name="Normal 108 2" xfId="292" xr:uid="{00000000-0005-0000-0000-00003D020000}"/>
    <cellStyle name="Normal 109" xfId="293" xr:uid="{00000000-0005-0000-0000-00003E020000}"/>
    <cellStyle name="Normal 109 2" xfId="294" xr:uid="{00000000-0005-0000-0000-00003F020000}"/>
    <cellStyle name="Normal 11" xfId="295" xr:uid="{00000000-0005-0000-0000-000040020000}"/>
    <cellStyle name="Normal 11 2" xfId="296" xr:uid="{00000000-0005-0000-0000-000041020000}"/>
    <cellStyle name="Normal 110" xfId="297" xr:uid="{00000000-0005-0000-0000-000042020000}"/>
    <cellStyle name="Normal 110 2" xfId="298" xr:uid="{00000000-0005-0000-0000-000043020000}"/>
    <cellStyle name="Normal 111" xfId="299" xr:uid="{00000000-0005-0000-0000-000044020000}"/>
    <cellStyle name="Normal 111 2" xfId="300" xr:uid="{00000000-0005-0000-0000-000045020000}"/>
    <cellStyle name="Normal 112" xfId="301" xr:uid="{00000000-0005-0000-0000-000046020000}"/>
    <cellStyle name="Normal 112 2" xfId="302" xr:uid="{00000000-0005-0000-0000-000047020000}"/>
    <cellStyle name="Normal 113" xfId="303" xr:uid="{00000000-0005-0000-0000-000048020000}"/>
    <cellStyle name="Normal 113 2" xfId="304" xr:uid="{00000000-0005-0000-0000-000049020000}"/>
    <cellStyle name="Normal 114" xfId="305" xr:uid="{00000000-0005-0000-0000-00004A020000}"/>
    <cellStyle name="Normal 114 2" xfId="306" xr:uid="{00000000-0005-0000-0000-00004B020000}"/>
    <cellStyle name="Normal 115" xfId="307" xr:uid="{00000000-0005-0000-0000-00004C020000}"/>
    <cellStyle name="Normal 115 2" xfId="308" xr:uid="{00000000-0005-0000-0000-00004D020000}"/>
    <cellStyle name="Normal 116" xfId="309" xr:uid="{00000000-0005-0000-0000-00004E020000}"/>
    <cellStyle name="Normal 116 2" xfId="310" xr:uid="{00000000-0005-0000-0000-00004F020000}"/>
    <cellStyle name="Normal 117" xfId="311" xr:uid="{00000000-0005-0000-0000-000050020000}"/>
    <cellStyle name="Normal 117 2" xfId="312" xr:uid="{00000000-0005-0000-0000-000051020000}"/>
    <cellStyle name="Normal 118" xfId="313" xr:uid="{00000000-0005-0000-0000-000052020000}"/>
    <cellStyle name="Normal 118 2" xfId="314" xr:uid="{00000000-0005-0000-0000-000053020000}"/>
    <cellStyle name="Normal 119" xfId="315" xr:uid="{00000000-0005-0000-0000-000054020000}"/>
    <cellStyle name="Normal 119 2" xfId="316" xr:uid="{00000000-0005-0000-0000-000055020000}"/>
    <cellStyle name="Normal 12" xfId="317" xr:uid="{00000000-0005-0000-0000-000056020000}"/>
    <cellStyle name="Normal 12 2" xfId="318" xr:uid="{00000000-0005-0000-0000-000057020000}"/>
    <cellStyle name="Normal 12 3" xfId="319" xr:uid="{00000000-0005-0000-0000-000058020000}"/>
    <cellStyle name="Normal 12 4" xfId="320" xr:uid="{00000000-0005-0000-0000-000059020000}"/>
    <cellStyle name="Normal 12 5" xfId="321" xr:uid="{00000000-0005-0000-0000-00005A020000}"/>
    <cellStyle name="Normal 120" xfId="322" xr:uid="{00000000-0005-0000-0000-00005B020000}"/>
    <cellStyle name="Normal 120 2" xfId="323" xr:uid="{00000000-0005-0000-0000-00005C020000}"/>
    <cellStyle name="Normal 121" xfId="324" xr:uid="{00000000-0005-0000-0000-00005D020000}"/>
    <cellStyle name="Normal 121 2" xfId="325" xr:uid="{00000000-0005-0000-0000-00005E020000}"/>
    <cellStyle name="Normal 122" xfId="326" xr:uid="{00000000-0005-0000-0000-00005F020000}"/>
    <cellStyle name="Normal 122 2" xfId="327" xr:uid="{00000000-0005-0000-0000-000060020000}"/>
    <cellStyle name="Normal 123" xfId="328" xr:uid="{00000000-0005-0000-0000-000061020000}"/>
    <cellStyle name="Normal 123 2" xfId="329" xr:uid="{00000000-0005-0000-0000-000062020000}"/>
    <cellStyle name="Normal 124" xfId="330" xr:uid="{00000000-0005-0000-0000-000063020000}"/>
    <cellStyle name="Normal 124 2" xfId="331" xr:uid="{00000000-0005-0000-0000-000064020000}"/>
    <cellStyle name="Normal 125" xfId="332" xr:uid="{00000000-0005-0000-0000-000065020000}"/>
    <cellStyle name="Normal 125 2" xfId="333" xr:uid="{00000000-0005-0000-0000-000066020000}"/>
    <cellStyle name="Normal 126" xfId="334" xr:uid="{00000000-0005-0000-0000-000067020000}"/>
    <cellStyle name="Normal 126 2" xfId="335" xr:uid="{00000000-0005-0000-0000-000068020000}"/>
    <cellStyle name="Normal 127" xfId="336" xr:uid="{00000000-0005-0000-0000-000069020000}"/>
    <cellStyle name="Normal 127 2" xfId="337" xr:uid="{00000000-0005-0000-0000-00006A020000}"/>
    <cellStyle name="Normal 128" xfId="338" xr:uid="{00000000-0005-0000-0000-00006B020000}"/>
    <cellStyle name="Normal 128 2" xfId="339" xr:uid="{00000000-0005-0000-0000-00006C020000}"/>
    <cellStyle name="Normal 129" xfId="340" xr:uid="{00000000-0005-0000-0000-00006D020000}"/>
    <cellStyle name="Normal 129 2" xfId="341" xr:uid="{00000000-0005-0000-0000-00006E020000}"/>
    <cellStyle name="Normal 13" xfId="342" xr:uid="{00000000-0005-0000-0000-00006F020000}"/>
    <cellStyle name="Normal 13 2" xfId="343" xr:uid="{00000000-0005-0000-0000-000070020000}"/>
    <cellStyle name="Normal 13 3" xfId="344" xr:uid="{00000000-0005-0000-0000-000071020000}"/>
    <cellStyle name="Normal 13 4" xfId="345" xr:uid="{00000000-0005-0000-0000-000072020000}"/>
    <cellStyle name="Normal 13 5" xfId="346" xr:uid="{00000000-0005-0000-0000-000073020000}"/>
    <cellStyle name="Normal 130" xfId="347" xr:uid="{00000000-0005-0000-0000-000074020000}"/>
    <cellStyle name="Normal 130 2" xfId="348" xr:uid="{00000000-0005-0000-0000-000075020000}"/>
    <cellStyle name="Normal 131" xfId="349" xr:uid="{00000000-0005-0000-0000-000076020000}"/>
    <cellStyle name="Normal 131 2" xfId="350" xr:uid="{00000000-0005-0000-0000-000077020000}"/>
    <cellStyle name="Normal 132" xfId="351" xr:uid="{00000000-0005-0000-0000-000078020000}"/>
    <cellStyle name="Normal 132 2" xfId="352" xr:uid="{00000000-0005-0000-0000-000079020000}"/>
    <cellStyle name="Normal 133" xfId="353" xr:uid="{00000000-0005-0000-0000-00007A020000}"/>
    <cellStyle name="Normal 133 2" xfId="354" xr:uid="{00000000-0005-0000-0000-00007B020000}"/>
    <cellStyle name="Normal 134" xfId="355" xr:uid="{00000000-0005-0000-0000-00007C020000}"/>
    <cellStyle name="Normal 134 2" xfId="356" xr:uid="{00000000-0005-0000-0000-00007D020000}"/>
    <cellStyle name="Normal 135" xfId="357" xr:uid="{00000000-0005-0000-0000-00007E020000}"/>
    <cellStyle name="Normal 135 2" xfId="358" xr:uid="{00000000-0005-0000-0000-00007F020000}"/>
    <cellStyle name="Normal 136" xfId="359" xr:uid="{00000000-0005-0000-0000-000080020000}"/>
    <cellStyle name="Normal 136 2" xfId="360" xr:uid="{00000000-0005-0000-0000-000081020000}"/>
    <cellStyle name="Normal 137" xfId="361" xr:uid="{00000000-0005-0000-0000-000082020000}"/>
    <cellStyle name="Normal 137 2" xfId="362" xr:uid="{00000000-0005-0000-0000-000083020000}"/>
    <cellStyle name="Normal 138" xfId="363" xr:uid="{00000000-0005-0000-0000-000084020000}"/>
    <cellStyle name="Normal 138 2" xfId="364" xr:uid="{00000000-0005-0000-0000-000085020000}"/>
    <cellStyle name="Normal 139" xfId="365" xr:uid="{00000000-0005-0000-0000-000086020000}"/>
    <cellStyle name="Normal 139 2" xfId="366" xr:uid="{00000000-0005-0000-0000-000087020000}"/>
    <cellStyle name="Normal 14" xfId="367" xr:uid="{00000000-0005-0000-0000-000088020000}"/>
    <cellStyle name="Normal 14 2" xfId="368" xr:uid="{00000000-0005-0000-0000-000089020000}"/>
    <cellStyle name="Normal 14 3" xfId="369" xr:uid="{00000000-0005-0000-0000-00008A020000}"/>
    <cellStyle name="Normal 14 4" xfId="370" xr:uid="{00000000-0005-0000-0000-00008B020000}"/>
    <cellStyle name="Normal 14 5" xfId="371" xr:uid="{00000000-0005-0000-0000-00008C020000}"/>
    <cellStyle name="Normal 140" xfId="372" xr:uid="{00000000-0005-0000-0000-00008D020000}"/>
    <cellStyle name="Normal 140 2" xfId="373" xr:uid="{00000000-0005-0000-0000-00008E020000}"/>
    <cellStyle name="Normal 141" xfId="374" xr:uid="{00000000-0005-0000-0000-00008F020000}"/>
    <cellStyle name="Normal 141 2" xfId="375" xr:uid="{00000000-0005-0000-0000-000090020000}"/>
    <cellStyle name="Normal 142" xfId="376" xr:uid="{00000000-0005-0000-0000-000091020000}"/>
    <cellStyle name="Normal 142 2" xfId="377" xr:uid="{00000000-0005-0000-0000-000092020000}"/>
    <cellStyle name="Normal 143" xfId="378" xr:uid="{00000000-0005-0000-0000-000093020000}"/>
    <cellStyle name="Normal 143 2" xfId="379" xr:uid="{00000000-0005-0000-0000-000094020000}"/>
    <cellStyle name="Normal 144" xfId="380" xr:uid="{00000000-0005-0000-0000-000095020000}"/>
    <cellStyle name="Normal 144 2" xfId="381" xr:uid="{00000000-0005-0000-0000-000096020000}"/>
    <cellStyle name="Normal 145" xfId="382" xr:uid="{00000000-0005-0000-0000-000097020000}"/>
    <cellStyle name="Normal 145 2" xfId="383" xr:uid="{00000000-0005-0000-0000-000098020000}"/>
    <cellStyle name="Normal 146" xfId="384" xr:uid="{00000000-0005-0000-0000-000099020000}"/>
    <cellStyle name="Normal 146 2" xfId="385" xr:uid="{00000000-0005-0000-0000-00009A020000}"/>
    <cellStyle name="Normal 147" xfId="386" xr:uid="{00000000-0005-0000-0000-00009B020000}"/>
    <cellStyle name="Normal 147 2" xfId="387" xr:uid="{00000000-0005-0000-0000-00009C020000}"/>
    <cellStyle name="Normal 148" xfId="388" xr:uid="{00000000-0005-0000-0000-00009D020000}"/>
    <cellStyle name="Normal 148 2" xfId="389" xr:uid="{00000000-0005-0000-0000-00009E020000}"/>
    <cellStyle name="Normal 149" xfId="390" xr:uid="{00000000-0005-0000-0000-00009F020000}"/>
    <cellStyle name="Normal 149 2" xfId="391" xr:uid="{00000000-0005-0000-0000-0000A0020000}"/>
    <cellStyle name="Normal 15" xfId="392" xr:uid="{00000000-0005-0000-0000-0000A1020000}"/>
    <cellStyle name="Normal 15 2" xfId="393" xr:uid="{00000000-0005-0000-0000-0000A2020000}"/>
    <cellStyle name="Normal 15 3" xfId="394" xr:uid="{00000000-0005-0000-0000-0000A3020000}"/>
    <cellStyle name="Normal 15 4" xfId="395" xr:uid="{00000000-0005-0000-0000-0000A4020000}"/>
    <cellStyle name="Normal 15 5" xfId="396" xr:uid="{00000000-0005-0000-0000-0000A5020000}"/>
    <cellStyle name="Normal 150" xfId="397" xr:uid="{00000000-0005-0000-0000-0000A6020000}"/>
    <cellStyle name="Normal 150 2" xfId="398" xr:uid="{00000000-0005-0000-0000-0000A7020000}"/>
    <cellStyle name="Normal 151" xfId="399" xr:uid="{00000000-0005-0000-0000-0000A8020000}"/>
    <cellStyle name="Normal 151 2" xfId="400" xr:uid="{00000000-0005-0000-0000-0000A9020000}"/>
    <cellStyle name="Normal 152" xfId="401" xr:uid="{00000000-0005-0000-0000-0000AA020000}"/>
    <cellStyle name="Normal 152 2" xfId="402" xr:uid="{00000000-0005-0000-0000-0000AB020000}"/>
    <cellStyle name="Normal 153" xfId="403" xr:uid="{00000000-0005-0000-0000-0000AC020000}"/>
    <cellStyle name="Normal 153 2" xfId="404" xr:uid="{00000000-0005-0000-0000-0000AD020000}"/>
    <cellStyle name="Normal 154" xfId="405" xr:uid="{00000000-0005-0000-0000-0000AE020000}"/>
    <cellStyle name="Normal 154 2" xfId="406" xr:uid="{00000000-0005-0000-0000-0000AF020000}"/>
    <cellStyle name="Normal 155" xfId="407" xr:uid="{00000000-0005-0000-0000-0000B0020000}"/>
    <cellStyle name="Normal 155 2" xfId="408" xr:uid="{00000000-0005-0000-0000-0000B1020000}"/>
    <cellStyle name="Normal 156" xfId="409" xr:uid="{00000000-0005-0000-0000-0000B2020000}"/>
    <cellStyle name="Normal 156 2" xfId="410" xr:uid="{00000000-0005-0000-0000-0000B3020000}"/>
    <cellStyle name="Normal 157" xfId="411" xr:uid="{00000000-0005-0000-0000-0000B4020000}"/>
    <cellStyle name="Normal 157 2" xfId="412" xr:uid="{00000000-0005-0000-0000-0000B5020000}"/>
    <cellStyle name="Normal 158" xfId="413" xr:uid="{00000000-0005-0000-0000-0000B6020000}"/>
    <cellStyle name="Normal 158 2" xfId="414" xr:uid="{00000000-0005-0000-0000-0000B7020000}"/>
    <cellStyle name="Normal 159" xfId="415" xr:uid="{00000000-0005-0000-0000-0000B8020000}"/>
    <cellStyle name="Normal 159 2" xfId="416" xr:uid="{00000000-0005-0000-0000-0000B9020000}"/>
    <cellStyle name="Normal 16" xfId="417" xr:uid="{00000000-0005-0000-0000-0000BA020000}"/>
    <cellStyle name="Normal 16 2" xfId="418" xr:uid="{00000000-0005-0000-0000-0000BB020000}"/>
    <cellStyle name="Normal 160" xfId="419" xr:uid="{00000000-0005-0000-0000-0000BC020000}"/>
    <cellStyle name="Normal 160 2" xfId="420" xr:uid="{00000000-0005-0000-0000-0000BD020000}"/>
    <cellStyle name="Normal 161" xfId="421" xr:uid="{00000000-0005-0000-0000-0000BE020000}"/>
    <cellStyle name="Normal 161 2" xfId="422" xr:uid="{00000000-0005-0000-0000-0000BF020000}"/>
    <cellStyle name="Normal 162" xfId="423" xr:uid="{00000000-0005-0000-0000-0000C0020000}"/>
    <cellStyle name="Normal 162 2" xfId="424" xr:uid="{00000000-0005-0000-0000-0000C1020000}"/>
    <cellStyle name="Normal 163" xfId="425" xr:uid="{00000000-0005-0000-0000-0000C2020000}"/>
    <cellStyle name="Normal 163 2" xfId="426" xr:uid="{00000000-0005-0000-0000-0000C3020000}"/>
    <cellStyle name="Normal 164" xfId="427" xr:uid="{00000000-0005-0000-0000-0000C4020000}"/>
    <cellStyle name="Normal 164 2" xfId="428" xr:uid="{00000000-0005-0000-0000-0000C5020000}"/>
    <cellStyle name="Normal 165" xfId="429" xr:uid="{00000000-0005-0000-0000-0000C6020000}"/>
    <cellStyle name="Normal 165 2" xfId="430" xr:uid="{00000000-0005-0000-0000-0000C7020000}"/>
    <cellStyle name="Normal 166" xfId="431" xr:uid="{00000000-0005-0000-0000-0000C8020000}"/>
    <cellStyle name="Normal 166 2" xfId="432" xr:uid="{00000000-0005-0000-0000-0000C9020000}"/>
    <cellStyle name="Normal 167" xfId="433" xr:uid="{00000000-0005-0000-0000-0000CA020000}"/>
    <cellStyle name="Normal 167 2" xfId="434" xr:uid="{00000000-0005-0000-0000-0000CB020000}"/>
    <cellStyle name="Normal 168" xfId="435" xr:uid="{00000000-0005-0000-0000-0000CC020000}"/>
    <cellStyle name="Normal 168 2" xfId="436" xr:uid="{00000000-0005-0000-0000-0000CD020000}"/>
    <cellStyle name="Normal 169" xfId="437" xr:uid="{00000000-0005-0000-0000-0000CE020000}"/>
    <cellStyle name="Normal 169 2" xfId="438" xr:uid="{00000000-0005-0000-0000-0000CF020000}"/>
    <cellStyle name="Normal 17" xfId="439" xr:uid="{00000000-0005-0000-0000-0000D0020000}"/>
    <cellStyle name="Normal 17 2" xfId="440" xr:uid="{00000000-0005-0000-0000-0000D1020000}"/>
    <cellStyle name="Normal 170" xfId="441" xr:uid="{00000000-0005-0000-0000-0000D2020000}"/>
    <cellStyle name="Normal 170 2" xfId="442" xr:uid="{00000000-0005-0000-0000-0000D3020000}"/>
    <cellStyle name="Normal 171" xfId="443" xr:uid="{00000000-0005-0000-0000-0000D4020000}"/>
    <cellStyle name="Normal 171 2" xfId="444" xr:uid="{00000000-0005-0000-0000-0000D5020000}"/>
    <cellStyle name="Normal 172" xfId="445" xr:uid="{00000000-0005-0000-0000-0000D6020000}"/>
    <cellStyle name="Normal 172 2" xfId="446" xr:uid="{00000000-0005-0000-0000-0000D7020000}"/>
    <cellStyle name="Normal 173" xfId="447" xr:uid="{00000000-0005-0000-0000-0000D8020000}"/>
    <cellStyle name="Normal 173 2" xfId="448" xr:uid="{00000000-0005-0000-0000-0000D9020000}"/>
    <cellStyle name="Normal 174" xfId="449" xr:uid="{00000000-0005-0000-0000-0000DA020000}"/>
    <cellStyle name="Normal 174 2" xfId="450" xr:uid="{00000000-0005-0000-0000-0000DB020000}"/>
    <cellStyle name="Normal 175" xfId="451" xr:uid="{00000000-0005-0000-0000-0000DC020000}"/>
    <cellStyle name="Normal 175 2" xfId="452" xr:uid="{00000000-0005-0000-0000-0000DD020000}"/>
    <cellStyle name="Normal 176" xfId="453" xr:uid="{00000000-0005-0000-0000-0000DE020000}"/>
    <cellStyle name="Normal 176 2" xfId="454" xr:uid="{00000000-0005-0000-0000-0000DF020000}"/>
    <cellStyle name="Normal 177" xfId="455" xr:uid="{00000000-0005-0000-0000-0000E0020000}"/>
    <cellStyle name="Normal 177 2" xfId="456" xr:uid="{00000000-0005-0000-0000-0000E1020000}"/>
    <cellStyle name="Normal 178" xfId="457" xr:uid="{00000000-0005-0000-0000-0000E2020000}"/>
    <cellStyle name="Normal 178 2" xfId="458" xr:uid="{00000000-0005-0000-0000-0000E3020000}"/>
    <cellStyle name="Normal 179" xfId="459" xr:uid="{00000000-0005-0000-0000-0000E4020000}"/>
    <cellStyle name="Normal 179 2" xfId="460" xr:uid="{00000000-0005-0000-0000-0000E5020000}"/>
    <cellStyle name="Normal 18" xfId="461" xr:uid="{00000000-0005-0000-0000-0000E6020000}"/>
    <cellStyle name="Normal 18 2" xfId="462" xr:uid="{00000000-0005-0000-0000-0000E7020000}"/>
    <cellStyle name="Normal 18 3" xfId="463" xr:uid="{00000000-0005-0000-0000-0000E8020000}"/>
    <cellStyle name="Normal 18 4" xfId="464" xr:uid="{00000000-0005-0000-0000-0000E9020000}"/>
    <cellStyle name="Normal 18 5" xfId="465" xr:uid="{00000000-0005-0000-0000-0000EA020000}"/>
    <cellStyle name="Normal 180" xfId="466" xr:uid="{00000000-0005-0000-0000-0000EB020000}"/>
    <cellStyle name="Normal 180 2" xfId="467" xr:uid="{00000000-0005-0000-0000-0000EC020000}"/>
    <cellStyle name="Normal 181" xfId="468" xr:uid="{00000000-0005-0000-0000-0000ED020000}"/>
    <cellStyle name="Normal 181 2" xfId="469" xr:uid="{00000000-0005-0000-0000-0000EE020000}"/>
    <cellStyle name="Normal 182" xfId="470" xr:uid="{00000000-0005-0000-0000-0000EF020000}"/>
    <cellStyle name="Normal 182 2" xfId="471" xr:uid="{00000000-0005-0000-0000-0000F0020000}"/>
    <cellStyle name="Normal 183" xfId="472" xr:uid="{00000000-0005-0000-0000-0000F1020000}"/>
    <cellStyle name="Normal 183 2" xfId="473" xr:uid="{00000000-0005-0000-0000-0000F2020000}"/>
    <cellStyle name="Normal 184" xfId="474" xr:uid="{00000000-0005-0000-0000-0000F3020000}"/>
    <cellStyle name="Normal 184 2" xfId="475" xr:uid="{00000000-0005-0000-0000-0000F4020000}"/>
    <cellStyle name="Normal 185" xfId="476" xr:uid="{00000000-0005-0000-0000-0000F5020000}"/>
    <cellStyle name="Normal 185 2" xfId="477" xr:uid="{00000000-0005-0000-0000-0000F6020000}"/>
    <cellStyle name="Normal 186" xfId="478" xr:uid="{00000000-0005-0000-0000-0000F7020000}"/>
    <cellStyle name="Normal 186 2" xfId="479" xr:uid="{00000000-0005-0000-0000-0000F8020000}"/>
    <cellStyle name="Normal 187" xfId="480" xr:uid="{00000000-0005-0000-0000-0000F9020000}"/>
    <cellStyle name="Normal 187 2" xfId="481" xr:uid="{00000000-0005-0000-0000-0000FA020000}"/>
    <cellStyle name="Normal 188" xfId="482" xr:uid="{00000000-0005-0000-0000-0000FB020000}"/>
    <cellStyle name="Normal 188 2" xfId="483" xr:uid="{00000000-0005-0000-0000-0000FC020000}"/>
    <cellStyle name="Normal 189" xfId="484" xr:uid="{00000000-0005-0000-0000-0000FD020000}"/>
    <cellStyle name="Normal 189 2" xfId="485" xr:uid="{00000000-0005-0000-0000-0000FE020000}"/>
    <cellStyle name="Normal 19" xfId="486" xr:uid="{00000000-0005-0000-0000-0000FF020000}"/>
    <cellStyle name="Normal 19 2" xfId="487" xr:uid="{00000000-0005-0000-0000-000000030000}"/>
    <cellStyle name="Normal 190" xfId="488" xr:uid="{00000000-0005-0000-0000-000001030000}"/>
    <cellStyle name="Normal 190 2" xfId="489" xr:uid="{00000000-0005-0000-0000-000002030000}"/>
    <cellStyle name="Normal 191" xfId="490" xr:uid="{00000000-0005-0000-0000-000003030000}"/>
    <cellStyle name="Normal 191 2" xfId="491" xr:uid="{00000000-0005-0000-0000-000004030000}"/>
    <cellStyle name="Normal 192" xfId="492" xr:uid="{00000000-0005-0000-0000-000005030000}"/>
    <cellStyle name="Normal 192 2" xfId="493" xr:uid="{00000000-0005-0000-0000-000006030000}"/>
    <cellStyle name="Normal 193" xfId="494" xr:uid="{00000000-0005-0000-0000-000007030000}"/>
    <cellStyle name="Normal 193 2" xfId="495" xr:uid="{00000000-0005-0000-0000-000008030000}"/>
    <cellStyle name="Normal 194" xfId="496" xr:uid="{00000000-0005-0000-0000-000009030000}"/>
    <cellStyle name="Normal 194 2" xfId="497" xr:uid="{00000000-0005-0000-0000-00000A030000}"/>
    <cellStyle name="Normal 195" xfId="498" xr:uid="{00000000-0005-0000-0000-00000B030000}"/>
    <cellStyle name="Normal 195 2" xfId="499" xr:uid="{00000000-0005-0000-0000-00000C030000}"/>
    <cellStyle name="Normal 196" xfId="500" xr:uid="{00000000-0005-0000-0000-00000D030000}"/>
    <cellStyle name="Normal 196 2" xfId="501" xr:uid="{00000000-0005-0000-0000-00000E030000}"/>
    <cellStyle name="Normal 197" xfId="502" xr:uid="{00000000-0005-0000-0000-00000F030000}"/>
    <cellStyle name="Normal 197 2" xfId="503" xr:uid="{00000000-0005-0000-0000-000010030000}"/>
    <cellStyle name="Normal 198" xfId="504" xr:uid="{00000000-0005-0000-0000-000011030000}"/>
    <cellStyle name="Normal 198 2" xfId="505" xr:uid="{00000000-0005-0000-0000-000012030000}"/>
    <cellStyle name="Normal 199" xfId="506" xr:uid="{00000000-0005-0000-0000-000013030000}"/>
    <cellStyle name="Normal 199 2" xfId="507" xr:uid="{00000000-0005-0000-0000-000014030000}"/>
    <cellStyle name="Normal 2" xfId="508" xr:uid="{00000000-0005-0000-0000-000015030000}"/>
    <cellStyle name="Normal 2 2" xfId="509" xr:uid="{00000000-0005-0000-0000-000016030000}"/>
    <cellStyle name="Normal 2 2 2" xfId="510" xr:uid="{00000000-0005-0000-0000-000017030000}"/>
    <cellStyle name="Normal 2 2 2 50" xfId="511" xr:uid="{00000000-0005-0000-0000-000018030000}"/>
    <cellStyle name="Normal 2 2 3" xfId="512" xr:uid="{00000000-0005-0000-0000-000019030000}"/>
    <cellStyle name="Normal 2 2 76" xfId="513" xr:uid="{00000000-0005-0000-0000-00001A030000}"/>
    <cellStyle name="Normal 2 3" xfId="514" xr:uid="{00000000-0005-0000-0000-00001B030000}"/>
    <cellStyle name="Normal 20" xfId="515" xr:uid="{00000000-0005-0000-0000-00001C030000}"/>
    <cellStyle name="Normal 20 2" xfId="516" xr:uid="{00000000-0005-0000-0000-00001D030000}"/>
    <cellStyle name="Normal 20 3" xfId="517" xr:uid="{00000000-0005-0000-0000-00001E030000}"/>
    <cellStyle name="Normal 20 4" xfId="518" xr:uid="{00000000-0005-0000-0000-00001F030000}"/>
    <cellStyle name="Normal 20 5" xfId="519" xr:uid="{00000000-0005-0000-0000-000020030000}"/>
    <cellStyle name="Normal 200" xfId="520" xr:uid="{00000000-0005-0000-0000-000021030000}"/>
    <cellStyle name="Normal 200 2" xfId="521" xr:uid="{00000000-0005-0000-0000-000022030000}"/>
    <cellStyle name="Normal 201" xfId="522" xr:uid="{00000000-0005-0000-0000-000023030000}"/>
    <cellStyle name="Normal 201 2" xfId="523" xr:uid="{00000000-0005-0000-0000-000024030000}"/>
    <cellStyle name="Normal 202" xfId="524" xr:uid="{00000000-0005-0000-0000-000025030000}"/>
    <cellStyle name="Normal 202 2" xfId="525" xr:uid="{00000000-0005-0000-0000-000026030000}"/>
    <cellStyle name="Normal 203" xfId="526" xr:uid="{00000000-0005-0000-0000-000027030000}"/>
    <cellStyle name="Normal 203 2" xfId="527" xr:uid="{00000000-0005-0000-0000-000028030000}"/>
    <cellStyle name="Normal 204" xfId="528" xr:uid="{00000000-0005-0000-0000-000029030000}"/>
    <cellStyle name="Normal 204 2" xfId="529" xr:uid="{00000000-0005-0000-0000-00002A030000}"/>
    <cellStyle name="Normal 205" xfId="530" xr:uid="{00000000-0005-0000-0000-00002B030000}"/>
    <cellStyle name="Normal 205 2" xfId="531" xr:uid="{00000000-0005-0000-0000-00002C030000}"/>
    <cellStyle name="Normal 206" xfId="532" xr:uid="{00000000-0005-0000-0000-00002D030000}"/>
    <cellStyle name="Normal 206 2" xfId="533" xr:uid="{00000000-0005-0000-0000-00002E030000}"/>
    <cellStyle name="Normal 207" xfId="534" xr:uid="{00000000-0005-0000-0000-00002F030000}"/>
    <cellStyle name="Normal 207 2" xfId="535" xr:uid="{00000000-0005-0000-0000-000030030000}"/>
    <cellStyle name="Normal 208" xfId="536" xr:uid="{00000000-0005-0000-0000-000031030000}"/>
    <cellStyle name="Normal 208 2" xfId="537" xr:uid="{00000000-0005-0000-0000-000032030000}"/>
    <cellStyle name="Normal 209" xfId="538" xr:uid="{00000000-0005-0000-0000-000033030000}"/>
    <cellStyle name="Normal 209 2" xfId="539" xr:uid="{00000000-0005-0000-0000-000034030000}"/>
    <cellStyle name="Normal 21" xfId="540" xr:uid="{00000000-0005-0000-0000-000035030000}"/>
    <cellStyle name="Normal 21 2" xfId="541" xr:uid="{00000000-0005-0000-0000-000036030000}"/>
    <cellStyle name="Normal 21 3" xfId="542" xr:uid="{00000000-0005-0000-0000-000037030000}"/>
    <cellStyle name="Normal 21 4" xfId="543" xr:uid="{00000000-0005-0000-0000-000038030000}"/>
    <cellStyle name="Normal 21 5" xfId="544" xr:uid="{00000000-0005-0000-0000-000039030000}"/>
    <cellStyle name="Normal 210" xfId="545" xr:uid="{00000000-0005-0000-0000-00003A030000}"/>
    <cellStyle name="Normal 210 2" xfId="546" xr:uid="{00000000-0005-0000-0000-00003B030000}"/>
    <cellStyle name="Normal 211" xfId="547" xr:uid="{00000000-0005-0000-0000-00003C030000}"/>
    <cellStyle name="Normal 211 2" xfId="548" xr:uid="{00000000-0005-0000-0000-00003D030000}"/>
    <cellStyle name="Normal 212" xfId="549" xr:uid="{00000000-0005-0000-0000-00003E030000}"/>
    <cellStyle name="Normal 212 2" xfId="550" xr:uid="{00000000-0005-0000-0000-00003F030000}"/>
    <cellStyle name="Normal 213" xfId="551" xr:uid="{00000000-0005-0000-0000-000040030000}"/>
    <cellStyle name="Normal 213 2" xfId="552" xr:uid="{00000000-0005-0000-0000-000041030000}"/>
    <cellStyle name="Normal 214" xfId="553" xr:uid="{00000000-0005-0000-0000-000042030000}"/>
    <cellStyle name="Normal 214 2" xfId="554" xr:uid="{00000000-0005-0000-0000-000043030000}"/>
    <cellStyle name="Normal 215" xfId="555" xr:uid="{00000000-0005-0000-0000-000044030000}"/>
    <cellStyle name="Normal 215 2" xfId="556" xr:uid="{00000000-0005-0000-0000-000045030000}"/>
    <cellStyle name="Normal 216" xfId="557" xr:uid="{00000000-0005-0000-0000-000046030000}"/>
    <cellStyle name="Normal 216 2" xfId="558" xr:uid="{00000000-0005-0000-0000-000047030000}"/>
    <cellStyle name="Normal 217" xfId="559" xr:uid="{00000000-0005-0000-0000-000048030000}"/>
    <cellStyle name="Normal 217 2" xfId="560" xr:uid="{00000000-0005-0000-0000-000049030000}"/>
    <cellStyle name="Normal 218" xfId="561" xr:uid="{00000000-0005-0000-0000-00004A030000}"/>
    <cellStyle name="Normal 218 2" xfId="562" xr:uid="{00000000-0005-0000-0000-00004B030000}"/>
    <cellStyle name="Normal 219" xfId="563" xr:uid="{00000000-0005-0000-0000-00004C030000}"/>
    <cellStyle name="Normal 219 2" xfId="564" xr:uid="{00000000-0005-0000-0000-00004D030000}"/>
    <cellStyle name="Normal 22" xfId="565" xr:uid="{00000000-0005-0000-0000-00004E030000}"/>
    <cellStyle name="Normal 22 2" xfId="566" xr:uid="{00000000-0005-0000-0000-00004F030000}"/>
    <cellStyle name="Normal 220" xfId="567" xr:uid="{00000000-0005-0000-0000-000050030000}"/>
    <cellStyle name="Normal 220 2" xfId="568" xr:uid="{00000000-0005-0000-0000-000051030000}"/>
    <cellStyle name="Normal 221" xfId="569" xr:uid="{00000000-0005-0000-0000-000052030000}"/>
    <cellStyle name="Normal 221 2" xfId="570" xr:uid="{00000000-0005-0000-0000-000053030000}"/>
    <cellStyle name="Normal 222" xfId="571" xr:uid="{00000000-0005-0000-0000-000054030000}"/>
    <cellStyle name="Normal 222 2" xfId="572" xr:uid="{00000000-0005-0000-0000-000055030000}"/>
    <cellStyle name="Normal 223" xfId="573" xr:uid="{00000000-0005-0000-0000-000056030000}"/>
    <cellStyle name="Normal 223 2" xfId="574" xr:uid="{00000000-0005-0000-0000-000057030000}"/>
    <cellStyle name="Normal 224" xfId="575" xr:uid="{00000000-0005-0000-0000-000058030000}"/>
    <cellStyle name="Normal 224 2" xfId="576" xr:uid="{00000000-0005-0000-0000-000059030000}"/>
    <cellStyle name="Normal 225" xfId="577" xr:uid="{00000000-0005-0000-0000-00005A030000}"/>
    <cellStyle name="Normal 225 2" xfId="578" xr:uid="{00000000-0005-0000-0000-00005B030000}"/>
    <cellStyle name="Normal 226" xfId="579" xr:uid="{00000000-0005-0000-0000-00005C030000}"/>
    <cellStyle name="Normal 226 2" xfId="580" xr:uid="{00000000-0005-0000-0000-00005D030000}"/>
    <cellStyle name="Normal 227" xfId="581" xr:uid="{00000000-0005-0000-0000-00005E030000}"/>
    <cellStyle name="Normal 227 2" xfId="582" xr:uid="{00000000-0005-0000-0000-00005F030000}"/>
    <cellStyle name="Normal 228" xfId="583" xr:uid="{00000000-0005-0000-0000-000060030000}"/>
    <cellStyle name="Normal 228 2" xfId="584" xr:uid="{00000000-0005-0000-0000-000061030000}"/>
    <cellStyle name="Normal 229" xfId="585" xr:uid="{00000000-0005-0000-0000-000062030000}"/>
    <cellStyle name="Normal 229 2" xfId="586" xr:uid="{00000000-0005-0000-0000-000063030000}"/>
    <cellStyle name="Normal 23" xfId="587" xr:uid="{00000000-0005-0000-0000-000064030000}"/>
    <cellStyle name="Normal 23 2" xfId="588" xr:uid="{00000000-0005-0000-0000-000065030000}"/>
    <cellStyle name="Normal 23 3" xfId="589" xr:uid="{00000000-0005-0000-0000-000066030000}"/>
    <cellStyle name="Normal 23 4" xfId="590" xr:uid="{00000000-0005-0000-0000-000067030000}"/>
    <cellStyle name="Normal 23 5" xfId="591" xr:uid="{00000000-0005-0000-0000-000068030000}"/>
    <cellStyle name="Normal 230" xfId="592" xr:uid="{00000000-0005-0000-0000-000069030000}"/>
    <cellStyle name="Normal 230 2" xfId="593" xr:uid="{00000000-0005-0000-0000-00006A030000}"/>
    <cellStyle name="Normal 231" xfId="594" xr:uid="{00000000-0005-0000-0000-00006B030000}"/>
    <cellStyle name="Normal 231 2" xfId="595" xr:uid="{00000000-0005-0000-0000-00006C030000}"/>
    <cellStyle name="Normal 232" xfId="596" xr:uid="{00000000-0005-0000-0000-00006D030000}"/>
    <cellStyle name="Normal 232 2" xfId="597" xr:uid="{00000000-0005-0000-0000-00006E030000}"/>
    <cellStyle name="Normal 233" xfId="598" xr:uid="{00000000-0005-0000-0000-00006F030000}"/>
    <cellStyle name="Normal 233 2" xfId="599" xr:uid="{00000000-0005-0000-0000-000070030000}"/>
    <cellStyle name="Normal 234" xfId="600" xr:uid="{00000000-0005-0000-0000-000071030000}"/>
    <cellStyle name="Normal 234 2" xfId="601" xr:uid="{00000000-0005-0000-0000-000072030000}"/>
    <cellStyle name="Normal 235" xfId="602" xr:uid="{00000000-0005-0000-0000-000073030000}"/>
    <cellStyle name="Normal 235 2" xfId="603" xr:uid="{00000000-0005-0000-0000-000074030000}"/>
    <cellStyle name="Normal 236" xfId="604" xr:uid="{00000000-0005-0000-0000-000075030000}"/>
    <cellStyle name="Normal 236 2" xfId="605" xr:uid="{00000000-0005-0000-0000-000076030000}"/>
    <cellStyle name="Normal 237" xfId="606" xr:uid="{00000000-0005-0000-0000-000077030000}"/>
    <cellStyle name="Normal 237 2" xfId="607" xr:uid="{00000000-0005-0000-0000-000078030000}"/>
    <cellStyle name="Normal 238" xfId="608" xr:uid="{00000000-0005-0000-0000-000079030000}"/>
    <cellStyle name="Normal 238 2" xfId="609" xr:uid="{00000000-0005-0000-0000-00007A030000}"/>
    <cellStyle name="Normal 239" xfId="610" xr:uid="{00000000-0005-0000-0000-00007B030000}"/>
    <cellStyle name="Normal 239 2" xfId="611" xr:uid="{00000000-0005-0000-0000-00007C030000}"/>
    <cellStyle name="Normal 24" xfId="612" xr:uid="{00000000-0005-0000-0000-00007D030000}"/>
    <cellStyle name="Normal 24 2" xfId="613" xr:uid="{00000000-0005-0000-0000-00007E030000}"/>
    <cellStyle name="Normal 240" xfId="614" xr:uid="{00000000-0005-0000-0000-00007F030000}"/>
    <cellStyle name="Normal 240 2" xfId="615" xr:uid="{00000000-0005-0000-0000-000080030000}"/>
    <cellStyle name="Normal 241" xfId="616" xr:uid="{00000000-0005-0000-0000-000081030000}"/>
    <cellStyle name="Normal 241 2" xfId="617" xr:uid="{00000000-0005-0000-0000-000082030000}"/>
    <cellStyle name="Normal 242" xfId="618" xr:uid="{00000000-0005-0000-0000-000083030000}"/>
    <cellStyle name="Normal 242 2" xfId="619" xr:uid="{00000000-0005-0000-0000-000084030000}"/>
    <cellStyle name="Normal 243" xfId="620" xr:uid="{00000000-0005-0000-0000-000085030000}"/>
    <cellStyle name="Normal 243 2" xfId="621" xr:uid="{00000000-0005-0000-0000-000086030000}"/>
    <cellStyle name="Normal 244" xfId="622" xr:uid="{00000000-0005-0000-0000-000087030000}"/>
    <cellStyle name="Normal 244 2" xfId="623" xr:uid="{00000000-0005-0000-0000-000088030000}"/>
    <cellStyle name="Normal 245" xfId="624" xr:uid="{00000000-0005-0000-0000-000089030000}"/>
    <cellStyle name="Normal 245 2" xfId="625" xr:uid="{00000000-0005-0000-0000-00008A030000}"/>
    <cellStyle name="Normal 246" xfId="626" xr:uid="{00000000-0005-0000-0000-00008B030000}"/>
    <cellStyle name="Normal 246 2" xfId="627" xr:uid="{00000000-0005-0000-0000-00008C030000}"/>
    <cellStyle name="Normal 247" xfId="628" xr:uid="{00000000-0005-0000-0000-00008D030000}"/>
    <cellStyle name="Normal 247 2" xfId="629" xr:uid="{00000000-0005-0000-0000-00008E030000}"/>
    <cellStyle name="Normal 248" xfId="630" xr:uid="{00000000-0005-0000-0000-00008F030000}"/>
    <cellStyle name="Normal 248 2" xfId="631" xr:uid="{00000000-0005-0000-0000-000090030000}"/>
    <cellStyle name="Normal 249" xfId="632" xr:uid="{00000000-0005-0000-0000-000091030000}"/>
    <cellStyle name="Normal 249 2" xfId="633" xr:uid="{00000000-0005-0000-0000-000092030000}"/>
    <cellStyle name="Normal 25" xfId="634" xr:uid="{00000000-0005-0000-0000-000093030000}"/>
    <cellStyle name="Normal 25 2" xfId="635" xr:uid="{00000000-0005-0000-0000-000094030000}"/>
    <cellStyle name="Normal 250" xfId="636" xr:uid="{00000000-0005-0000-0000-000095030000}"/>
    <cellStyle name="Normal 250 2" xfId="637" xr:uid="{00000000-0005-0000-0000-000096030000}"/>
    <cellStyle name="Normal 251" xfId="638" xr:uid="{00000000-0005-0000-0000-000097030000}"/>
    <cellStyle name="Normal 251 2" xfId="639" xr:uid="{00000000-0005-0000-0000-000098030000}"/>
    <cellStyle name="Normal 252" xfId="640" xr:uid="{00000000-0005-0000-0000-000099030000}"/>
    <cellStyle name="Normal 252 2" xfId="641" xr:uid="{00000000-0005-0000-0000-00009A030000}"/>
    <cellStyle name="Normal 253" xfId="642" xr:uid="{00000000-0005-0000-0000-00009B030000}"/>
    <cellStyle name="Normal 253 2" xfId="643" xr:uid="{00000000-0005-0000-0000-00009C030000}"/>
    <cellStyle name="Normal 254" xfId="644" xr:uid="{00000000-0005-0000-0000-00009D030000}"/>
    <cellStyle name="Normal 254 2" xfId="645" xr:uid="{00000000-0005-0000-0000-00009E030000}"/>
    <cellStyle name="Normal 255" xfId="646" xr:uid="{00000000-0005-0000-0000-00009F030000}"/>
    <cellStyle name="Normal 255 2" xfId="647" xr:uid="{00000000-0005-0000-0000-0000A0030000}"/>
    <cellStyle name="Normal 256" xfId="648" xr:uid="{00000000-0005-0000-0000-0000A1030000}"/>
    <cellStyle name="Normal 256 2" xfId="649" xr:uid="{00000000-0005-0000-0000-0000A2030000}"/>
    <cellStyle name="Normal 257" xfId="650" xr:uid="{00000000-0005-0000-0000-0000A3030000}"/>
    <cellStyle name="Normal 257 2" xfId="651" xr:uid="{00000000-0005-0000-0000-0000A4030000}"/>
    <cellStyle name="Normal 258" xfId="652" xr:uid="{00000000-0005-0000-0000-0000A5030000}"/>
    <cellStyle name="Normal 258 2" xfId="653" xr:uid="{00000000-0005-0000-0000-0000A6030000}"/>
    <cellStyle name="Normal 258 3" xfId="654" xr:uid="{00000000-0005-0000-0000-0000A7030000}"/>
    <cellStyle name="Normal 26" xfId="655" xr:uid="{00000000-0005-0000-0000-0000A8030000}"/>
    <cellStyle name="Normal 26 2" xfId="656" xr:uid="{00000000-0005-0000-0000-0000A9030000}"/>
    <cellStyle name="Normal 27" xfId="657" xr:uid="{00000000-0005-0000-0000-0000AA030000}"/>
    <cellStyle name="Normal 27 2" xfId="658" xr:uid="{00000000-0005-0000-0000-0000AB030000}"/>
    <cellStyle name="Normal 28" xfId="659" xr:uid="{00000000-0005-0000-0000-0000AC030000}"/>
    <cellStyle name="Normal 28 2" xfId="660" xr:uid="{00000000-0005-0000-0000-0000AD030000}"/>
    <cellStyle name="Normal 28 3" xfId="661" xr:uid="{00000000-0005-0000-0000-0000AE030000}"/>
    <cellStyle name="Normal 28 4" xfId="662" xr:uid="{00000000-0005-0000-0000-0000AF030000}"/>
    <cellStyle name="Normal 28 5" xfId="663" xr:uid="{00000000-0005-0000-0000-0000B0030000}"/>
    <cellStyle name="Normal 29" xfId="664" xr:uid="{00000000-0005-0000-0000-0000B1030000}"/>
    <cellStyle name="Normal 29 2" xfId="665" xr:uid="{00000000-0005-0000-0000-0000B2030000}"/>
    <cellStyle name="Normal 29 3" xfId="666" xr:uid="{00000000-0005-0000-0000-0000B3030000}"/>
    <cellStyle name="Normal 29 4" xfId="667" xr:uid="{00000000-0005-0000-0000-0000B4030000}"/>
    <cellStyle name="Normal 29 5" xfId="668" xr:uid="{00000000-0005-0000-0000-0000B5030000}"/>
    <cellStyle name="Normal 3" xfId="669" xr:uid="{00000000-0005-0000-0000-0000B6030000}"/>
    <cellStyle name="Normal 3 2" xfId="670" xr:uid="{00000000-0005-0000-0000-0000B7030000}"/>
    <cellStyle name="Normal 3 3" xfId="671" xr:uid="{00000000-0005-0000-0000-0000B8030000}"/>
    <cellStyle name="Normal 3 4" xfId="672" xr:uid="{00000000-0005-0000-0000-0000B9030000}"/>
    <cellStyle name="Normal 3 5" xfId="673" xr:uid="{00000000-0005-0000-0000-0000BA030000}"/>
    <cellStyle name="Normal 3 6" xfId="674" xr:uid="{00000000-0005-0000-0000-0000BB030000}"/>
    <cellStyle name="Normal 30" xfId="675" xr:uid="{00000000-0005-0000-0000-0000BC030000}"/>
    <cellStyle name="Normal 30 2" xfId="676" xr:uid="{00000000-0005-0000-0000-0000BD030000}"/>
    <cellStyle name="Normal 31" xfId="677" xr:uid="{00000000-0005-0000-0000-0000BE030000}"/>
    <cellStyle name="Normal 31 2" xfId="678" xr:uid="{00000000-0005-0000-0000-0000BF030000}"/>
    <cellStyle name="Normal 32" xfId="679" xr:uid="{00000000-0005-0000-0000-0000C0030000}"/>
    <cellStyle name="Normal 32 2" xfId="680" xr:uid="{00000000-0005-0000-0000-0000C1030000}"/>
    <cellStyle name="Normal 33" xfId="681" xr:uid="{00000000-0005-0000-0000-0000C2030000}"/>
    <cellStyle name="Normal 33 2" xfId="682" xr:uid="{00000000-0005-0000-0000-0000C3030000}"/>
    <cellStyle name="Normal 34" xfId="683" xr:uid="{00000000-0005-0000-0000-0000C4030000}"/>
    <cellStyle name="Normal 34 2" xfId="684" xr:uid="{00000000-0005-0000-0000-0000C5030000}"/>
    <cellStyle name="Normal 35" xfId="685" xr:uid="{00000000-0005-0000-0000-0000C6030000}"/>
    <cellStyle name="Normal 35 2" xfId="686" xr:uid="{00000000-0005-0000-0000-0000C7030000}"/>
    <cellStyle name="Normal 36" xfId="687" xr:uid="{00000000-0005-0000-0000-0000C8030000}"/>
    <cellStyle name="Normal 36 2" xfId="688" xr:uid="{00000000-0005-0000-0000-0000C9030000}"/>
    <cellStyle name="Normal 37" xfId="689" xr:uid="{00000000-0005-0000-0000-0000CA030000}"/>
    <cellStyle name="Normal 37 2" xfId="690" xr:uid="{00000000-0005-0000-0000-0000CB030000}"/>
    <cellStyle name="Normal 38" xfId="691" xr:uid="{00000000-0005-0000-0000-0000CC030000}"/>
    <cellStyle name="Normal 38 2" xfId="692" xr:uid="{00000000-0005-0000-0000-0000CD030000}"/>
    <cellStyle name="Normal 39" xfId="693" xr:uid="{00000000-0005-0000-0000-0000CE030000}"/>
    <cellStyle name="Normal 39 2" xfId="694" xr:uid="{00000000-0005-0000-0000-0000CF030000}"/>
    <cellStyle name="Normal 4" xfId="695" xr:uid="{00000000-0005-0000-0000-0000D0030000}"/>
    <cellStyle name="Normal 4 2" xfId="696" xr:uid="{00000000-0005-0000-0000-0000D1030000}"/>
    <cellStyle name="Normal 4 3" xfId="697" xr:uid="{00000000-0005-0000-0000-0000D2030000}"/>
    <cellStyle name="Normal 4 4" xfId="698" xr:uid="{00000000-0005-0000-0000-0000D3030000}"/>
    <cellStyle name="Normal 40" xfId="699" xr:uid="{00000000-0005-0000-0000-0000D4030000}"/>
    <cellStyle name="Normal 40 2" xfId="700" xr:uid="{00000000-0005-0000-0000-0000D5030000}"/>
    <cellStyle name="Normal 41" xfId="701" xr:uid="{00000000-0005-0000-0000-0000D6030000}"/>
    <cellStyle name="Normal 41 2" xfId="702" xr:uid="{00000000-0005-0000-0000-0000D7030000}"/>
    <cellStyle name="Normal 42" xfId="703" xr:uid="{00000000-0005-0000-0000-0000D8030000}"/>
    <cellStyle name="Normal 42 2" xfId="704" xr:uid="{00000000-0005-0000-0000-0000D9030000}"/>
    <cellStyle name="Normal 43" xfId="705" xr:uid="{00000000-0005-0000-0000-0000DA030000}"/>
    <cellStyle name="Normal 43 2" xfId="706" xr:uid="{00000000-0005-0000-0000-0000DB030000}"/>
    <cellStyle name="Normal 44" xfId="707" xr:uid="{00000000-0005-0000-0000-0000DC030000}"/>
    <cellStyle name="Normal 44 2" xfId="708" xr:uid="{00000000-0005-0000-0000-0000DD030000}"/>
    <cellStyle name="Normal 45" xfId="709" xr:uid="{00000000-0005-0000-0000-0000DE030000}"/>
    <cellStyle name="Normal 45 2" xfId="710" xr:uid="{00000000-0005-0000-0000-0000DF030000}"/>
    <cellStyle name="Normal 46" xfId="711" xr:uid="{00000000-0005-0000-0000-0000E0030000}"/>
    <cellStyle name="Normal 46 2" xfId="712" xr:uid="{00000000-0005-0000-0000-0000E1030000}"/>
    <cellStyle name="Normal 47" xfId="713" xr:uid="{00000000-0005-0000-0000-0000E2030000}"/>
    <cellStyle name="Normal 47 2" xfId="714" xr:uid="{00000000-0005-0000-0000-0000E3030000}"/>
    <cellStyle name="Normal 48" xfId="715" xr:uid="{00000000-0005-0000-0000-0000E4030000}"/>
    <cellStyle name="Normal 48 2" xfId="716" xr:uid="{00000000-0005-0000-0000-0000E5030000}"/>
    <cellStyle name="Normal 49" xfId="717" xr:uid="{00000000-0005-0000-0000-0000E6030000}"/>
    <cellStyle name="Normal 49 2" xfId="718" xr:uid="{00000000-0005-0000-0000-0000E7030000}"/>
    <cellStyle name="Normal 5" xfId="719" xr:uid="{00000000-0005-0000-0000-0000E8030000}"/>
    <cellStyle name="Normal 50" xfId="720" xr:uid="{00000000-0005-0000-0000-0000E9030000}"/>
    <cellStyle name="Normal 50 2" xfId="721" xr:uid="{00000000-0005-0000-0000-0000EA030000}"/>
    <cellStyle name="Normal 51" xfId="722" xr:uid="{00000000-0005-0000-0000-0000EB030000}"/>
    <cellStyle name="Normal 51 2" xfId="723" xr:uid="{00000000-0005-0000-0000-0000EC030000}"/>
    <cellStyle name="Normal 52" xfId="724" xr:uid="{00000000-0005-0000-0000-0000ED030000}"/>
    <cellStyle name="Normal 52 2" xfId="725" xr:uid="{00000000-0005-0000-0000-0000EE030000}"/>
    <cellStyle name="Normal 53" xfId="726" xr:uid="{00000000-0005-0000-0000-0000EF030000}"/>
    <cellStyle name="Normal 53 2" xfId="727" xr:uid="{00000000-0005-0000-0000-0000F0030000}"/>
    <cellStyle name="Normal 54" xfId="728" xr:uid="{00000000-0005-0000-0000-0000F1030000}"/>
    <cellStyle name="Normal 54 2" xfId="729" xr:uid="{00000000-0005-0000-0000-0000F2030000}"/>
    <cellStyle name="Normal 55" xfId="730" xr:uid="{00000000-0005-0000-0000-0000F3030000}"/>
    <cellStyle name="Normal 55 2" xfId="731" xr:uid="{00000000-0005-0000-0000-0000F4030000}"/>
    <cellStyle name="Normal 56" xfId="732" xr:uid="{00000000-0005-0000-0000-0000F5030000}"/>
    <cellStyle name="Normal 56 2" xfId="733" xr:uid="{00000000-0005-0000-0000-0000F6030000}"/>
    <cellStyle name="Normal 57" xfId="734" xr:uid="{00000000-0005-0000-0000-0000F7030000}"/>
    <cellStyle name="Normal 57 2" xfId="735" xr:uid="{00000000-0005-0000-0000-0000F8030000}"/>
    <cellStyle name="Normal 58" xfId="736" xr:uid="{00000000-0005-0000-0000-0000F9030000}"/>
    <cellStyle name="Normal 58 2" xfId="737" xr:uid="{00000000-0005-0000-0000-0000FA030000}"/>
    <cellStyle name="Normal 59" xfId="738" xr:uid="{00000000-0005-0000-0000-0000FB030000}"/>
    <cellStyle name="Normal 59 2" xfId="739" xr:uid="{00000000-0005-0000-0000-0000FC030000}"/>
    <cellStyle name="Normal 6" xfId="740" xr:uid="{00000000-0005-0000-0000-0000FD030000}"/>
    <cellStyle name="Normal 6 2" xfId="741" xr:uid="{00000000-0005-0000-0000-0000FE030000}"/>
    <cellStyle name="Normal 60" xfId="742" xr:uid="{00000000-0005-0000-0000-0000FF030000}"/>
    <cellStyle name="Normal 60 2" xfId="743" xr:uid="{00000000-0005-0000-0000-000000040000}"/>
    <cellStyle name="Normal 61" xfId="744" xr:uid="{00000000-0005-0000-0000-000001040000}"/>
    <cellStyle name="Normal 61 2" xfId="745" xr:uid="{00000000-0005-0000-0000-000002040000}"/>
    <cellStyle name="Normal 62" xfId="746" xr:uid="{00000000-0005-0000-0000-000003040000}"/>
    <cellStyle name="Normal 62 2" xfId="747" xr:uid="{00000000-0005-0000-0000-000004040000}"/>
    <cellStyle name="Normal 63" xfId="748" xr:uid="{00000000-0005-0000-0000-000005040000}"/>
    <cellStyle name="Normal 63 2" xfId="749" xr:uid="{00000000-0005-0000-0000-000006040000}"/>
    <cellStyle name="Normal 64" xfId="750" xr:uid="{00000000-0005-0000-0000-000007040000}"/>
    <cellStyle name="Normal 64 2" xfId="751" xr:uid="{00000000-0005-0000-0000-000008040000}"/>
    <cellStyle name="Normal 65" xfId="752" xr:uid="{00000000-0005-0000-0000-000009040000}"/>
    <cellStyle name="Normal 65 2" xfId="753" xr:uid="{00000000-0005-0000-0000-00000A040000}"/>
    <cellStyle name="Normal 66" xfId="754" xr:uid="{00000000-0005-0000-0000-00000B040000}"/>
    <cellStyle name="Normal 66 2" xfId="755" xr:uid="{00000000-0005-0000-0000-00000C040000}"/>
    <cellStyle name="Normal 67" xfId="756" xr:uid="{00000000-0005-0000-0000-00000D040000}"/>
    <cellStyle name="Normal 67 2" xfId="757" xr:uid="{00000000-0005-0000-0000-00000E040000}"/>
    <cellStyle name="Normal 68" xfId="758" xr:uid="{00000000-0005-0000-0000-00000F040000}"/>
    <cellStyle name="Normal 68 2" xfId="759" xr:uid="{00000000-0005-0000-0000-000010040000}"/>
    <cellStyle name="Normal 69" xfId="760" xr:uid="{00000000-0005-0000-0000-000011040000}"/>
    <cellStyle name="Normal 69 2" xfId="761" xr:uid="{00000000-0005-0000-0000-000012040000}"/>
    <cellStyle name="Normal 7" xfId="762" xr:uid="{00000000-0005-0000-0000-000013040000}"/>
    <cellStyle name="Normal 7 2" xfId="763" xr:uid="{00000000-0005-0000-0000-000014040000}"/>
    <cellStyle name="Normal 7 3" xfId="764" xr:uid="{00000000-0005-0000-0000-000015040000}"/>
    <cellStyle name="Normal 7 4" xfId="765" xr:uid="{00000000-0005-0000-0000-000016040000}"/>
    <cellStyle name="Normal 7 5" xfId="766" xr:uid="{00000000-0005-0000-0000-000017040000}"/>
    <cellStyle name="Normal 7 6" xfId="1137" xr:uid="{4F7309BB-F49E-47F4-A4C8-AEDCB6B7CA56}"/>
    <cellStyle name="Normal 70" xfId="767" xr:uid="{00000000-0005-0000-0000-000018040000}"/>
    <cellStyle name="Normal 70 2" xfId="768" xr:uid="{00000000-0005-0000-0000-000019040000}"/>
    <cellStyle name="Normal 71" xfId="769" xr:uid="{00000000-0005-0000-0000-00001A040000}"/>
    <cellStyle name="Normal 71 2" xfId="770" xr:uid="{00000000-0005-0000-0000-00001B040000}"/>
    <cellStyle name="Normal 72" xfId="771" xr:uid="{00000000-0005-0000-0000-00001C040000}"/>
    <cellStyle name="Normal 72 2" xfId="772" xr:uid="{00000000-0005-0000-0000-00001D040000}"/>
    <cellStyle name="Normal 73" xfId="773" xr:uid="{00000000-0005-0000-0000-00001E040000}"/>
    <cellStyle name="Normal 73 2" xfId="774" xr:uid="{00000000-0005-0000-0000-00001F040000}"/>
    <cellStyle name="Normal 74" xfId="775" xr:uid="{00000000-0005-0000-0000-000020040000}"/>
    <cellStyle name="Normal 74 2" xfId="776" xr:uid="{00000000-0005-0000-0000-000021040000}"/>
    <cellStyle name="Normal 75" xfId="777" xr:uid="{00000000-0005-0000-0000-000022040000}"/>
    <cellStyle name="Normal 75 2" xfId="778" xr:uid="{00000000-0005-0000-0000-000023040000}"/>
    <cellStyle name="Normal 76" xfId="779" xr:uid="{00000000-0005-0000-0000-000024040000}"/>
    <cellStyle name="Normal 76 2" xfId="780" xr:uid="{00000000-0005-0000-0000-000025040000}"/>
    <cellStyle name="Normal 77" xfId="781" xr:uid="{00000000-0005-0000-0000-000026040000}"/>
    <cellStyle name="Normal 77 2" xfId="782" xr:uid="{00000000-0005-0000-0000-000027040000}"/>
    <cellStyle name="Normal 78" xfId="783" xr:uid="{00000000-0005-0000-0000-000028040000}"/>
    <cellStyle name="Normal 78 2" xfId="784" xr:uid="{00000000-0005-0000-0000-000029040000}"/>
    <cellStyle name="Normal 79" xfId="785" xr:uid="{00000000-0005-0000-0000-00002A040000}"/>
    <cellStyle name="Normal 79 2" xfId="786" xr:uid="{00000000-0005-0000-0000-00002B040000}"/>
    <cellStyle name="Normal 8" xfId="787" xr:uid="{00000000-0005-0000-0000-00002C040000}"/>
    <cellStyle name="Normal 80" xfId="788" xr:uid="{00000000-0005-0000-0000-00002D040000}"/>
    <cellStyle name="Normal 80 2" xfId="789" xr:uid="{00000000-0005-0000-0000-00002E040000}"/>
    <cellStyle name="Normal 81" xfId="790" xr:uid="{00000000-0005-0000-0000-00002F040000}"/>
    <cellStyle name="Normal 81 2" xfId="791" xr:uid="{00000000-0005-0000-0000-000030040000}"/>
    <cellStyle name="Normal 82" xfId="792" xr:uid="{00000000-0005-0000-0000-000031040000}"/>
    <cellStyle name="Normal 82 2" xfId="793" xr:uid="{00000000-0005-0000-0000-000032040000}"/>
    <cellStyle name="Normal 83" xfId="794" xr:uid="{00000000-0005-0000-0000-000033040000}"/>
    <cellStyle name="Normal 83 2" xfId="795" xr:uid="{00000000-0005-0000-0000-000034040000}"/>
    <cellStyle name="Normal 84" xfId="796" xr:uid="{00000000-0005-0000-0000-000035040000}"/>
    <cellStyle name="Normal 84 2" xfId="797" xr:uid="{00000000-0005-0000-0000-000036040000}"/>
    <cellStyle name="Normal 85" xfId="798" xr:uid="{00000000-0005-0000-0000-000037040000}"/>
    <cellStyle name="Normal 85 2" xfId="799" xr:uid="{00000000-0005-0000-0000-000038040000}"/>
    <cellStyle name="Normal 86" xfId="800" xr:uid="{00000000-0005-0000-0000-000039040000}"/>
    <cellStyle name="Normal 86 2" xfId="801" xr:uid="{00000000-0005-0000-0000-00003A040000}"/>
    <cellStyle name="Normal 87" xfId="802" xr:uid="{00000000-0005-0000-0000-00003B040000}"/>
    <cellStyle name="Normal 87 2" xfId="803" xr:uid="{00000000-0005-0000-0000-00003C040000}"/>
    <cellStyle name="Normal 88" xfId="804" xr:uid="{00000000-0005-0000-0000-00003D040000}"/>
    <cellStyle name="Normal 88 2" xfId="805" xr:uid="{00000000-0005-0000-0000-00003E040000}"/>
    <cellStyle name="Normal 89" xfId="806" xr:uid="{00000000-0005-0000-0000-00003F040000}"/>
    <cellStyle name="Normal 89 2" xfId="807" xr:uid="{00000000-0005-0000-0000-000040040000}"/>
    <cellStyle name="Normal 9" xfId="808" xr:uid="{00000000-0005-0000-0000-000041040000}"/>
    <cellStyle name="Normal 9 2" xfId="809" xr:uid="{00000000-0005-0000-0000-000042040000}"/>
    <cellStyle name="Normal 9 3" xfId="810" xr:uid="{00000000-0005-0000-0000-000043040000}"/>
    <cellStyle name="Normal 9 4" xfId="811" xr:uid="{00000000-0005-0000-0000-000044040000}"/>
    <cellStyle name="Normal 9 5" xfId="812" xr:uid="{00000000-0005-0000-0000-000045040000}"/>
    <cellStyle name="Normal 90" xfId="813" xr:uid="{00000000-0005-0000-0000-000046040000}"/>
    <cellStyle name="Normal 90 2" xfId="814" xr:uid="{00000000-0005-0000-0000-000047040000}"/>
    <cellStyle name="Normal 91" xfId="815" xr:uid="{00000000-0005-0000-0000-000048040000}"/>
    <cellStyle name="Normal 91 2" xfId="816" xr:uid="{00000000-0005-0000-0000-000049040000}"/>
    <cellStyle name="Normal 92" xfId="817" xr:uid="{00000000-0005-0000-0000-00004A040000}"/>
    <cellStyle name="Normal 92 2" xfId="818" xr:uid="{00000000-0005-0000-0000-00004B040000}"/>
    <cellStyle name="Normal 93" xfId="819" xr:uid="{00000000-0005-0000-0000-00004C040000}"/>
    <cellStyle name="Normal 93 2" xfId="820" xr:uid="{00000000-0005-0000-0000-00004D040000}"/>
    <cellStyle name="Normal 94" xfId="821" xr:uid="{00000000-0005-0000-0000-00004E040000}"/>
    <cellStyle name="Normal 94 2" xfId="822" xr:uid="{00000000-0005-0000-0000-00004F040000}"/>
    <cellStyle name="Normal 95" xfId="823" xr:uid="{00000000-0005-0000-0000-000050040000}"/>
    <cellStyle name="Normal 95 2" xfId="824" xr:uid="{00000000-0005-0000-0000-000051040000}"/>
    <cellStyle name="Normal 96" xfId="825" xr:uid="{00000000-0005-0000-0000-000052040000}"/>
    <cellStyle name="Normal 96 2" xfId="826" xr:uid="{00000000-0005-0000-0000-000053040000}"/>
    <cellStyle name="Normal 97" xfId="827" xr:uid="{00000000-0005-0000-0000-000054040000}"/>
    <cellStyle name="Normal 97 2" xfId="828" xr:uid="{00000000-0005-0000-0000-000055040000}"/>
    <cellStyle name="Normal 98" xfId="829" xr:uid="{00000000-0005-0000-0000-000056040000}"/>
    <cellStyle name="Normal 98 2" xfId="830" xr:uid="{00000000-0005-0000-0000-000057040000}"/>
    <cellStyle name="Normal 99" xfId="831" xr:uid="{00000000-0005-0000-0000-000058040000}"/>
    <cellStyle name="Normal 99 2" xfId="832" xr:uid="{00000000-0005-0000-0000-000059040000}"/>
    <cellStyle name="Note 2" xfId="833" xr:uid="{00000000-0005-0000-0000-00005A040000}"/>
    <cellStyle name="Note 2 2" xfId="834" xr:uid="{00000000-0005-0000-0000-00005B040000}"/>
    <cellStyle name="Note 2 3" xfId="835" xr:uid="{00000000-0005-0000-0000-00005C040000}"/>
    <cellStyle name="Note 2 4" xfId="836" xr:uid="{00000000-0005-0000-0000-00005D040000}"/>
    <cellStyle name="Note 3" xfId="837" xr:uid="{00000000-0005-0000-0000-00005E040000}"/>
    <cellStyle name="Note 3 2" xfId="838" xr:uid="{00000000-0005-0000-0000-00005F040000}"/>
    <cellStyle name="Note 4" xfId="839" xr:uid="{00000000-0005-0000-0000-000060040000}"/>
    <cellStyle name="Output 2" xfId="840" xr:uid="{00000000-0005-0000-0000-000061040000}"/>
    <cellStyle name="Sheet Title" xfId="841" xr:uid="{00000000-0005-0000-0000-000062040000}"/>
    <cellStyle name="Title 2" xfId="842" xr:uid="{00000000-0005-0000-0000-000063040000}"/>
    <cellStyle name="Total 2" xfId="843" xr:uid="{00000000-0005-0000-0000-000064040000}"/>
    <cellStyle name="Total 2 2" xfId="844" xr:uid="{00000000-0005-0000-0000-000065040000}"/>
    <cellStyle name="Warning Text 2" xfId="845" xr:uid="{00000000-0005-0000-0000-000066040000}"/>
    <cellStyle name="Warning Text 2 2" xfId="846" xr:uid="{00000000-0005-0000-0000-000067040000}"/>
    <cellStyle name="Warning Text 2 2 2" xfId="847" xr:uid="{00000000-0005-0000-0000-000068040000}"/>
    <cellStyle name="Warning Text 2 3" xfId="848" xr:uid="{00000000-0005-0000-0000-000069040000}"/>
    <cellStyle name="Warning Text 2 3 2" xfId="849" xr:uid="{00000000-0005-0000-0000-00006A040000}"/>
    <cellStyle name="Warning Text 3" xfId="850" xr:uid="{00000000-0005-0000-0000-00006B040000}"/>
    <cellStyle name="Warning Text 3 2" xfId="851" xr:uid="{00000000-0005-0000-0000-00006C040000}"/>
    <cellStyle name="Warning Text 3 2 2" xfId="852" xr:uid="{00000000-0005-0000-0000-00006D040000}"/>
    <cellStyle name="Warning Text 3 3" xfId="853" xr:uid="{00000000-0005-0000-0000-00006E040000}"/>
    <cellStyle name="Warning Text 4" xfId="854" xr:uid="{00000000-0005-0000-0000-00006F040000}"/>
    <cellStyle name="Warning Text 4 2" xfId="855" xr:uid="{00000000-0005-0000-0000-000070040000}"/>
  </cellStyles>
  <dxfs count="334">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5822949</xdr:colOff>
      <xdr:row>0</xdr:row>
      <xdr:rowOff>123824</xdr:rowOff>
    </xdr:from>
    <xdr:to>
      <xdr:col>2</xdr:col>
      <xdr:colOff>6926009</xdr:colOff>
      <xdr:row>6</xdr:row>
      <xdr:rowOff>114299</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085012" y="123824"/>
          <a:ext cx="1099885" cy="1062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zoomScalePageLayoutView="80" workbookViewId="0"/>
  </sheetViews>
  <sheetFormatPr defaultColWidth="18.7265625" defaultRowHeight="12.75" customHeight="1" x14ac:dyDescent="0.25"/>
  <cols>
    <col min="1" max="1" width="9.26953125" customWidth="1"/>
    <col min="2" max="2" width="9.7265625" customWidth="1"/>
    <col min="3" max="3" width="107.7265625" customWidth="1"/>
  </cols>
  <sheetData>
    <row r="1" spans="1:3" ht="15.5" x14ac:dyDescent="0.35">
      <c r="A1" s="137" t="s">
        <v>0</v>
      </c>
      <c r="B1" s="138"/>
      <c r="C1" s="139"/>
    </row>
    <row r="2" spans="1:3" ht="15.5" x14ac:dyDescent="0.35">
      <c r="A2" s="34" t="s">
        <v>1</v>
      </c>
      <c r="B2" s="6"/>
      <c r="C2" s="65"/>
    </row>
    <row r="3" spans="1:3" ht="12.5" x14ac:dyDescent="0.25">
      <c r="A3" s="35"/>
      <c r="B3" s="7"/>
      <c r="C3" s="66"/>
    </row>
    <row r="4" spans="1:3" ht="12.5" x14ac:dyDescent="0.25">
      <c r="A4" s="35" t="s">
        <v>2</v>
      </c>
      <c r="B4" s="7"/>
      <c r="C4" s="66"/>
    </row>
    <row r="5" spans="1:3" ht="12.5" x14ac:dyDescent="0.25">
      <c r="A5" s="35" t="s">
        <v>3</v>
      </c>
      <c r="B5" s="7"/>
      <c r="C5" s="66"/>
    </row>
    <row r="6" spans="1:3" ht="12.5" x14ac:dyDescent="0.25">
      <c r="A6" s="35" t="s">
        <v>4</v>
      </c>
      <c r="B6" s="7"/>
      <c r="C6" s="66"/>
    </row>
    <row r="7" spans="1:3" ht="12.5" x14ac:dyDescent="0.25">
      <c r="A7" s="8"/>
      <c r="B7" s="9"/>
      <c r="C7" s="67"/>
    </row>
    <row r="8" spans="1:3" ht="18" customHeight="1" x14ac:dyDescent="0.25">
      <c r="A8" s="140" t="s">
        <v>5</v>
      </c>
      <c r="B8" s="141"/>
      <c r="C8" s="142"/>
    </row>
    <row r="9" spans="1:3" ht="12.75" customHeight="1" x14ac:dyDescent="0.25">
      <c r="A9" s="10" t="s">
        <v>6</v>
      </c>
      <c r="B9" s="11"/>
      <c r="C9" s="68"/>
    </row>
    <row r="10" spans="1:3" ht="12.5" x14ac:dyDescent="0.25">
      <c r="A10" s="10" t="s">
        <v>7</v>
      </c>
      <c r="B10" s="11"/>
      <c r="C10" s="68"/>
    </row>
    <row r="11" spans="1:3" ht="12.5" x14ac:dyDescent="0.25">
      <c r="A11" s="10" t="s">
        <v>8</v>
      </c>
      <c r="B11" s="11"/>
      <c r="C11" s="68"/>
    </row>
    <row r="12" spans="1:3" ht="12.5" x14ac:dyDescent="0.25">
      <c r="A12" s="10" t="s">
        <v>9</v>
      </c>
      <c r="B12" s="11"/>
      <c r="C12" s="68"/>
    </row>
    <row r="13" spans="1:3" ht="12.5" x14ac:dyDescent="0.25">
      <c r="A13" s="10" t="s">
        <v>10</v>
      </c>
      <c r="B13" s="11"/>
      <c r="C13" s="68"/>
    </row>
    <row r="14" spans="1:3" ht="12.5" x14ac:dyDescent="0.25">
      <c r="A14" s="12"/>
      <c r="B14" s="13"/>
      <c r="C14" s="69"/>
    </row>
    <row r="16" spans="1:3" ht="13" x14ac:dyDescent="0.25">
      <c r="A16" s="143" t="s">
        <v>11</v>
      </c>
      <c r="B16" s="144"/>
      <c r="C16" s="145"/>
    </row>
    <row r="17" spans="1:3" ht="13" x14ac:dyDescent="0.25">
      <c r="A17" s="146" t="s">
        <v>12</v>
      </c>
      <c r="B17" s="147"/>
      <c r="C17" s="148"/>
    </row>
    <row r="18" spans="1:3" ht="13" x14ac:dyDescent="0.25">
      <c r="A18" s="146" t="s">
        <v>13</v>
      </c>
      <c r="B18" s="147"/>
      <c r="C18" s="148"/>
    </row>
    <row r="19" spans="1:3" ht="13" x14ac:dyDescent="0.25">
      <c r="A19" s="146" t="s">
        <v>14</v>
      </c>
      <c r="B19" s="147"/>
      <c r="C19" s="148"/>
    </row>
    <row r="20" spans="1:3" ht="13" x14ac:dyDescent="0.25">
      <c r="A20" s="146" t="s">
        <v>15</v>
      </c>
      <c r="B20" s="147"/>
      <c r="C20" s="148"/>
    </row>
    <row r="21" spans="1:3" ht="13" x14ac:dyDescent="0.25">
      <c r="A21" s="146" t="s">
        <v>16</v>
      </c>
      <c r="B21" s="147"/>
      <c r="C21" s="148"/>
    </row>
    <row r="22" spans="1:3" ht="13" x14ac:dyDescent="0.25">
      <c r="A22" s="146" t="s">
        <v>17</v>
      </c>
      <c r="B22" s="147"/>
      <c r="C22" s="148"/>
    </row>
    <row r="23" spans="1:3" ht="13" x14ac:dyDescent="0.25">
      <c r="A23" s="146" t="s">
        <v>18</v>
      </c>
      <c r="B23" s="147"/>
      <c r="C23" s="148"/>
    </row>
    <row r="24" spans="1:3" ht="13" x14ac:dyDescent="0.25">
      <c r="A24" s="146" t="s">
        <v>19</v>
      </c>
      <c r="B24" s="147"/>
      <c r="C24" s="148"/>
    </row>
    <row r="25" spans="1:3" ht="13" x14ac:dyDescent="0.25">
      <c r="A25" s="146" t="s">
        <v>20</v>
      </c>
      <c r="B25" s="147"/>
      <c r="C25" s="148"/>
    </row>
    <row r="26" spans="1:3" ht="13" x14ac:dyDescent="0.25">
      <c r="A26" s="149" t="s">
        <v>21</v>
      </c>
      <c r="B26" s="147"/>
      <c r="C26" s="148"/>
    </row>
    <row r="27" spans="1:3" ht="13" x14ac:dyDescent="0.25">
      <c r="A27" s="149" t="s">
        <v>22</v>
      </c>
      <c r="B27" s="147"/>
      <c r="C27" s="148"/>
    </row>
    <row r="28" spans="1:3" ht="12.75" customHeight="1" x14ac:dyDescent="0.25">
      <c r="C28" s="148"/>
    </row>
    <row r="29" spans="1:3" ht="13" x14ac:dyDescent="0.25">
      <c r="A29" s="143" t="s">
        <v>23</v>
      </c>
      <c r="B29" s="144"/>
      <c r="C29" s="150"/>
    </row>
    <row r="30" spans="1:3" ht="12.5" x14ac:dyDescent="0.25">
      <c r="A30" s="151"/>
      <c r="B30" s="152"/>
      <c r="C30" s="153"/>
    </row>
    <row r="31" spans="1:3" ht="13" x14ac:dyDescent="0.25">
      <c r="A31" s="154" t="s">
        <v>24</v>
      </c>
      <c r="B31" s="155"/>
      <c r="C31" s="148"/>
    </row>
    <row r="32" spans="1:3" ht="13" x14ac:dyDescent="0.25">
      <c r="A32" s="154" t="s">
        <v>25</v>
      </c>
      <c r="B32" s="155"/>
      <c r="C32" s="148"/>
    </row>
    <row r="33" spans="1:3" ht="12.75" customHeight="1" x14ac:dyDescent="0.25">
      <c r="A33" s="154" t="s">
        <v>26</v>
      </c>
      <c r="B33" s="155"/>
      <c r="C33" s="148"/>
    </row>
    <row r="34" spans="1:3" ht="12.75" customHeight="1" x14ac:dyDescent="0.25">
      <c r="A34" s="154" t="s">
        <v>27</v>
      </c>
      <c r="B34" s="156"/>
      <c r="C34" s="148"/>
    </row>
    <row r="35" spans="1:3" ht="13" x14ac:dyDescent="0.25">
      <c r="A35" s="154" t="s">
        <v>28</v>
      </c>
      <c r="B35" s="155"/>
      <c r="C35" s="148"/>
    </row>
    <row r="36" spans="1:3" ht="12.5" x14ac:dyDescent="0.25">
      <c r="A36" s="151"/>
      <c r="B36" s="152"/>
      <c r="C36" s="153"/>
    </row>
    <row r="37" spans="1:3" ht="13" x14ac:dyDescent="0.25">
      <c r="A37" s="154" t="s">
        <v>24</v>
      </c>
      <c r="B37" s="155"/>
      <c r="C37" s="148"/>
    </row>
    <row r="38" spans="1:3" ht="13" x14ac:dyDescent="0.25">
      <c r="A38" s="154" t="s">
        <v>25</v>
      </c>
      <c r="B38" s="155"/>
      <c r="C38" s="148"/>
    </row>
    <row r="39" spans="1:3" ht="13" x14ac:dyDescent="0.25">
      <c r="A39" s="154" t="s">
        <v>26</v>
      </c>
      <c r="B39" s="155"/>
      <c r="C39" s="148"/>
    </row>
    <row r="40" spans="1:3" ht="13" x14ac:dyDescent="0.25">
      <c r="A40" s="154" t="s">
        <v>27</v>
      </c>
      <c r="B40" s="156"/>
      <c r="C40" s="148"/>
    </row>
    <row r="41" spans="1:3" ht="13" x14ac:dyDescent="0.25">
      <c r="A41" s="154" t="s">
        <v>28</v>
      </c>
      <c r="B41" s="155"/>
      <c r="C41" s="148"/>
    </row>
    <row r="43" spans="1:3" ht="12.5" x14ac:dyDescent="0.25">
      <c r="A43" s="37" t="s">
        <v>29</v>
      </c>
    </row>
    <row r="44" spans="1:3" ht="12.5" x14ac:dyDescent="0.25">
      <c r="A44" s="37" t="s">
        <v>30</v>
      </c>
    </row>
    <row r="45" spans="1:3" ht="12.5" x14ac:dyDescent="0.25">
      <c r="A45" s="37" t="s">
        <v>31</v>
      </c>
    </row>
    <row r="47" spans="1:3" ht="12.75" hidden="1" customHeight="1" x14ac:dyDescent="0.35">
      <c r="A47" s="70" t="s">
        <v>32</v>
      </c>
    </row>
    <row r="48" spans="1:3" ht="12.75" hidden="1" customHeight="1" x14ac:dyDescent="0.35">
      <c r="A48" s="70" t="s">
        <v>33</v>
      </c>
    </row>
    <row r="49" spans="1:1" ht="12.75" hidden="1" customHeight="1" x14ac:dyDescent="0.35">
      <c r="A49" s="70" t="s">
        <v>34</v>
      </c>
    </row>
  </sheetData>
  <customSheetViews>
    <customSheetView guid="{BD112224-E283-B04B-BA9E-A14CDB07129F}" showPageBreaks="1" showGridLines="0" fitToPage="1" printArea="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59820EF-6C89-44E6-B879-1DD779169C88}" showGridLines="0" fitToPage="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1023C5E4-CD56-4E4F-AE92-163629BF9714}" showGridLines="0" fitToPage="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3" type="noConversion"/>
  <dataValidations count="10">
    <dataValidation allowBlank="1" showInputMessage="1" showErrorMessage="1" prompt="Insert complete agency name" sqref="C24"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75" right="0.75" top="1" bottom="1" header="0.5" footer="0.5"/>
  <pageSetup scale="88" orientation="landscape" horizontalDpi="1200" verticalDpi="1200"/>
  <headerFooter>
    <oddHeader>&amp;CIRS Office of Safeguards SCSEM</oddHeader>
    <oddFooter>&amp;L&amp;F&amp;RPage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29"/>
  <sheetViews>
    <sheetView showGridLines="0" zoomScale="90" zoomScaleNormal="90" zoomScalePageLayoutView="90" workbookViewId="0">
      <selection activeCell="T18" sqref="T18"/>
    </sheetView>
  </sheetViews>
  <sheetFormatPr defaultColWidth="18.7265625" defaultRowHeight="12.75" customHeight="1" x14ac:dyDescent="0.25"/>
  <cols>
    <col min="1" max="1" width="8.7265625" customWidth="1"/>
    <col min="2" max="2" width="11.26953125" customWidth="1"/>
    <col min="3" max="3" width="10.7265625" bestFit="1" customWidth="1"/>
    <col min="4" max="4" width="13" customWidth="1"/>
    <col min="5" max="5" width="10.7265625" customWidth="1"/>
    <col min="6" max="6" width="12.7265625" customWidth="1"/>
    <col min="7" max="7" width="10.453125" customWidth="1"/>
    <col min="8" max="9" width="14.26953125" hidden="1" customWidth="1"/>
    <col min="10" max="13" width="8.7265625" customWidth="1"/>
    <col min="14" max="14" width="9.26953125" customWidth="1"/>
    <col min="15" max="15" width="9.453125" customWidth="1"/>
    <col min="16" max="16" width="10.26953125" customWidth="1"/>
  </cols>
  <sheetData>
    <row r="1" spans="1:16" ht="13" x14ac:dyDescent="0.3">
      <c r="A1" s="93" t="s">
        <v>35</v>
      </c>
      <c r="B1" s="94"/>
      <c r="C1" s="94"/>
      <c r="D1" s="94"/>
      <c r="E1" s="94"/>
      <c r="F1" s="94"/>
      <c r="G1" s="94"/>
      <c r="H1" s="94"/>
      <c r="I1" s="94"/>
      <c r="J1" s="94"/>
      <c r="K1" s="94"/>
      <c r="L1" s="94"/>
      <c r="M1" s="94"/>
      <c r="N1" s="94"/>
      <c r="O1" s="94"/>
      <c r="P1" s="95"/>
    </row>
    <row r="2" spans="1:16" ht="18" customHeight="1" x14ac:dyDescent="0.25">
      <c r="A2" s="157" t="s">
        <v>36</v>
      </c>
      <c r="B2" s="158"/>
      <c r="C2" s="158"/>
      <c r="D2" s="158"/>
      <c r="E2" s="158"/>
      <c r="F2" s="158"/>
      <c r="G2" s="158"/>
      <c r="H2" s="158"/>
      <c r="I2" s="158"/>
      <c r="J2" s="158"/>
      <c r="K2" s="158"/>
      <c r="L2" s="158"/>
      <c r="M2" s="158"/>
      <c r="N2" s="158"/>
      <c r="O2" s="158"/>
      <c r="P2" s="159"/>
    </row>
    <row r="3" spans="1:16" ht="12.75" customHeight="1" x14ac:dyDescent="0.25">
      <c r="A3" s="56" t="s">
        <v>37</v>
      </c>
      <c r="B3" s="2"/>
      <c r="C3" s="2"/>
      <c r="D3" s="2"/>
      <c r="E3" s="2"/>
      <c r="F3" s="2"/>
      <c r="G3" s="2"/>
      <c r="H3" s="2"/>
      <c r="I3" s="2"/>
      <c r="J3" s="2"/>
      <c r="K3" s="2"/>
      <c r="L3" s="2"/>
      <c r="M3" s="2"/>
      <c r="N3" s="2"/>
      <c r="O3" s="2"/>
      <c r="P3" s="89"/>
    </row>
    <row r="4" spans="1:16" ht="12.5" x14ac:dyDescent="0.25">
      <c r="A4" s="56"/>
      <c r="B4" s="2"/>
      <c r="C4" s="2"/>
      <c r="D4" s="2"/>
      <c r="E4" s="2"/>
      <c r="F4" s="2"/>
      <c r="G4" s="2"/>
      <c r="H4" s="2"/>
      <c r="I4" s="2"/>
      <c r="J4" s="2"/>
      <c r="K4" s="2"/>
      <c r="L4" s="2"/>
      <c r="M4" s="2"/>
      <c r="N4" s="2"/>
      <c r="O4" s="2"/>
      <c r="P4" s="89"/>
    </row>
    <row r="5" spans="1:16" ht="12.5" x14ac:dyDescent="0.25">
      <c r="A5" s="56" t="s">
        <v>38</v>
      </c>
      <c r="B5" s="2"/>
      <c r="C5" s="2"/>
      <c r="D5" s="2"/>
      <c r="E5" s="2"/>
      <c r="F5" s="2"/>
      <c r="G5" s="2"/>
      <c r="H5" s="2"/>
      <c r="I5" s="2"/>
      <c r="J5" s="2"/>
      <c r="K5" s="2"/>
      <c r="L5" s="2"/>
      <c r="M5" s="2"/>
      <c r="N5" s="2"/>
      <c r="O5" s="2"/>
      <c r="P5" s="89"/>
    </row>
    <row r="6" spans="1:16" ht="12.5" x14ac:dyDescent="0.25">
      <c r="A6" s="56" t="s">
        <v>39</v>
      </c>
      <c r="B6" s="2"/>
      <c r="C6" s="2"/>
      <c r="D6" s="2"/>
      <c r="E6" s="2"/>
      <c r="F6" s="2"/>
      <c r="G6" s="2"/>
      <c r="H6" s="2"/>
      <c r="I6" s="2"/>
      <c r="J6" s="2"/>
      <c r="K6" s="2"/>
      <c r="L6" s="2"/>
      <c r="M6" s="2"/>
      <c r="N6" s="2"/>
      <c r="O6" s="2"/>
      <c r="P6" s="89"/>
    </row>
    <row r="7" spans="1:16" ht="12.5" x14ac:dyDescent="0.25">
      <c r="A7" s="90"/>
      <c r="B7" s="91"/>
      <c r="C7" s="91"/>
      <c r="D7" s="91"/>
      <c r="E7" s="91"/>
      <c r="F7" s="91"/>
      <c r="G7" s="91"/>
      <c r="H7" s="91"/>
      <c r="I7" s="91"/>
      <c r="J7" s="91"/>
      <c r="K7" s="91"/>
      <c r="L7" s="91"/>
      <c r="M7" s="91"/>
      <c r="N7" s="91"/>
      <c r="O7" s="91"/>
      <c r="P7" s="92"/>
    </row>
    <row r="8" spans="1:16" ht="12.75" customHeight="1" x14ac:dyDescent="0.25">
      <c r="A8" s="160"/>
      <c r="B8" s="161"/>
      <c r="C8" s="161"/>
      <c r="D8" s="161"/>
      <c r="E8" s="161"/>
      <c r="F8" s="161"/>
      <c r="G8" s="161"/>
      <c r="H8" s="161"/>
      <c r="I8" s="161"/>
      <c r="J8" s="161"/>
      <c r="K8" s="161"/>
      <c r="L8" s="161"/>
      <c r="M8" s="161"/>
      <c r="N8" s="161"/>
      <c r="O8" s="161"/>
      <c r="P8" s="159"/>
    </row>
    <row r="9" spans="1:16" ht="12.75" customHeight="1" x14ac:dyDescent="0.3">
      <c r="A9" s="42"/>
      <c r="B9" s="162" t="s">
        <v>40</v>
      </c>
      <c r="C9" s="163"/>
      <c r="D9" s="163"/>
      <c r="E9" s="163"/>
      <c r="F9" s="163"/>
      <c r="G9" s="164"/>
      <c r="P9" s="89"/>
    </row>
    <row r="10" spans="1:16" ht="12.75" customHeight="1" x14ac:dyDescent="0.3">
      <c r="A10" s="43" t="s">
        <v>41</v>
      </c>
      <c r="B10" s="96" t="s">
        <v>42</v>
      </c>
      <c r="C10" s="97"/>
      <c r="D10" s="98"/>
      <c r="E10" s="98"/>
      <c r="F10" s="98"/>
      <c r="G10" s="99"/>
      <c r="K10" s="165" t="s">
        <v>43</v>
      </c>
      <c r="L10" s="166"/>
      <c r="M10" s="166"/>
      <c r="N10" s="166"/>
      <c r="O10" s="167"/>
      <c r="P10" s="89"/>
    </row>
    <row r="11" spans="1:16" ht="36" x14ac:dyDescent="0.25">
      <c r="A11" s="44"/>
      <c r="B11" s="168" t="s">
        <v>44</v>
      </c>
      <c r="C11" s="169" t="s">
        <v>45</v>
      </c>
      <c r="D11" s="169" t="s">
        <v>46</v>
      </c>
      <c r="E11" s="169" t="s">
        <v>47</v>
      </c>
      <c r="F11" s="169" t="s">
        <v>48</v>
      </c>
      <c r="G11" s="170" t="s">
        <v>49</v>
      </c>
      <c r="K11" s="171" t="s">
        <v>50</v>
      </c>
      <c r="L11" s="172"/>
      <c r="M11" s="173" t="s">
        <v>51</v>
      </c>
      <c r="N11" s="173" t="s">
        <v>52</v>
      </c>
      <c r="O11" s="174" t="s">
        <v>53</v>
      </c>
      <c r="P11" s="89"/>
    </row>
    <row r="12" spans="1:16" ht="12.75" customHeight="1" x14ac:dyDescent="0.3">
      <c r="A12" s="45"/>
      <c r="B12" s="175">
        <f>COUNTIF('Test Cases'!J3:J203,"Pass")</f>
        <v>0</v>
      </c>
      <c r="C12" s="176">
        <f>COUNTIF('Test Cases'!J3:J203,"Fail")</f>
        <v>0</v>
      </c>
      <c r="D12" s="177">
        <f>COUNTIF('Test Cases'!J3:J203,"Info")</f>
        <v>0</v>
      </c>
      <c r="E12" s="175">
        <f>COUNTIF('Test Cases'!J3:J203,"N/A")</f>
        <v>0</v>
      </c>
      <c r="F12" s="175">
        <f>B12+C12</f>
        <v>0</v>
      </c>
      <c r="G12" s="178">
        <f>D24/100</f>
        <v>0</v>
      </c>
      <c r="K12" s="179" t="s">
        <v>54</v>
      </c>
      <c r="L12" s="180"/>
      <c r="M12" s="181">
        <f>COUNTA('Test Cases'!J3:J301)</f>
        <v>0</v>
      </c>
      <c r="N12" s="181">
        <f>O12-M12</f>
        <v>182</v>
      </c>
      <c r="O12" s="182">
        <f>COUNTA('Test Cases'!A3:A301)</f>
        <v>182</v>
      </c>
      <c r="P12" s="89"/>
    </row>
    <row r="13" spans="1:16" ht="12.75" customHeight="1" x14ac:dyDescent="0.3">
      <c r="A13" s="45"/>
      <c r="B13" s="46"/>
      <c r="K13" s="29"/>
      <c r="L13" s="29"/>
      <c r="M13" s="29"/>
      <c r="N13" s="29"/>
      <c r="O13" s="29"/>
      <c r="P13" s="89"/>
    </row>
    <row r="14" spans="1:16" ht="12.75" customHeight="1" x14ac:dyDescent="0.3">
      <c r="A14" s="45"/>
      <c r="B14" s="183" t="s">
        <v>55</v>
      </c>
      <c r="C14" s="184"/>
      <c r="D14" s="184"/>
      <c r="E14" s="184"/>
      <c r="F14" s="184"/>
      <c r="G14" s="185"/>
      <c r="K14" s="29"/>
      <c r="L14" s="29"/>
      <c r="M14" s="29"/>
      <c r="N14" s="29"/>
      <c r="O14" s="29"/>
      <c r="P14" s="89"/>
    </row>
    <row r="15" spans="1:16" ht="12.75" customHeight="1" x14ac:dyDescent="0.25">
      <c r="A15" s="47"/>
      <c r="B15" s="48" t="s">
        <v>56</v>
      </c>
      <c r="C15" s="48" t="s">
        <v>57</v>
      </c>
      <c r="D15" s="48" t="s">
        <v>58</v>
      </c>
      <c r="E15" s="48" t="s">
        <v>59</v>
      </c>
      <c r="F15" s="48" t="s">
        <v>47</v>
      </c>
      <c r="G15" s="48" t="s">
        <v>60</v>
      </c>
      <c r="H15" s="49" t="s">
        <v>61</v>
      </c>
      <c r="I15" s="49" t="s">
        <v>62</v>
      </c>
      <c r="K15" s="36"/>
      <c r="L15" s="36"/>
      <c r="M15" s="36"/>
      <c r="N15" s="36"/>
      <c r="O15" s="36"/>
      <c r="P15" s="89"/>
    </row>
    <row r="16" spans="1:16" ht="12.75" customHeight="1" x14ac:dyDescent="0.25">
      <c r="A16" s="47"/>
      <c r="B16" s="186">
        <v>8</v>
      </c>
      <c r="C16" s="187">
        <f>COUNTIF('Test Cases'!AA:AA,B16)</f>
        <v>0</v>
      </c>
      <c r="D16" s="188">
        <f>COUNTIFS('Test Cases'!AA:AA,B16,'Test Cases'!J:J,$D$15)</f>
        <v>0</v>
      </c>
      <c r="E16" s="188">
        <f>COUNTIFS('Test Cases'!AA:AA,B16,'Test Cases'!J:J,$E$15)</f>
        <v>0</v>
      </c>
      <c r="F16" s="188">
        <f>COUNTIFS('Test Cases'!AA:AA,B16,'Test Cases'!J:J,$F$15)</f>
        <v>0</v>
      </c>
      <c r="G16" s="189">
        <v>1500</v>
      </c>
      <c r="H16">
        <f t="shared" ref="H16:H21" si="0">(C16-F16)*(G16)</f>
        <v>0</v>
      </c>
      <c r="I16">
        <f t="shared" ref="I16:I21" si="1">D16*G16</f>
        <v>0</v>
      </c>
      <c r="P16" s="89"/>
    </row>
    <row r="17" spans="1:16" ht="12.75" customHeight="1" x14ac:dyDescent="0.25">
      <c r="A17" s="47"/>
      <c r="B17" s="186">
        <v>7</v>
      </c>
      <c r="C17" s="187">
        <f>COUNTIF('Test Cases'!AA:AA,B17)</f>
        <v>2</v>
      </c>
      <c r="D17" s="188">
        <f>COUNTIFS('Test Cases'!AA:AA,B17,'Test Cases'!J:J,$D$15)</f>
        <v>0</v>
      </c>
      <c r="E17" s="188">
        <f>COUNTIFS('Test Cases'!AA:AA,B17,'Test Cases'!J:J,$E$15)</f>
        <v>0</v>
      </c>
      <c r="F17" s="188">
        <f>COUNTIFS('Test Cases'!AA:AA,B17,'Test Cases'!J:J,$F$15)</f>
        <v>0</v>
      </c>
      <c r="G17" s="189">
        <v>750</v>
      </c>
      <c r="H17">
        <f t="shared" si="0"/>
        <v>1500</v>
      </c>
      <c r="I17">
        <f t="shared" si="1"/>
        <v>0</v>
      </c>
      <c r="P17" s="89"/>
    </row>
    <row r="18" spans="1:16" ht="12.75" customHeight="1" x14ac:dyDescent="0.25">
      <c r="A18" s="47"/>
      <c r="B18" s="186">
        <v>6</v>
      </c>
      <c r="C18" s="187">
        <f>COUNTIF('Test Cases'!AA:AA,B18)</f>
        <v>21</v>
      </c>
      <c r="D18" s="188">
        <f>COUNTIFS('Test Cases'!AA:AA,B18,'Test Cases'!J:J,$D$15)</f>
        <v>0</v>
      </c>
      <c r="E18" s="188">
        <f>COUNTIFS('Test Cases'!AA:AA,B18,'Test Cases'!J:J,$E$15)</f>
        <v>0</v>
      </c>
      <c r="F18" s="188">
        <f>COUNTIFS('Test Cases'!AA:AA,B18,'Test Cases'!J:J,$F$15)</f>
        <v>0</v>
      </c>
      <c r="G18" s="189">
        <v>100</v>
      </c>
      <c r="H18">
        <f t="shared" si="0"/>
        <v>2100</v>
      </c>
      <c r="I18">
        <f t="shared" si="1"/>
        <v>0</v>
      </c>
      <c r="P18" s="89"/>
    </row>
    <row r="19" spans="1:16" ht="12.75" customHeight="1" x14ac:dyDescent="0.25">
      <c r="A19" s="47"/>
      <c r="B19" s="186">
        <v>5</v>
      </c>
      <c r="C19" s="187">
        <f>COUNTIF('Test Cases'!AA:AA,B19)</f>
        <v>93</v>
      </c>
      <c r="D19" s="188">
        <f>COUNTIFS('Test Cases'!AA:AA,B19,'Test Cases'!J:J,$D$15)</f>
        <v>0</v>
      </c>
      <c r="E19" s="188">
        <f>COUNTIFS('Test Cases'!AA:AA,B19,'Test Cases'!J:J,$E$15)</f>
        <v>0</v>
      </c>
      <c r="F19" s="188">
        <f>COUNTIFS('Test Cases'!AA:AA,B19,'Test Cases'!J:J,$F$15)</f>
        <v>0</v>
      </c>
      <c r="G19" s="189">
        <v>50</v>
      </c>
      <c r="H19">
        <f t="shared" si="0"/>
        <v>4650</v>
      </c>
      <c r="I19">
        <f t="shared" si="1"/>
        <v>0</v>
      </c>
      <c r="P19" s="89"/>
    </row>
    <row r="20" spans="1:16" ht="12.75" customHeight="1" x14ac:dyDescent="0.25">
      <c r="A20" s="47"/>
      <c r="B20" s="186">
        <v>4</v>
      </c>
      <c r="C20" s="187">
        <f>COUNTIF('Test Cases'!AA:AA,B20)</f>
        <v>32</v>
      </c>
      <c r="D20" s="188">
        <f>COUNTIFS('Test Cases'!AA:AA,B20,'Test Cases'!J:J,$D$15)</f>
        <v>0</v>
      </c>
      <c r="E20" s="188">
        <f>COUNTIFS('Test Cases'!AA:AA,B20,'Test Cases'!J:J,$E$15)</f>
        <v>0</v>
      </c>
      <c r="F20" s="188">
        <f>COUNTIFS('Test Cases'!AA:AA,B20,'Test Cases'!J:J,$F$15)</f>
        <v>0</v>
      </c>
      <c r="G20" s="189">
        <v>10</v>
      </c>
      <c r="H20">
        <f t="shared" si="0"/>
        <v>320</v>
      </c>
      <c r="I20">
        <f t="shared" si="1"/>
        <v>0</v>
      </c>
      <c r="P20" s="89"/>
    </row>
    <row r="21" spans="1:16" ht="12.75" customHeight="1" x14ac:dyDescent="0.25">
      <c r="A21" s="47"/>
      <c r="B21" s="186">
        <v>3</v>
      </c>
      <c r="C21" s="187">
        <f>COUNTIF('Test Cases'!AA:AA,B21)</f>
        <v>23</v>
      </c>
      <c r="D21" s="188">
        <f>COUNTIFS('Test Cases'!AA:AA,B21,'Test Cases'!J:J,$D$15)</f>
        <v>0</v>
      </c>
      <c r="E21" s="188">
        <f>COUNTIFS('Test Cases'!AA:AA,B21,'Test Cases'!J:J,$E$15)</f>
        <v>0</v>
      </c>
      <c r="F21" s="188">
        <f>COUNTIFS('Test Cases'!AA:AA,B21,'Test Cases'!J:J,$F$15)</f>
        <v>0</v>
      </c>
      <c r="G21" s="189">
        <v>5</v>
      </c>
      <c r="H21">
        <f t="shared" si="0"/>
        <v>115</v>
      </c>
      <c r="I21">
        <f t="shared" si="1"/>
        <v>0</v>
      </c>
      <c r="P21" s="89"/>
    </row>
    <row r="22" spans="1:16" ht="12.75" customHeight="1" x14ac:dyDescent="0.25">
      <c r="A22" s="47"/>
      <c r="B22" s="186">
        <v>2</v>
      </c>
      <c r="C22" s="187">
        <f>COUNTIF('Test Cases'!AA:AA,B22)</f>
        <v>4</v>
      </c>
      <c r="D22" s="188">
        <f>COUNTIFS('Test Cases'!AA:AA,B22,'Test Cases'!J:J,$D$15)</f>
        <v>0</v>
      </c>
      <c r="E22" s="188">
        <f>COUNTIFS('Test Cases'!AA:AA,B22,'Test Cases'!J:J,$E$15)</f>
        <v>0</v>
      </c>
      <c r="F22" s="188">
        <f>COUNTIFS('Test Cases'!AA:AA,B22,'Test Cases'!J:J,$F$15)</f>
        <v>0</v>
      </c>
      <c r="G22" s="189">
        <v>2</v>
      </c>
      <c r="H22">
        <f>(C22-F22)*(G22)</f>
        <v>8</v>
      </c>
      <c r="I22">
        <f>D22*G22</f>
        <v>0</v>
      </c>
      <c r="P22" s="89"/>
    </row>
    <row r="23" spans="1:16" ht="12.75" customHeight="1" x14ac:dyDescent="0.25">
      <c r="A23" s="47"/>
      <c r="B23" s="186">
        <v>1</v>
      </c>
      <c r="C23" s="187">
        <f>COUNTIF('Test Cases'!AA:AA,B23)</f>
        <v>3</v>
      </c>
      <c r="D23" s="188">
        <f>COUNTIFS('Test Cases'!AA:AA,B23,'Test Cases'!J:J,$D$15)</f>
        <v>0</v>
      </c>
      <c r="E23" s="188">
        <f>COUNTIFS('Test Cases'!AA:AA,B23,'Test Cases'!J:J,$E$15)</f>
        <v>0</v>
      </c>
      <c r="F23" s="188">
        <f>COUNTIFS('Test Cases'!AA:AA,B23,'Test Cases'!J:J,$F$15)</f>
        <v>0</v>
      </c>
      <c r="G23" s="189">
        <v>1</v>
      </c>
      <c r="H23">
        <f>(C23-F23)*(G23)</f>
        <v>3</v>
      </c>
      <c r="I23">
        <f>D23*G23</f>
        <v>0</v>
      </c>
      <c r="P23" s="89"/>
    </row>
    <row r="24" spans="1:16" ht="12.75" hidden="1" customHeight="1" x14ac:dyDescent="0.3">
      <c r="A24" s="47"/>
      <c r="B24" s="190" t="s">
        <v>63</v>
      </c>
      <c r="C24" s="191"/>
      <c r="D24" s="192">
        <f>SUM(I16:I23)/SUM(H16:H23)*100</f>
        <v>0</v>
      </c>
      <c r="P24" s="89"/>
    </row>
    <row r="25" spans="1:16" ht="12.75" customHeight="1" x14ac:dyDescent="0.25">
      <c r="A25" s="50"/>
      <c r="B25" s="51"/>
      <c r="C25" s="51"/>
      <c r="D25" s="51"/>
      <c r="E25" s="51"/>
      <c r="F25" s="51"/>
      <c r="G25" s="51"/>
      <c r="H25" s="51"/>
      <c r="I25" s="51"/>
      <c r="J25" s="51"/>
      <c r="K25" s="52"/>
      <c r="L25" s="52"/>
      <c r="M25" s="52"/>
      <c r="N25" s="52"/>
      <c r="O25" s="52"/>
      <c r="P25" s="92"/>
    </row>
    <row r="27" spans="1:16" ht="12.75" customHeight="1" x14ac:dyDescent="0.3">
      <c r="A27" s="71">
        <f>D12+N12</f>
        <v>182</v>
      </c>
      <c r="B27" s="72" t="str">
        <f>"WARNING: THERE IS AT LEAST ONE TEST CASE WITH AN 'INFO' OR BLANK STATUS (SEE ABOVE)"</f>
        <v>WARNING: THERE IS AT LEAST ONE TEST CASE WITH AN 'INFO' OR BLANK STATUS (SEE ABOVE)</v>
      </c>
    </row>
    <row r="28" spans="1:16" ht="12.75" customHeight="1" x14ac:dyDescent="0.25">
      <c r="B28" s="73"/>
    </row>
    <row r="29" spans="1:16" ht="12.75" customHeight="1" x14ac:dyDescent="0.3">
      <c r="A29" s="71">
        <f>SUMPRODUCT(--ISERROR('Test Cases'!AA3:AA203))</f>
        <v>4</v>
      </c>
      <c r="B29" s="72" t="str">
        <f>"WARNING: THERE IS AT LEAST ONE TEST CASE WITH MULTIPLE OR INVALID ISSUE CODES (SEE TEST CASES TAB)"</f>
        <v>WARNING: THERE IS AT LEAST ONE TEST CASE WITH MULTIPLE OR INVALID ISSUE CODES (SEE TEST CASES TAB)</v>
      </c>
    </row>
  </sheetData>
  <sheetProtection sheet="1" objects="1" scenarios="1"/>
  <customSheetViews>
    <customSheetView guid="{BD112224-E283-B04B-BA9E-A14CDB07129F}" showGridLines="0" fitToPage="1" hiddenRows="1" showRuler="0">
      <selection activeCell="L14" sqref="L1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59820EF-6C89-44E6-B879-1DD779169C88}" showGridLines="0" fitToPage="1" hiddenRows="1" showRuler="0">
      <selection activeCell="L14" sqref="L1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1023C5E4-CD56-4E4F-AE92-163629BF9714}" showGridLines="0" fitToPage="1" hiddenRows="1" showRuler="0">
      <selection activeCell="L14" sqref="L1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conditionalFormatting sqref="D12">
    <cfRule type="cellIs" dxfId="333" priority="5" stopIfTrue="1" operator="greaterThan">
      <formula>0</formula>
    </cfRule>
  </conditionalFormatting>
  <conditionalFormatting sqref="N12">
    <cfRule type="cellIs" dxfId="332" priority="3" stopIfTrue="1" operator="greaterThan">
      <formula>0</formula>
    </cfRule>
    <cfRule type="cellIs" dxfId="331" priority="4" stopIfTrue="1" operator="lessThan">
      <formula>0</formula>
    </cfRule>
  </conditionalFormatting>
  <conditionalFormatting sqref="B27">
    <cfRule type="expression" dxfId="330" priority="2" stopIfTrue="1">
      <formula>$A$27=0</formula>
    </cfRule>
  </conditionalFormatting>
  <conditionalFormatting sqref="B29">
    <cfRule type="expression" dxfId="329" priority="1" stopIfTrue="1">
      <formula>$A$29=0</formula>
    </cfRule>
  </conditionalFormatting>
  <printOptions horizontalCentered="1"/>
  <pageMargins left="0.75" right="0.75" top="1" bottom="1" header="0.5" footer="0.5"/>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1"/>
  <sheetViews>
    <sheetView showGridLines="0" zoomScale="80" zoomScaleNormal="80" zoomScalePageLayoutView="80" workbookViewId="0">
      <pane ySplit="1" topLeftCell="A2" activePane="bottomLeft" state="frozenSplit"/>
      <selection pane="bottomLeft" activeCell="D19" sqref="A1:XFD1048576"/>
    </sheetView>
  </sheetViews>
  <sheetFormatPr defaultColWidth="18.7265625" defaultRowHeight="12.75" customHeight="1" x14ac:dyDescent="0.25"/>
  <cols>
    <col min="1" max="14" width="9.26953125" customWidth="1"/>
  </cols>
  <sheetData>
    <row r="1" spans="1:14" ht="13" x14ac:dyDescent="0.3">
      <c r="A1" s="193" t="s">
        <v>64</v>
      </c>
      <c r="B1" s="194"/>
      <c r="C1" s="194"/>
      <c r="D1" s="194"/>
      <c r="E1" s="194"/>
      <c r="F1" s="194"/>
      <c r="G1" s="194"/>
      <c r="H1" s="194"/>
      <c r="I1" s="194"/>
      <c r="J1" s="194"/>
      <c r="K1" s="194"/>
      <c r="L1" s="194"/>
      <c r="M1" s="194"/>
      <c r="N1" s="195"/>
    </row>
    <row r="2" spans="1:14" ht="12.75" customHeight="1" x14ac:dyDescent="0.25">
      <c r="A2" s="196" t="s">
        <v>65</v>
      </c>
      <c r="B2" s="197"/>
      <c r="C2" s="197"/>
      <c r="D2" s="197"/>
      <c r="E2" s="197"/>
      <c r="F2" s="197"/>
      <c r="G2" s="197"/>
      <c r="H2" s="197"/>
      <c r="I2" s="197"/>
      <c r="J2" s="197"/>
      <c r="K2" s="197"/>
      <c r="L2" s="197"/>
      <c r="M2" s="197"/>
      <c r="N2" s="198"/>
    </row>
    <row r="3" spans="1:14" s="14" customFormat="1" ht="12.75" customHeight="1" x14ac:dyDescent="0.25">
      <c r="A3" s="199" t="s">
        <v>66</v>
      </c>
      <c r="B3" s="200"/>
      <c r="C3" s="200"/>
      <c r="D3" s="200"/>
      <c r="E3" s="200"/>
      <c r="F3" s="200"/>
      <c r="G3" s="200"/>
      <c r="H3" s="200"/>
      <c r="I3" s="200"/>
      <c r="J3" s="200"/>
      <c r="K3" s="200"/>
      <c r="L3" s="200"/>
      <c r="M3" s="200"/>
      <c r="N3" s="201"/>
    </row>
    <row r="4" spans="1:14" s="14" customFormat="1" ht="12.5" x14ac:dyDescent="0.25">
      <c r="A4" s="1" t="s">
        <v>67</v>
      </c>
      <c r="B4" s="15"/>
      <c r="C4" s="15"/>
      <c r="D4" s="15"/>
      <c r="E4" s="15"/>
      <c r="F4" s="15"/>
      <c r="G4" s="15"/>
      <c r="H4" s="15"/>
      <c r="I4" s="15"/>
      <c r="J4" s="15"/>
      <c r="K4" s="15"/>
      <c r="L4" s="15"/>
      <c r="M4" s="15"/>
      <c r="N4" s="16"/>
    </row>
    <row r="5" spans="1:14" s="14" customFormat="1" ht="12.5" x14ac:dyDescent="0.25">
      <c r="A5" s="1" t="s">
        <v>68</v>
      </c>
      <c r="B5" s="15"/>
      <c r="C5" s="15"/>
      <c r="D5" s="15"/>
      <c r="E5" s="15"/>
      <c r="F5" s="15"/>
      <c r="G5" s="15"/>
      <c r="H5" s="15"/>
      <c r="I5" s="15"/>
      <c r="J5" s="15"/>
      <c r="K5" s="15"/>
      <c r="L5" s="15"/>
      <c r="M5" s="15"/>
      <c r="N5" s="16"/>
    </row>
    <row r="6" spans="1:14" s="14" customFormat="1" ht="12.5" x14ac:dyDescent="0.25">
      <c r="A6" s="1"/>
      <c r="B6" s="15"/>
      <c r="C6" s="15"/>
      <c r="D6" s="15"/>
      <c r="E6" s="15"/>
      <c r="F6" s="15"/>
      <c r="G6" s="15"/>
      <c r="H6" s="15"/>
      <c r="I6" s="15"/>
      <c r="J6" s="15"/>
      <c r="K6" s="15"/>
      <c r="L6" s="15"/>
      <c r="M6" s="15"/>
      <c r="N6" s="16"/>
    </row>
    <row r="7" spans="1:14" s="14" customFormat="1" ht="12.5" x14ac:dyDescent="0.25">
      <c r="A7" s="1" t="s">
        <v>69</v>
      </c>
      <c r="B7" s="15"/>
      <c r="C7" s="15"/>
      <c r="D7" s="15"/>
      <c r="E7" s="15"/>
      <c r="F7" s="15"/>
      <c r="G7" s="15"/>
      <c r="H7" s="15"/>
      <c r="I7" s="15"/>
      <c r="J7" s="15"/>
      <c r="K7" s="15"/>
      <c r="L7" s="15"/>
      <c r="M7" s="15"/>
      <c r="N7" s="16"/>
    </row>
    <row r="8" spans="1:14" s="14" customFormat="1" ht="12.5" x14ac:dyDescent="0.25">
      <c r="A8" s="1" t="s">
        <v>70</v>
      </c>
      <c r="B8" s="15"/>
      <c r="C8" s="15"/>
      <c r="D8" s="15"/>
      <c r="E8" s="15"/>
      <c r="F8" s="15"/>
      <c r="G8" s="15"/>
      <c r="H8" s="15"/>
      <c r="I8" s="15"/>
      <c r="J8" s="15"/>
      <c r="K8" s="15"/>
      <c r="L8" s="15"/>
      <c r="M8" s="15"/>
      <c r="N8" s="16"/>
    </row>
    <row r="9" spans="1:14" s="14" customFormat="1" ht="12.5" x14ac:dyDescent="0.25">
      <c r="A9" s="1" t="s">
        <v>71</v>
      </c>
      <c r="B9" s="15"/>
      <c r="C9" s="15"/>
      <c r="D9" s="15"/>
      <c r="E9" s="15"/>
      <c r="F9" s="15"/>
      <c r="G9" s="15"/>
      <c r="H9" s="15"/>
      <c r="I9" s="15"/>
      <c r="J9" s="15"/>
      <c r="K9" s="15"/>
      <c r="L9" s="15"/>
      <c r="M9" s="15"/>
      <c r="N9" s="16"/>
    </row>
    <row r="10" spans="1:14" ht="12.5" x14ac:dyDescent="0.25">
      <c r="A10" s="17"/>
      <c r="B10" s="18"/>
      <c r="C10" s="18"/>
      <c r="D10" s="18"/>
      <c r="E10" s="18"/>
      <c r="F10" s="18"/>
      <c r="G10" s="18"/>
      <c r="H10" s="18"/>
      <c r="I10" s="18"/>
      <c r="J10" s="18"/>
      <c r="K10" s="18"/>
      <c r="L10" s="18"/>
      <c r="M10" s="18"/>
      <c r="N10" s="19"/>
    </row>
    <row r="12" spans="1:14" s="58" customFormat="1" ht="12.75" customHeight="1" x14ac:dyDescent="0.25">
      <c r="A12" s="196" t="s">
        <v>72</v>
      </c>
      <c r="B12" s="197"/>
      <c r="C12" s="197"/>
      <c r="D12" s="197"/>
      <c r="E12" s="197"/>
      <c r="F12" s="197"/>
      <c r="G12" s="197"/>
      <c r="H12" s="197"/>
      <c r="I12" s="197"/>
      <c r="J12" s="197"/>
      <c r="K12" s="197"/>
      <c r="L12" s="197"/>
      <c r="M12" s="197"/>
      <c r="N12" s="198"/>
    </row>
    <row r="13" spans="1:14" s="58" customFormat="1" ht="12.75" customHeight="1" x14ac:dyDescent="0.25">
      <c r="A13" s="202" t="s">
        <v>73</v>
      </c>
      <c r="B13" s="203"/>
      <c r="C13" s="204"/>
      <c r="D13" s="205" t="s">
        <v>74</v>
      </c>
      <c r="E13" s="206"/>
      <c r="F13" s="206"/>
      <c r="G13" s="206"/>
      <c r="H13" s="206"/>
      <c r="I13" s="206"/>
      <c r="J13" s="206"/>
      <c r="K13" s="206"/>
      <c r="L13" s="206"/>
      <c r="M13" s="206"/>
      <c r="N13" s="207"/>
    </row>
    <row r="14" spans="1:14" s="58" customFormat="1" ht="13" x14ac:dyDescent="0.25">
      <c r="A14" s="20"/>
      <c r="B14" s="21"/>
      <c r="C14" s="22"/>
      <c r="D14" s="59" t="s">
        <v>75</v>
      </c>
      <c r="E14" s="60"/>
      <c r="F14" s="60"/>
      <c r="G14" s="60"/>
      <c r="H14" s="60"/>
      <c r="I14" s="60"/>
      <c r="J14" s="60"/>
      <c r="K14" s="60"/>
      <c r="L14" s="60"/>
      <c r="M14" s="60"/>
      <c r="N14" s="61"/>
    </row>
    <row r="15" spans="1:14" s="58" customFormat="1" ht="12.75" customHeight="1" x14ac:dyDescent="0.25">
      <c r="A15" s="208" t="s">
        <v>76</v>
      </c>
      <c r="B15" s="209"/>
      <c r="C15" s="210"/>
      <c r="D15" s="211" t="s">
        <v>77</v>
      </c>
      <c r="E15" s="212"/>
      <c r="F15" s="212"/>
      <c r="G15" s="212"/>
      <c r="H15" s="212"/>
      <c r="I15" s="212"/>
      <c r="J15" s="212"/>
      <c r="K15" s="212"/>
      <c r="L15" s="212"/>
      <c r="M15" s="212"/>
      <c r="N15" s="213"/>
    </row>
    <row r="16" spans="1:14" ht="12.75" customHeight="1" x14ac:dyDescent="0.25">
      <c r="A16" s="202" t="s">
        <v>78</v>
      </c>
      <c r="B16" s="203"/>
      <c r="C16" s="204"/>
      <c r="D16" s="205" t="s">
        <v>79</v>
      </c>
      <c r="E16" s="206"/>
      <c r="F16" s="206"/>
      <c r="G16" s="206"/>
      <c r="H16" s="206"/>
      <c r="I16" s="206"/>
      <c r="J16" s="206"/>
      <c r="K16" s="206"/>
      <c r="L16" s="206"/>
      <c r="M16" s="206"/>
      <c r="N16" s="207"/>
    </row>
    <row r="17" spans="1:14" s="58" customFormat="1" ht="12.75" customHeight="1" x14ac:dyDescent="0.25">
      <c r="A17" s="202" t="s">
        <v>80</v>
      </c>
      <c r="B17" s="203"/>
      <c r="C17" s="204"/>
      <c r="D17" s="284" t="s">
        <v>81</v>
      </c>
      <c r="E17" s="285"/>
      <c r="F17" s="285"/>
      <c r="G17" s="285"/>
      <c r="H17" s="285"/>
      <c r="I17" s="285"/>
      <c r="J17" s="285"/>
      <c r="K17" s="285"/>
      <c r="L17" s="285"/>
      <c r="M17" s="285"/>
      <c r="N17" s="286"/>
    </row>
    <row r="18" spans="1:14" s="58" customFormat="1" ht="13" x14ac:dyDescent="0.25">
      <c r="A18" s="23"/>
      <c r="B18" s="24"/>
      <c r="C18" s="25"/>
      <c r="D18" s="287"/>
      <c r="E18" s="288"/>
      <c r="F18" s="288"/>
      <c r="G18" s="288"/>
      <c r="H18" s="288"/>
      <c r="I18" s="288"/>
      <c r="J18" s="288"/>
      <c r="K18" s="288"/>
      <c r="L18" s="288"/>
      <c r="M18" s="288"/>
      <c r="N18" s="289"/>
    </row>
    <row r="19" spans="1:14" s="58" customFormat="1" ht="12.75" customHeight="1" x14ac:dyDescent="0.25">
      <c r="A19" s="214" t="s">
        <v>82</v>
      </c>
      <c r="B19" s="215"/>
      <c r="C19" s="216"/>
      <c r="D19" s="217" t="s">
        <v>83</v>
      </c>
      <c r="E19" s="218"/>
      <c r="F19" s="218"/>
      <c r="G19" s="218"/>
      <c r="H19" s="218"/>
      <c r="I19" s="218"/>
      <c r="J19" s="218"/>
      <c r="K19" s="218"/>
      <c r="L19" s="218"/>
      <c r="M19" s="218"/>
      <c r="N19" s="219"/>
    </row>
    <row r="20" spans="1:14" ht="12.75" customHeight="1" x14ac:dyDescent="0.25">
      <c r="A20" s="23" t="s">
        <v>84</v>
      </c>
      <c r="B20" s="24"/>
      <c r="C20" s="25"/>
      <c r="D20" s="62" t="s">
        <v>85</v>
      </c>
      <c r="E20" s="63"/>
      <c r="F20" s="63"/>
      <c r="G20" s="63"/>
      <c r="H20" s="63"/>
      <c r="I20" s="63"/>
      <c r="J20" s="63"/>
      <c r="K20" s="63"/>
      <c r="L20" s="63"/>
      <c r="M20" s="63"/>
      <c r="N20" s="64"/>
    </row>
    <row r="21" spans="1:14" ht="13" x14ac:dyDescent="0.25">
      <c r="A21" s="20"/>
      <c r="B21" s="21"/>
      <c r="C21" s="22"/>
      <c r="D21" s="59" t="s">
        <v>86</v>
      </c>
      <c r="E21" s="60"/>
      <c r="F21" s="60"/>
      <c r="G21" s="60"/>
      <c r="H21" s="60"/>
      <c r="I21" s="60"/>
      <c r="J21" s="60"/>
      <c r="K21" s="60"/>
      <c r="L21" s="60"/>
      <c r="M21" s="60"/>
      <c r="N21" s="61"/>
    </row>
    <row r="22" spans="1:14" ht="12.75" customHeight="1" x14ac:dyDescent="0.25">
      <c r="A22" s="202" t="s">
        <v>87</v>
      </c>
      <c r="B22" s="203"/>
      <c r="C22" s="204"/>
      <c r="D22" s="205" t="s">
        <v>88</v>
      </c>
      <c r="E22" s="206"/>
      <c r="F22" s="206"/>
      <c r="G22" s="206"/>
      <c r="H22" s="206"/>
      <c r="I22" s="206"/>
      <c r="J22" s="206"/>
      <c r="K22" s="206"/>
      <c r="L22" s="206"/>
      <c r="M22" s="206"/>
      <c r="N22" s="207"/>
    </row>
    <row r="23" spans="1:14" ht="13" x14ac:dyDescent="0.25">
      <c r="A23" s="20"/>
      <c r="B23" s="21"/>
      <c r="C23" s="22"/>
      <c r="D23" s="59" t="s">
        <v>89</v>
      </c>
      <c r="E23" s="60"/>
      <c r="F23" s="60"/>
      <c r="G23" s="60"/>
      <c r="H23" s="60"/>
      <c r="I23" s="60"/>
      <c r="J23" s="60"/>
      <c r="K23" s="60"/>
      <c r="L23" s="60"/>
      <c r="M23" s="60"/>
      <c r="N23" s="61"/>
    </row>
    <row r="24" spans="1:14" ht="12.75" customHeight="1" x14ac:dyDescent="0.25">
      <c r="A24" s="208" t="s">
        <v>90</v>
      </c>
      <c r="B24" s="209"/>
      <c r="C24" s="210"/>
      <c r="D24" s="211" t="s">
        <v>91</v>
      </c>
      <c r="E24" s="212"/>
      <c r="F24" s="212"/>
      <c r="G24" s="212"/>
      <c r="H24" s="212"/>
      <c r="I24" s="212"/>
      <c r="J24" s="212"/>
      <c r="K24" s="212"/>
      <c r="L24" s="212"/>
      <c r="M24" s="212"/>
      <c r="N24" s="213"/>
    </row>
    <row r="25" spans="1:14" ht="12.75" customHeight="1" x14ac:dyDescent="0.25">
      <c r="A25" s="202" t="s">
        <v>92</v>
      </c>
      <c r="B25" s="203"/>
      <c r="C25" s="204"/>
      <c r="D25" s="205" t="s">
        <v>93</v>
      </c>
      <c r="E25" s="206"/>
      <c r="F25" s="206"/>
      <c r="G25" s="206"/>
      <c r="H25" s="206"/>
      <c r="I25" s="206"/>
      <c r="J25" s="206"/>
      <c r="K25" s="206"/>
      <c r="L25" s="206"/>
      <c r="M25" s="206"/>
      <c r="N25" s="207"/>
    </row>
    <row r="26" spans="1:14" ht="13" x14ac:dyDescent="0.25">
      <c r="A26" s="20"/>
      <c r="B26" s="21"/>
      <c r="C26" s="22"/>
      <c r="D26" s="59" t="s">
        <v>94</v>
      </c>
      <c r="E26" s="60"/>
      <c r="F26" s="60"/>
      <c r="G26" s="60"/>
      <c r="H26" s="60"/>
      <c r="I26" s="60"/>
      <c r="J26" s="60"/>
      <c r="K26" s="60"/>
      <c r="L26" s="60"/>
      <c r="M26" s="60"/>
      <c r="N26" s="61"/>
    </row>
    <row r="27" spans="1:14" ht="12.75" customHeight="1" x14ac:dyDescent="0.25">
      <c r="A27" s="202" t="s">
        <v>95</v>
      </c>
      <c r="B27" s="203"/>
      <c r="C27" s="204"/>
      <c r="D27" s="205" t="s">
        <v>96</v>
      </c>
      <c r="E27" s="206"/>
      <c r="F27" s="206"/>
      <c r="G27" s="206"/>
      <c r="H27" s="206"/>
      <c r="I27" s="206"/>
      <c r="J27" s="206"/>
      <c r="K27" s="206"/>
      <c r="L27" s="206"/>
      <c r="M27" s="206"/>
      <c r="N27" s="207"/>
    </row>
    <row r="28" spans="1:14" ht="13" x14ac:dyDescent="0.25">
      <c r="A28" s="23"/>
      <c r="B28" s="24"/>
      <c r="C28" s="25"/>
      <c r="D28" s="62" t="s">
        <v>97</v>
      </c>
      <c r="E28" s="63"/>
      <c r="F28" s="63"/>
      <c r="G28" s="63"/>
      <c r="H28" s="63"/>
      <c r="I28" s="63"/>
      <c r="J28" s="63"/>
      <c r="K28" s="63"/>
      <c r="L28" s="63"/>
      <c r="M28" s="63"/>
      <c r="N28" s="64"/>
    </row>
    <row r="29" spans="1:14" ht="13" x14ac:dyDescent="0.25">
      <c r="A29" s="23"/>
      <c r="B29" s="24"/>
      <c r="C29" s="25"/>
      <c r="D29" s="62" t="s">
        <v>98</v>
      </c>
      <c r="E29" s="63"/>
      <c r="F29" s="63"/>
      <c r="G29" s="63"/>
      <c r="H29" s="63"/>
      <c r="I29" s="63"/>
      <c r="J29" s="63"/>
      <c r="K29" s="63"/>
      <c r="L29" s="63"/>
      <c r="M29" s="63"/>
      <c r="N29" s="64"/>
    </row>
    <row r="30" spans="1:14" ht="13" x14ac:dyDescent="0.25">
      <c r="A30" s="23"/>
      <c r="B30" s="24"/>
      <c r="C30" s="25"/>
      <c r="D30" s="62" t="s">
        <v>99</v>
      </c>
      <c r="E30" s="63"/>
      <c r="F30" s="63"/>
      <c r="G30" s="63"/>
      <c r="H30" s="63"/>
      <c r="I30" s="63"/>
      <c r="J30" s="63"/>
      <c r="K30" s="63"/>
      <c r="L30" s="63"/>
      <c r="M30" s="63"/>
      <c r="N30" s="64"/>
    </row>
    <row r="31" spans="1:14" ht="13" x14ac:dyDescent="0.25">
      <c r="A31" s="20"/>
      <c r="B31" s="21"/>
      <c r="C31" s="22"/>
      <c r="D31" s="59" t="s">
        <v>100</v>
      </c>
      <c r="E31" s="60"/>
      <c r="F31" s="60"/>
      <c r="G31" s="60"/>
      <c r="H31" s="60"/>
      <c r="I31" s="60"/>
      <c r="J31" s="60"/>
      <c r="K31" s="60"/>
      <c r="L31" s="60"/>
      <c r="M31" s="60"/>
      <c r="N31" s="61"/>
    </row>
    <row r="32" spans="1:14" ht="12.75" customHeight="1" x14ac:dyDescent="0.25">
      <c r="A32" s="202" t="s">
        <v>101</v>
      </c>
      <c r="B32" s="203"/>
      <c r="C32" s="204"/>
      <c r="D32" s="205" t="s">
        <v>102</v>
      </c>
      <c r="E32" s="206"/>
      <c r="F32" s="206"/>
      <c r="G32" s="206"/>
      <c r="H32" s="206"/>
      <c r="I32" s="206"/>
      <c r="J32" s="206"/>
      <c r="K32" s="206"/>
      <c r="L32" s="206"/>
      <c r="M32" s="206"/>
      <c r="N32" s="207"/>
    </row>
    <row r="33" spans="1:14" ht="13" x14ac:dyDescent="0.25">
      <c r="A33" s="20"/>
      <c r="B33" s="21"/>
      <c r="C33" s="22"/>
      <c r="D33" s="59" t="s">
        <v>103</v>
      </c>
      <c r="E33" s="60"/>
      <c r="F33" s="60"/>
      <c r="G33" s="60"/>
      <c r="H33" s="60"/>
      <c r="I33" s="60"/>
      <c r="J33" s="60"/>
      <c r="K33" s="60"/>
      <c r="L33" s="60"/>
      <c r="M33" s="60"/>
      <c r="N33" s="61"/>
    </row>
    <row r="34" spans="1:14" ht="13" x14ac:dyDescent="0.25">
      <c r="A34" s="220" t="s">
        <v>104</v>
      </c>
      <c r="B34" s="221"/>
      <c r="C34" s="222"/>
      <c r="D34" s="290" t="s">
        <v>105</v>
      </c>
      <c r="E34" s="291"/>
      <c r="F34" s="291"/>
      <c r="G34" s="291"/>
      <c r="H34" s="291"/>
      <c r="I34" s="291"/>
      <c r="J34" s="291"/>
      <c r="K34" s="291"/>
      <c r="L34" s="291"/>
      <c r="M34" s="291"/>
      <c r="N34" s="292"/>
    </row>
    <row r="35" spans="1:14" ht="30" customHeight="1" x14ac:dyDescent="0.25">
      <c r="A35" s="40"/>
      <c r="B35" s="24"/>
      <c r="C35" s="41"/>
      <c r="D35" s="293"/>
      <c r="E35" s="294"/>
      <c r="F35" s="294"/>
      <c r="G35" s="294"/>
      <c r="H35" s="294"/>
      <c r="I35" s="294"/>
      <c r="J35" s="294"/>
      <c r="K35" s="294"/>
      <c r="L35" s="294"/>
      <c r="M35" s="294"/>
      <c r="N35" s="295"/>
    </row>
    <row r="36" spans="1:14" ht="12.75" customHeight="1" x14ac:dyDescent="0.25">
      <c r="A36" s="223" t="s">
        <v>106</v>
      </c>
      <c r="B36" s="215"/>
      <c r="C36" s="224"/>
      <c r="D36" s="211" t="s">
        <v>107</v>
      </c>
      <c r="E36" s="212"/>
      <c r="F36" s="212"/>
      <c r="G36" s="212"/>
      <c r="H36" s="212"/>
      <c r="I36" s="212"/>
      <c r="J36" s="212"/>
      <c r="K36" s="212"/>
      <c r="L36" s="212"/>
      <c r="M36" s="212"/>
      <c r="N36" s="213"/>
    </row>
    <row r="37" spans="1:14" ht="12.75" customHeight="1" x14ac:dyDescent="0.25">
      <c r="A37" s="214" t="s">
        <v>108</v>
      </c>
      <c r="B37" s="215"/>
      <c r="C37" s="224"/>
      <c r="D37" s="211" t="s">
        <v>109</v>
      </c>
      <c r="E37" s="212"/>
      <c r="F37" s="212"/>
      <c r="G37" s="212"/>
      <c r="H37" s="212"/>
      <c r="I37" s="212"/>
      <c r="J37" s="212"/>
      <c r="K37" s="212"/>
      <c r="L37" s="212"/>
      <c r="M37" s="212"/>
      <c r="N37" s="213"/>
    </row>
    <row r="38" spans="1:14" ht="12.75" customHeight="1" x14ac:dyDescent="0.25">
      <c r="A38" s="296" t="s">
        <v>110</v>
      </c>
      <c r="B38" s="297"/>
      <c r="C38" s="298"/>
      <c r="D38" s="290" t="s">
        <v>111</v>
      </c>
      <c r="E38" s="291"/>
      <c r="F38" s="291"/>
      <c r="G38" s="291"/>
      <c r="H38" s="291"/>
      <c r="I38" s="291"/>
      <c r="J38" s="291"/>
      <c r="K38" s="291"/>
      <c r="L38" s="291"/>
      <c r="M38" s="291"/>
      <c r="N38" s="292"/>
    </row>
    <row r="39" spans="1:14" ht="12.75" customHeight="1" x14ac:dyDescent="0.25">
      <c r="A39" s="299"/>
      <c r="B39" s="300"/>
      <c r="C39" s="301"/>
      <c r="D39" s="302"/>
      <c r="E39" s="303"/>
      <c r="F39" s="303"/>
      <c r="G39" s="303"/>
      <c r="H39" s="303"/>
      <c r="I39" s="303"/>
      <c r="J39" s="303"/>
      <c r="K39" s="303"/>
      <c r="L39" s="303"/>
      <c r="M39" s="303"/>
      <c r="N39" s="304"/>
    </row>
    <row r="40" spans="1:14" ht="12.75" customHeight="1" x14ac:dyDescent="0.25">
      <c r="A40" s="296" t="s">
        <v>112</v>
      </c>
      <c r="B40" s="297"/>
      <c r="C40" s="298"/>
      <c r="D40" s="290" t="s">
        <v>113</v>
      </c>
      <c r="E40" s="291"/>
      <c r="F40" s="291"/>
      <c r="G40" s="291"/>
      <c r="H40" s="291"/>
      <c r="I40" s="291"/>
      <c r="J40" s="291"/>
      <c r="K40" s="291"/>
      <c r="L40" s="291"/>
      <c r="M40" s="291"/>
      <c r="N40" s="292"/>
    </row>
    <row r="41" spans="1:14" ht="12.75" customHeight="1" x14ac:dyDescent="0.25">
      <c r="A41" s="299"/>
      <c r="B41" s="300"/>
      <c r="C41" s="301"/>
      <c r="D41" s="302"/>
      <c r="E41" s="303"/>
      <c r="F41" s="303"/>
      <c r="G41" s="303"/>
      <c r="H41" s="303"/>
      <c r="I41" s="303"/>
      <c r="J41" s="303"/>
      <c r="K41" s="303"/>
      <c r="L41" s="303"/>
      <c r="M41" s="303"/>
      <c r="N41" s="304"/>
    </row>
    <row r="42" spans="1:14" ht="13" x14ac:dyDescent="0.25">
      <c r="A42" s="220" t="s">
        <v>114</v>
      </c>
      <c r="B42" s="221"/>
      <c r="C42" s="222"/>
      <c r="D42" s="278" t="s">
        <v>115</v>
      </c>
      <c r="E42" s="279"/>
      <c r="F42" s="279"/>
      <c r="G42" s="279"/>
      <c r="H42" s="279"/>
      <c r="I42" s="279"/>
      <c r="J42" s="279"/>
      <c r="K42" s="279"/>
      <c r="L42" s="279"/>
      <c r="M42" s="279"/>
      <c r="N42" s="280"/>
    </row>
    <row r="43" spans="1:14" ht="12.75" customHeight="1" x14ac:dyDescent="0.25">
      <c r="A43" s="74"/>
      <c r="B43" s="75"/>
      <c r="C43" s="76"/>
      <c r="D43" s="281"/>
      <c r="E43" s="282"/>
      <c r="F43" s="282"/>
      <c r="G43" s="282"/>
      <c r="H43" s="282"/>
      <c r="I43" s="282"/>
      <c r="J43" s="282"/>
      <c r="K43" s="282"/>
      <c r="L43" s="282"/>
      <c r="M43" s="282"/>
      <c r="N43" s="283"/>
    </row>
    <row r="45" spans="1:14" ht="12.75" customHeight="1" x14ac:dyDescent="0.25">
      <c r="A45" s="196" t="s">
        <v>116</v>
      </c>
      <c r="B45" s="197"/>
      <c r="C45" s="197"/>
      <c r="D45" s="197"/>
      <c r="E45" s="197"/>
      <c r="F45" s="197"/>
      <c r="G45" s="197"/>
      <c r="H45" s="197"/>
      <c r="I45" s="197"/>
      <c r="J45" s="197"/>
      <c r="K45" s="197"/>
      <c r="L45" s="197"/>
      <c r="M45" s="197"/>
      <c r="N45" s="198"/>
    </row>
    <row r="46" spans="1:14" ht="12.75" customHeight="1" x14ac:dyDescent="0.25">
      <c r="A46" s="225" t="s">
        <v>117</v>
      </c>
      <c r="B46" s="226"/>
      <c r="C46" s="226"/>
      <c r="D46" s="226"/>
      <c r="E46" s="226"/>
      <c r="F46" s="226"/>
      <c r="G46" s="226"/>
      <c r="H46" s="226"/>
      <c r="I46" s="226"/>
      <c r="J46" s="226"/>
      <c r="K46" s="226"/>
      <c r="L46" s="226"/>
      <c r="M46" s="226"/>
      <c r="N46" s="227"/>
    </row>
    <row r="47" spans="1:14" ht="12.75" customHeight="1" x14ac:dyDescent="0.25">
      <c r="A47" s="26" t="s">
        <v>118</v>
      </c>
      <c r="B47" s="2" t="s">
        <v>119</v>
      </c>
      <c r="C47" s="2"/>
      <c r="D47" s="2"/>
      <c r="E47" s="2"/>
      <c r="F47" s="2"/>
      <c r="G47" s="2"/>
      <c r="H47" s="2"/>
      <c r="I47" s="2"/>
      <c r="J47" s="2"/>
      <c r="K47" s="2"/>
      <c r="L47" s="2"/>
      <c r="M47" s="2"/>
      <c r="N47" s="27"/>
    </row>
    <row r="48" spans="1:14" ht="12.75" customHeight="1" x14ac:dyDescent="0.25">
      <c r="A48" s="26" t="s">
        <v>120</v>
      </c>
      <c r="B48" s="2" t="s">
        <v>121</v>
      </c>
      <c r="C48" s="2"/>
      <c r="D48" s="2"/>
      <c r="E48" s="2"/>
      <c r="F48" s="2"/>
      <c r="G48" s="2"/>
      <c r="H48" s="2"/>
      <c r="I48" s="2"/>
      <c r="J48" s="2"/>
      <c r="K48" s="2"/>
      <c r="L48" s="2"/>
      <c r="M48" s="2"/>
      <c r="N48" s="27"/>
    </row>
    <row r="49" spans="1:14" ht="12.75" customHeight="1" x14ac:dyDescent="0.25">
      <c r="A49" s="26" t="s">
        <v>122</v>
      </c>
      <c r="B49" s="2" t="s">
        <v>123</v>
      </c>
      <c r="C49" s="2"/>
      <c r="D49" s="2"/>
      <c r="E49" s="2"/>
      <c r="F49" s="2"/>
      <c r="G49" s="2"/>
      <c r="H49" s="2"/>
      <c r="I49" s="2"/>
      <c r="J49" s="2"/>
      <c r="K49" s="2"/>
      <c r="L49" s="2"/>
      <c r="M49" s="2"/>
      <c r="N49" s="27"/>
    </row>
    <row r="50" spans="1:14" ht="12.75" customHeight="1" x14ac:dyDescent="0.25">
      <c r="A50" s="26" t="s">
        <v>124</v>
      </c>
      <c r="B50" s="2" t="s">
        <v>125</v>
      </c>
      <c r="C50" s="2"/>
      <c r="D50" s="2"/>
      <c r="E50" s="2"/>
      <c r="F50" s="2"/>
      <c r="G50" s="2"/>
      <c r="H50" s="2"/>
      <c r="I50" s="2"/>
      <c r="J50" s="2"/>
      <c r="K50" s="2"/>
      <c r="L50" s="2"/>
      <c r="M50" s="2"/>
      <c r="N50" s="27"/>
    </row>
    <row r="51" spans="1:14" ht="12.75" customHeight="1" x14ac:dyDescent="0.25">
      <c r="A51" s="26" t="s">
        <v>126</v>
      </c>
      <c r="B51" s="2" t="s">
        <v>127</v>
      </c>
      <c r="C51" s="2"/>
      <c r="D51" s="2"/>
      <c r="E51" s="2"/>
      <c r="F51" s="2"/>
      <c r="G51" s="2"/>
      <c r="H51" s="2"/>
      <c r="I51" s="2"/>
      <c r="J51" s="2"/>
      <c r="K51" s="2"/>
      <c r="L51" s="2"/>
      <c r="M51" s="2"/>
      <c r="N51" s="27"/>
    </row>
    <row r="52" spans="1:14" ht="12.75" customHeight="1" x14ac:dyDescent="0.25">
      <c r="A52" s="26" t="s">
        <v>128</v>
      </c>
      <c r="B52" s="2" t="s">
        <v>129</v>
      </c>
      <c r="C52" s="2"/>
      <c r="D52" s="2"/>
      <c r="E52" s="2"/>
      <c r="F52" s="2"/>
      <c r="G52" s="2"/>
      <c r="H52" s="2"/>
      <c r="I52" s="2"/>
      <c r="J52" s="2"/>
      <c r="K52" s="2"/>
      <c r="L52" s="2"/>
      <c r="M52" s="2"/>
      <c r="N52" s="27"/>
    </row>
    <row r="53" spans="1:14" ht="12.75" customHeight="1" x14ac:dyDescent="0.25">
      <c r="A53" s="26" t="s">
        <v>130</v>
      </c>
      <c r="B53" s="2" t="s">
        <v>131</v>
      </c>
      <c r="C53" s="2"/>
      <c r="D53" s="2"/>
      <c r="E53" s="2"/>
      <c r="F53" s="2"/>
      <c r="G53" s="2"/>
      <c r="H53" s="2"/>
      <c r="I53" s="2"/>
      <c r="J53" s="2"/>
      <c r="K53" s="2"/>
      <c r="L53" s="2"/>
      <c r="M53" s="2"/>
      <c r="N53" s="27"/>
    </row>
    <row r="54" spans="1:14" ht="12.75" customHeight="1" x14ac:dyDescent="0.25">
      <c r="A54" s="26" t="s">
        <v>132</v>
      </c>
      <c r="B54" s="2" t="s">
        <v>133</v>
      </c>
      <c r="C54" s="2"/>
      <c r="D54" s="2"/>
      <c r="E54" s="2"/>
      <c r="F54" s="2"/>
      <c r="G54" s="2"/>
      <c r="H54" s="2"/>
      <c r="I54" s="2"/>
      <c r="J54" s="2"/>
      <c r="K54" s="2"/>
      <c r="L54" s="2"/>
      <c r="M54" s="2"/>
      <c r="N54" s="27"/>
    </row>
    <row r="55" spans="1:14" ht="12.75" customHeight="1" x14ac:dyDescent="0.25">
      <c r="A55" s="28"/>
      <c r="B55" s="2"/>
      <c r="C55" s="2"/>
      <c r="D55" s="2"/>
      <c r="E55" s="2"/>
      <c r="F55" s="2"/>
      <c r="G55" s="2"/>
      <c r="H55" s="2"/>
      <c r="I55" s="2"/>
      <c r="J55" s="2"/>
      <c r="K55" s="2"/>
      <c r="L55" s="2"/>
      <c r="M55" s="2"/>
      <c r="N55" s="27"/>
    </row>
    <row r="56" spans="1:14" ht="12.75" customHeight="1" x14ac:dyDescent="0.25">
      <c r="A56" s="1" t="s">
        <v>134</v>
      </c>
      <c r="B56" s="29"/>
      <c r="C56" s="29"/>
      <c r="D56" s="29"/>
      <c r="E56" s="29"/>
      <c r="F56" s="29"/>
      <c r="G56" s="29"/>
      <c r="H56" s="29"/>
      <c r="I56" s="29"/>
      <c r="J56" s="29"/>
      <c r="K56" s="29"/>
      <c r="L56" s="29"/>
      <c r="M56" s="29"/>
      <c r="N56" s="30"/>
    </row>
    <row r="57" spans="1:14" ht="12.75" customHeight="1" x14ac:dyDescent="0.25">
      <c r="A57" s="28"/>
      <c r="B57" s="2"/>
      <c r="C57" s="2"/>
      <c r="D57" s="2"/>
      <c r="E57" s="2"/>
      <c r="F57" s="2"/>
      <c r="G57" s="2"/>
      <c r="H57" s="2"/>
      <c r="I57" s="2"/>
      <c r="J57" s="2"/>
      <c r="K57" s="2"/>
      <c r="L57" s="2"/>
      <c r="M57" s="2"/>
      <c r="N57" s="27"/>
    </row>
    <row r="58" spans="1:14" ht="12.75" customHeight="1" x14ac:dyDescent="0.25">
      <c r="A58" s="31" t="s">
        <v>135</v>
      </c>
      <c r="B58" s="32"/>
      <c r="C58" s="32"/>
      <c r="D58" s="32"/>
      <c r="E58" s="32"/>
      <c r="F58" s="32"/>
      <c r="G58" s="32"/>
      <c r="H58" s="32"/>
      <c r="I58" s="32"/>
      <c r="J58" s="32"/>
      <c r="K58" s="32"/>
      <c r="L58" s="32"/>
      <c r="M58" s="32"/>
      <c r="N58" s="33"/>
    </row>
    <row r="59" spans="1:14" ht="12.75" customHeight="1" x14ac:dyDescent="0.25">
      <c r="A59" s="26" t="s">
        <v>118</v>
      </c>
      <c r="B59" s="2" t="s">
        <v>136</v>
      </c>
      <c r="C59" s="2"/>
      <c r="D59" s="2"/>
      <c r="E59" s="2"/>
      <c r="F59" s="2"/>
      <c r="G59" s="2"/>
      <c r="H59" s="2"/>
      <c r="I59" s="2"/>
      <c r="J59" s="2"/>
      <c r="K59" s="2"/>
      <c r="L59" s="2"/>
      <c r="M59" s="2"/>
      <c r="N59" s="27"/>
    </row>
    <row r="60" spans="1:14" ht="12.75" customHeight="1" x14ac:dyDescent="0.25">
      <c r="A60" s="26" t="s">
        <v>120</v>
      </c>
      <c r="B60" s="2" t="s">
        <v>137</v>
      </c>
      <c r="C60" s="2"/>
      <c r="D60" s="2"/>
      <c r="E60" s="2"/>
      <c r="F60" s="2"/>
      <c r="G60" s="2"/>
      <c r="H60" s="2"/>
      <c r="I60" s="2"/>
      <c r="J60" s="2"/>
      <c r="K60" s="2"/>
      <c r="L60" s="2"/>
      <c r="M60" s="2"/>
      <c r="N60" s="27"/>
    </row>
    <row r="61" spans="1:14" ht="12.5" x14ac:dyDescent="0.25">
      <c r="A61" s="26" t="s">
        <v>122</v>
      </c>
      <c r="B61" s="2" t="s">
        <v>138</v>
      </c>
      <c r="C61" s="2"/>
      <c r="D61" s="2"/>
      <c r="E61" s="2"/>
      <c r="F61" s="2"/>
      <c r="G61" s="2"/>
      <c r="H61" s="2"/>
      <c r="I61" s="2"/>
      <c r="J61" s="2"/>
      <c r="K61" s="2"/>
      <c r="L61" s="2"/>
      <c r="M61" s="2"/>
      <c r="N61" s="27"/>
    </row>
  </sheetData>
  <customSheetViews>
    <customSheetView guid="{BD112224-E283-B04B-BA9E-A14CDB07129F}" showPageBreaks="1" showGridLines="0" printArea="1" showRuler="0">
      <pane ySplit="1.0833333333333333" topLeftCell="A2" activePane="bottomLeft" state="frozenSplit"/>
      <selection pane="bottomLeft" activeCell="H20" sqref="H20"/>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59820EF-6C89-44E6-B879-1DD779169C88}" showGridLines="0" showRuler="0">
      <pane ySplit="1" topLeftCell="A2" activePane="bottomLeft" state="frozenSplit"/>
      <selection pane="bottomLeft" activeCell="H20" sqref="H20"/>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1023C5E4-CD56-4E4F-AE92-163629BF9714}" showGridLines="0" printArea="1" showRuler="0">
      <pane ySplit="1" topLeftCell="A11" activePane="bottomLeft" state="frozenSplit"/>
      <selection pane="bottomLeft" activeCell="Q27" sqref="Q27"/>
      <rowBreaks count="1" manualBreakCount="1">
        <brk id="41"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mergeCells count="7">
    <mergeCell ref="D42:N43"/>
    <mergeCell ref="D17:N18"/>
    <mergeCell ref="D34:N35"/>
    <mergeCell ref="A38:C39"/>
    <mergeCell ref="D38:N39"/>
    <mergeCell ref="A40:C41"/>
    <mergeCell ref="D40:N41"/>
  </mergeCells>
  <phoneticPr fontId="3" type="noConversion"/>
  <printOptions horizontalCentered="1"/>
  <pageMargins left="0.75" right="0.75" top="1" bottom="1" header="0.5" footer="0.5"/>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G210"/>
  <sheetViews>
    <sheetView showGridLines="0" zoomScale="80" zoomScaleNormal="80" zoomScalePageLayoutView="80" workbookViewId="0">
      <pane ySplit="2" topLeftCell="A3" activePane="bottomLeft" state="frozenSplit"/>
      <selection pane="bottomLeft" activeCell="B164" sqref="B164"/>
    </sheetView>
  </sheetViews>
  <sheetFormatPr defaultColWidth="18.7265625" defaultRowHeight="12.75" customHeight="1" x14ac:dyDescent="0.25"/>
  <cols>
    <col min="1" max="1" width="15.453125" style="39" customWidth="1"/>
    <col min="2" max="2" width="11" style="39" customWidth="1"/>
    <col min="3" max="3" width="15.54296875" style="39" customWidth="1"/>
    <col min="4" max="4" width="12" style="39" customWidth="1"/>
    <col min="5" max="5" width="27.26953125" style="39" customWidth="1"/>
    <col min="6" max="6" width="45.26953125" style="39" customWidth="1"/>
    <col min="7" max="7" width="45.7265625" style="39" customWidth="1"/>
    <col min="8" max="8" width="25.453125" style="39" customWidth="1"/>
    <col min="9" max="9" width="16.453125" style="39" customWidth="1"/>
    <col min="10" max="10" width="13.7265625" style="39" customWidth="1"/>
    <col min="11" max="11" width="18.81640625" style="39" hidden="1" customWidth="1"/>
    <col min="12" max="12" width="17.26953125" style="39" customWidth="1"/>
    <col min="13" max="13" width="13.26953125" style="53" customWidth="1"/>
    <col min="14" max="14" width="15.26953125" style="53" customWidth="1"/>
    <col min="15" max="15" width="57.453125" style="53" customWidth="1"/>
    <col min="16" max="16" width="3" style="39" customWidth="1"/>
    <col min="17" max="17" width="13.453125" style="39" customWidth="1"/>
    <col min="18" max="18" width="11.7265625" style="39" customWidth="1"/>
    <col min="19" max="19" width="48" style="39" customWidth="1"/>
    <col min="20" max="20" width="75.26953125" style="105" customWidth="1"/>
    <col min="21" max="21" width="28.453125" style="39" customWidth="1"/>
    <col min="22" max="22" width="16.7265625" style="54" customWidth="1"/>
    <col min="23" max="23" width="102" customWidth="1"/>
    <col min="24" max="24" width="36.81640625" style="39" customWidth="1"/>
    <col min="26" max="26" width="18.7265625" style="39"/>
    <col min="27" max="27" width="21.7265625" style="39" hidden="1" customWidth="1"/>
    <col min="28" max="16384" width="18.7265625" style="39"/>
  </cols>
  <sheetData>
    <row r="1" spans="1:33" customFormat="1" ht="13" x14ac:dyDescent="0.3">
      <c r="A1" s="130" t="s">
        <v>57</v>
      </c>
      <c r="B1" s="131"/>
      <c r="C1" s="131"/>
      <c r="D1" s="131"/>
      <c r="E1" s="131"/>
      <c r="F1" s="131"/>
      <c r="G1" s="131"/>
      <c r="H1" s="131"/>
      <c r="I1" s="131"/>
      <c r="J1" s="131"/>
      <c r="K1" s="228"/>
      <c r="L1" s="77"/>
      <c r="M1" s="229"/>
      <c r="N1" s="77"/>
      <c r="O1" s="77"/>
      <c r="P1" s="77"/>
      <c r="Q1" s="77"/>
      <c r="R1" s="77"/>
      <c r="S1" s="77"/>
      <c r="T1" s="103"/>
      <c r="U1" s="77"/>
      <c r="V1" s="78"/>
      <c r="W1" s="78"/>
      <c r="X1" s="78"/>
      <c r="AA1" s="77"/>
    </row>
    <row r="2" spans="1:33" s="38" customFormat="1" ht="46.4" customHeight="1" x14ac:dyDescent="0.25">
      <c r="A2" s="118" t="s">
        <v>139</v>
      </c>
      <c r="B2" s="118" t="s">
        <v>140</v>
      </c>
      <c r="C2" s="118" t="s">
        <v>141</v>
      </c>
      <c r="D2" s="118" t="s">
        <v>142</v>
      </c>
      <c r="E2" s="118" t="s">
        <v>143</v>
      </c>
      <c r="F2" s="118" t="s">
        <v>144</v>
      </c>
      <c r="G2" s="118" t="s">
        <v>145</v>
      </c>
      <c r="H2" s="118" t="s">
        <v>146</v>
      </c>
      <c r="I2" s="118" t="s">
        <v>147</v>
      </c>
      <c r="J2" s="118" t="s">
        <v>148</v>
      </c>
      <c r="K2" s="119" t="s">
        <v>149</v>
      </c>
      <c r="L2" s="118" t="s">
        <v>150</v>
      </c>
      <c r="M2" s="118" t="s">
        <v>151</v>
      </c>
      <c r="N2" s="230" t="s">
        <v>152</v>
      </c>
      <c r="O2" s="230" t="s">
        <v>153</v>
      </c>
      <c r="P2" s="80"/>
      <c r="Q2" s="79" t="s">
        <v>154</v>
      </c>
      <c r="R2" s="120" t="s">
        <v>155</v>
      </c>
      <c r="S2" s="120" t="s">
        <v>156</v>
      </c>
      <c r="T2" s="121" t="s">
        <v>157</v>
      </c>
      <c r="U2" s="120" t="s">
        <v>158</v>
      </c>
      <c r="V2" s="122" t="s">
        <v>159</v>
      </c>
      <c r="W2" s="231" t="s">
        <v>160</v>
      </c>
      <c r="X2" s="232" t="s">
        <v>161</v>
      </c>
      <c r="AA2" s="230" t="s">
        <v>162</v>
      </c>
    </row>
    <row r="3" spans="1:33" s="38" customFormat="1" ht="83.25" customHeight="1" x14ac:dyDescent="0.25">
      <c r="A3" s="233" t="s">
        <v>163</v>
      </c>
      <c r="B3" s="234" t="s">
        <v>164</v>
      </c>
      <c r="C3" s="234" t="s">
        <v>165</v>
      </c>
      <c r="D3" s="235" t="s">
        <v>166</v>
      </c>
      <c r="E3" s="234" t="s">
        <v>167</v>
      </c>
      <c r="F3" s="234" t="s">
        <v>168</v>
      </c>
      <c r="G3" s="234" t="s">
        <v>169</v>
      </c>
      <c r="H3" s="236" t="s">
        <v>170</v>
      </c>
      <c r="I3" s="237"/>
      <c r="J3" s="238"/>
      <c r="K3" s="234" t="s">
        <v>171</v>
      </c>
      <c r="L3" s="239" t="s">
        <v>172</v>
      </c>
      <c r="M3" s="240" t="s">
        <v>173</v>
      </c>
      <c r="N3" s="241" t="s">
        <v>174</v>
      </c>
      <c r="O3" s="242" t="s">
        <v>175</v>
      </c>
      <c r="P3" s="57"/>
      <c r="Q3" s="243"/>
      <c r="R3" s="243"/>
      <c r="S3" s="243"/>
      <c r="T3" s="244" t="s">
        <v>176</v>
      </c>
      <c r="U3" s="243"/>
      <c r="V3" s="243"/>
      <c r="W3" s="245" t="s">
        <v>177</v>
      </c>
      <c r="X3" s="245" t="s">
        <v>178</v>
      </c>
      <c r="Z3" s="81"/>
      <c r="AA3" s="246" t="e">
        <f>IF(OR(J3="Fail",ISBLANK(J3)),INDEX('Issue Code Table'!C:C,MATCH(N:N,'Issue Code Table'!A:A,0)),IF(M3="Critical",6,IF(M3="Significant",5,IF(M3="Moderate",3,2))))</f>
        <v>#N/A</v>
      </c>
      <c r="AB3" s="81"/>
      <c r="AC3" s="81"/>
      <c r="AD3" s="81"/>
      <c r="AE3" s="81"/>
      <c r="AG3" s="81"/>
    </row>
    <row r="4" spans="1:33" s="38" customFormat="1" ht="62.25" customHeight="1" x14ac:dyDescent="0.25">
      <c r="A4" s="233" t="s">
        <v>179</v>
      </c>
      <c r="B4" s="234" t="s">
        <v>180</v>
      </c>
      <c r="C4" s="234" t="s">
        <v>181</v>
      </c>
      <c r="D4" s="235" t="s">
        <v>166</v>
      </c>
      <c r="E4" s="234" t="s">
        <v>182</v>
      </c>
      <c r="F4" s="234" t="s">
        <v>183</v>
      </c>
      <c r="G4" s="234" t="s">
        <v>184</v>
      </c>
      <c r="H4" s="235" t="s">
        <v>185</v>
      </c>
      <c r="I4" s="247"/>
      <c r="J4" s="238"/>
      <c r="K4" s="234" t="s">
        <v>186</v>
      </c>
      <c r="L4" s="247"/>
      <c r="M4" s="240" t="s">
        <v>187</v>
      </c>
      <c r="N4" s="248" t="s">
        <v>188</v>
      </c>
      <c r="O4" s="241" t="s">
        <v>189</v>
      </c>
      <c r="P4" s="57"/>
      <c r="Q4" s="243"/>
      <c r="R4" s="243"/>
      <c r="S4" s="243"/>
      <c r="T4" s="244" t="s">
        <v>190</v>
      </c>
      <c r="U4" s="243"/>
      <c r="V4" s="243"/>
      <c r="W4" s="245" t="s">
        <v>190</v>
      </c>
      <c r="X4" s="245" t="s">
        <v>191</v>
      </c>
      <c r="Z4" s="81"/>
      <c r="AA4" s="246" t="e">
        <f>IF(OR(J4="Fail",ISBLANK(J4)),INDEX('Issue Code Table'!C:C,MATCH(N:N,'Issue Code Table'!A:A,0)),IF(M4="Critical",6,IF(M4="Significant",5,IF(M4="Moderate",3,2))))</f>
        <v>#N/A</v>
      </c>
      <c r="AB4" s="81"/>
      <c r="AC4" s="81"/>
      <c r="AD4" s="81"/>
      <c r="AE4" s="81"/>
      <c r="AG4" s="81"/>
    </row>
    <row r="5" spans="1:33" s="114" customFormat="1" ht="62.25" customHeight="1" x14ac:dyDescent="0.25">
      <c r="A5" s="233" t="s">
        <v>192</v>
      </c>
      <c r="B5" s="240" t="s">
        <v>193</v>
      </c>
      <c r="C5" s="240" t="s">
        <v>194</v>
      </c>
      <c r="D5" s="249" t="s">
        <v>166</v>
      </c>
      <c r="E5" s="250" t="s">
        <v>195</v>
      </c>
      <c r="F5" s="240" t="s">
        <v>196</v>
      </c>
      <c r="G5" s="240" t="s">
        <v>197</v>
      </c>
      <c r="H5" s="240" t="s">
        <v>198</v>
      </c>
      <c r="I5" s="237"/>
      <c r="J5" s="240"/>
      <c r="K5" s="249" t="s">
        <v>199</v>
      </c>
      <c r="L5" s="240" t="s">
        <v>200</v>
      </c>
      <c r="M5" s="251" t="s">
        <v>187</v>
      </c>
      <c r="N5" s="111" t="s">
        <v>201</v>
      </c>
      <c r="O5" s="234" t="s">
        <v>202</v>
      </c>
      <c r="P5" s="252"/>
      <c r="Q5" s="237"/>
      <c r="R5" s="237"/>
      <c r="S5" s="249"/>
      <c r="T5" s="112" t="s">
        <v>203</v>
      </c>
      <c r="U5" s="113"/>
      <c r="V5" s="113"/>
      <c r="W5" s="245" t="s">
        <v>204</v>
      </c>
      <c r="X5" s="245" t="s">
        <v>205</v>
      </c>
      <c r="AA5" s="246" t="e">
        <f>IF(OR(J5="Fail",ISBLANK(J5)),INDEX('Issue Code Table'!C:C,MATCH(N:N,'Issue Code Table'!A:A,0)),IF(M5="Critical",6,IF(M5="Significant",5,IF(M5="Moderate",3,2))))</f>
        <v>#N/A</v>
      </c>
    </row>
    <row r="6" spans="1:33" s="114" customFormat="1" ht="62.25" customHeight="1" x14ac:dyDescent="0.25">
      <c r="A6" s="233" t="s">
        <v>206</v>
      </c>
      <c r="B6" s="240" t="s">
        <v>207</v>
      </c>
      <c r="C6" s="240" t="s">
        <v>208</v>
      </c>
      <c r="D6" s="249" t="s">
        <v>166</v>
      </c>
      <c r="E6" s="250" t="s">
        <v>209</v>
      </c>
      <c r="F6" s="240" t="s">
        <v>210</v>
      </c>
      <c r="G6" s="240" t="s">
        <v>211</v>
      </c>
      <c r="H6" s="240" t="s">
        <v>212</v>
      </c>
      <c r="I6" s="237"/>
      <c r="J6" s="240"/>
      <c r="K6" s="249" t="s">
        <v>213</v>
      </c>
      <c r="L6" s="240"/>
      <c r="M6" s="85" t="s">
        <v>187</v>
      </c>
      <c r="N6" s="234" t="s">
        <v>214</v>
      </c>
      <c r="O6" s="234" t="s">
        <v>215</v>
      </c>
      <c r="P6" s="252"/>
      <c r="Q6" s="237"/>
      <c r="R6" s="237"/>
      <c r="S6" s="249"/>
      <c r="T6" s="112" t="s">
        <v>216</v>
      </c>
      <c r="U6" s="113"/>
      <c r="V6" s="113"/>
      <c r="W6" s="245" t="s">
        <v>216</v>
      </c>
      <c r="X6" s="245" t="s">
        <v>217</v>
      </c>
      <c r="AA6" s="246">
        <f>IF(OR(J6="Fail",ISBLANK(J6)),INDEX('Issue Code Table'!C:C,MATCH(N:N,'Issue Code Table'!A:A,0)),IF(M6="Critical",6,IF(M6="Significant",5,IF(M6="Moderate",3,2))))</f>
        <v>6</v>
      </c>
    </row>
    <row r="7" spans="1:33" s="38" customFormat="1" ht="83.15" customHeight="1" x14ac:dyDescent="0.25">
      <c r="A7" s="233" t="s">
        <v>218</v>
      </c>
      <c r="B7" s="234" t="s">
        <v>219</v>
      </c>
      <c r="C7" s="234" t="s">
        <v>220</v>
      </c>
      <c r="D7" s="238" t="s">
        <v>221</v>
      </c>
      <c r="E7" s="238" t="s">
        <v>222</v>
      </c>
      <c r="F7" s="238" t="s">
        <v>223</v>
      </c>
      <c r="G7" s="238" t="s">
        <v>224</v>
      </c>
      <c r="H7" s="238" t="s">
        <v>225</v>
      </c>
      <c r="I7" s="243"/>
      <c r="J7" s="238"/>
      <c r="K7" s="234" t="s">
        <v>226</v>
      </c>
      <c r="L7" s="243"/>
      <c r="M7" s="240" t="s">
        <v>227</v>
      </c>
      <c r="N7" s="248" t="s">
        <v>228</v>
      </c>
      <c r="O7" s="123" t="s">
        <v>229</v>
      </c>
      <c r="P7" s="57"/>
      <c r="Q7" s="243" t="s">
        <v>230</v>
      </c>
      <c r="R7" s="243" t="s">
        <v>231</v>
      </c>
      <c r="S7" s="234" t="s">
        <v>232</v>
      </c>
      <c r="T7" s="244" t="s">
        <v>233</v>
      </c>
      <c r="U7" s="234" t="s">
        <v>234</v>
      </c>
      <c r="V7" s="234" t="s">
        <v>235</v>
      </c>
      <c r="W7" s="116" t="s">
        <v>236</v>
      </c>
      <c r="X7" s="245"/>
      <c r="AA7" s="246">
        <f>IF(OR(J7="Fail",ISBLANK(J7)),INDEX('Issue Code Table'!C:C,MATCH(N:N,'Issue Code Table'!A:A,0)),IF(M7="Critical",6,IF(M7="Significant",5,IF(M7="Moderate",3,2))))</f>
        <v>4</v>
      </c>
    </row>
    <row r="8" spans="1:33" s="38" customFormat="1" ht="83.15" customHeight="1" x14ac:dyDescent="0.25">
      <c r="A8" s="233" t="s">
        <v>237</v>
      </c>
      <c r="B8" s="234" t="s">
        <v>219</v>
      </c>
      <c r="C8" s="234" t="s">
        <v>220</v>
      </c>
      <c r="D8" s="238" t="s">
        <v>221</v>
      </c>
      <c r="E8" s="238" t="s">
        <v>238</v>
      </c>
      <c r="F8" s="238" t="s">
        <v>239</v>
      </c>
      <c r="G8" s="238" t="s">
        <v>240</v>
      </c>
      <c r="H8" s="238" t="s">
        <v>241</v>
      </c>
      <c r="I8" s="243"/>
      <c r="J8" s="238"/>
      <c r="K8" s="234" t="s">
        <v>242</v>
      </c>
      <c r="L8" s="243"/>
      <c r="M8" s="240" t="s">
        <v>187</v>
      </c>
      <c r="N8" s="248" t="s">
        <v>243</v>
      </c>
      <c r="O8" s="123" t="s">
        <v>244</v>
      </c>
      <c r="P8" s="57"/>
      <c r="Q8" s="243" t="s">
        <v>230</v>
      </c>
      <c r="R8" s="243" t="s">
        <v>245</v>
      </c>
      <c r="S8" s="234" t="s">
        <v>246</v>
      </c>
      <c r="T8" s="244" t="s">
        <v>247</v>
      </c>
      <c r="U8" s="234" t="s">
        <v>248</v>
      </c>
      <c r="V8" s="234" t="s">
        <v>249</v>
      </c>
      <c r="W8" s="116" t="s">
        <v>250</v>
      </c>
      <c r="X8" s="245" t="s">
        <v>251</v>
      </c>
      <c r="AA8" s="246">
        <f>IF(OR(J8="Fail",ISBLANK(J8)),INDEX('Issue Code Table'!C:C,MATCH(N:N,'Issue Code Table'!A:A,0)),IF(M8="Critical",6,IF(M8="Significant",5,IF(M8="Moderate",3,2))))</f>
        <v>6</v>
      </c>
    </row>
    <row r="9" spans="1:33" s="38" customFormat="1" ht="83.15" customHeight="1" x14ac:dyDescent="0.25">
      <c r="A9" s="233" t="s">
        <v>252</v>
      </c>
      <c r="B9" s="234" t="s">
        <v>253</v>
      </c>
      <c r="C9" s="234" t="s">
        <v>254</v>
      </c>
      <c r="D9" s="238" t="s">
        <v>221</v>
      </c>
      <c r="E9" s="238" t="s">
        <v>255</v>
      </c>
      <c r="F9" s="238" t="s">
        <v>256</v>
      </c>
      <c r="G9" s="238" t="s">
        <v>257</v>
      </c>
      <c r="H9" s="238" t="s">
        <v>258</v>
      </c>
      <c r="I9" s="243"/>
      <c r="J9" s="238"/>
      <c r="K9" s="234" t="s">
        <v>259</v>
      </c>
      <c r="L9" s="243"/>
      <c r="M9" s="240" t="s">
        <v>227</v>
      </c>
      <c r="N9" s="241" t="s">
        <v>260</v>
      </c>
      <c r="O9" s="248" t="s">
        <v>261</v>
      </c>
      <c r="P9" s="57"/>
      <c r="Q9" s="243" t="s">
        <v>230</v>
      </c>
      <c r="R9" s="243" t="s">
        <v>262</v>
      </c>
      <c r="S9" s="234" t="s">
        <v>263</v>
      </c>
      <c r="T9" s="244" t="s">
        <v>264</v>
      </c>
      <c r="U9" s="234" t="s">
        <v>265</v>
      </c>
      <c r="V9" s="234" t="s">
        <v>266</v>
      </c>
      <c r="W9" s="116" t="s">
        <v>267</v>
      </c>
      <c r="X9" s="245"/>
      <c r="AA9" s="246">
        <f>IF(OR(J9="Fail",ISBLANK(J9)),INDEX('Issue Code Table'!C:C,MATCH(N:N,'Issue Code Table'!A:A,0)),IF(M9="Critical",6,IF(M9="Significant",5,IF(M9="Moderate",3,2))))</f>
        <v>4</v>
      </c>
    </row>
    <row r="10" spans="1:33" s="38" customFormat="1" ht="83.15" customHeight="1" x14ac:dyDescent="0.25">
      <c r="A10" s="233" t="s">
        <v>268</v>
      </c>
      <c r="B10" s="234" t="s">
        <v>193</v>
      </c>
      <c r="C10" s="234" t="s">
        <v>194</v>
      </c>
      <c r="D10" s="238" t="s">
        <v>221</v>
      </c>
      <c r="E10" s="238" t="s">
        <v>269</v>
      </c>
      <c r="F10" s="238" t="s">
        <v>270</v>
      </c>
      <c r="G10" s="238" t="s">
        <v>271</v>
      </c>
      <c r="H10" s="238" t="s">
        <v>272</v>
      </c>
      <c r="I10" s="243"/>
      <c r="J10" s="238"/>
      <c r="K10" s="234" t="s">
        <v>273</v>
      </c>
      <c r="L10" s="243"/>
      <c r="M10" s="240" t="s">
        <v>187</v>
      </c>
      <c r="N10" s="241" t="s">
        <v>274</v>
      </c>
      <c r="O10" s="123" t="s">
        <v>275</v>
      </c>
      <c r="P10" s="57"/>
      <c r="Q10" s="243" t="s">
        <v>230</v>
      </c>
      <c r="R10" s="243" t="s">
        <v>276</v>
      </c>
      <c r="S10" s="234" t="s">
        <v>277</v>
      </c>
      <c r="T10" s="244" t="s">
        <v>278</v>
      </c>
      <c r="U10" s="234" t="s">
        <v>279</v>
      </c>
      <c r="V10" s="234" t="s">
        <v>280</v>
      </c>
      <c r="W10" s="116" t="s">
        <v>281</v>
      </c>
      <c r="X10" s="245" t="s">
        <v>251</v>
      </c>
      <c r="AA10" s="246">
        <f>IF(OR(J10="Fail",ISBLANK(J10)),INDEX('Issue Code Table'!C:C,MATCH(N:N,'Issue Code Table'!A:A,0)),IF(M10="Critical",6,IF(M10="Significant",5,IF(M10="Moderate",3,2))))</f>
        <v>6</v>
      </c>
    </row>
    <row r="11" spans="1:33" s="38" customFormat="1" ht="83.15" customHeight="1" x14ac:dyDescent="0.25">
      <c r="A11" s="233" t="s">
        <v>282</v>
      </c>
      <c r="B11" s="234" t="s">
        <v>283</v>
      </c>
      <c r="C11" s="234" t="s">
        <v>284</v>
      </c>
      <c r="D11" s="238" t="s">
        <v>221</v>
      </c>
      <c r="E11" s="238" t="s">
        <v>285</v>
      </c>
      <c r="F11" s="238" t="s">
        <v>286</v>
      </c>
      <c r="G11" s="238" t="s">
        <v>287</v>
      </c>
      <c r="H11" s="238" t="s">
        <v>288</v>
      </c>
      <c r="I11" s="243"/>
      <c r="J11" s="238"/>
      <c r="K11" s="234" t="s">
        <v>289</v>
      </c>
      <c r="L11" s="243"/>
      <c r="M11" s="123" t="s">
        <v>187</v>
      </c>
      <c r="N11" s="123" t="s">
        <v>290</v>
      </c>
      <c r="O11" s="123" t="s">
        <v>291</v>
      </c>
      <c r="P11" s="57"/>
      <c r="Q11" s="243" t="s">
        <v>230</v>
      </c>
      <c r="R11" s="243" t="s">
        <v>292</v>
      </c>
      <c r="S11" s="234" t="s">
        <v>293</v>
      </c>
      <c r="T11" s="244" t="s">
        <v>294</v>
      </c>
      <c r="U11" s="234" t="s">
        <v>295</v>
      </c>
      <c r="V11" s="234" t="s">
        <v>296</v>
      </c>
      <c r="W11" s="116" t="s">
        <v>297</v>
      </c>
      <c r="X11" s="245" t="s">
        <v>251</v>
      </c>
      <c r="AA11" s="246">
        <f>IF(OR(J11="Fail",ISBLANK(J11)),INDEX('Issue Code Table'!C:C,MATCH(N:N,'Issue Code Table'!A:A,0)),IF(M11="Critical",6,IF(M11="Significant",5,IF(M11="Moderate",3,2))))</f>
        <v>5</v>
      </c>
    </row>
    <row r="12" spans="1:33" s="38" customFormat="1" ht="83.15" customHeight="1" x14ac:dyDescent="0.25">
      <c r="A12" s="233" t="s">
        <v>298</v>
      </c>
      <c r="B12" s="234" t="s">
        <v>283</v>
      </c>
      <c r="C12" s="234" t="s">
        <v>284</v>
      </c>
      <c r="D12" s="238" t="s">
        <v>221</v>
      </c>
      <c r="E12" s="238" t="s">
        <v>299</v>
      </c>
      <c r="F12" s="238" t="s">
        <v>300</v>
      </c>
      <c r="G12" s="238" t="s">
        <v>301</v>
      </c>
      <c r="H12" s="238" t="s">
        <v>302</v>
      </c>
      <c r="I12" s="243"/>
      <c r="J12" s="238"/>
      <c r="K12" s="234" t="s">
        <v>303</v>
      </c>
      <c r="L12" s="243"/>
      <c r="M12" s="123" t="s">
        <v>187</v>
      </c>
      <c r="N12" s="123" t="s">
        <v>290</v>
      </c>
      <c r="O12" s="123" t="s">
        <v>291</v>
      </c>
      <c r="P12" s="57"/>
      <c r="Q12" s="243" t="s">
        <v>230</v>
      </c>
      <c r="R12" s="243" t="s">
        <v>304</v>
      </c>
      <c r="S12" s="234" t="s">
        <v>305</v>
      </c>
      <c r="T12" s="244" t="s">
        <v>306</v>
      </c>
      <c r="U12" s="234" t="s">
        <v>307</v>
      </c>
      <c r="V12" s="234" t="s">
        <v>308</v>
      </c>
      <c r="W12" s="116" t="s">
        <v>309</v>
      </c>
      <c r="X12" s="245" t="s">
        <v>251</v>
      </c>
      <c r="AA12" s="246">
        <f>IF(OR(J12="Fail",ISBLANK(J12)),INDEX('Issue Code Table'!C:C,MATCH(N:N,'Issue Code Table'!A:A,0)),IF(M12="Critical",6,IF(M12="Significant",5,IF(M12="Moderate",3,2))))</f>
        <v>5</v>
      </c>
    </row>
    <row r="13" spans="1:33" s="38" customFormat="1" ht="83.15" customHeight="1" x14ac:dyDescent="0.25">
      <c r="A13" s="233" t="s">
        <v>310</v>
      </c>
      <c r="B13" s="234" t="s">
        <v>283</v>
      </c>
      <c r="C13" s="234" t="s">
        <v>284</v>
      </c>
      <c r="D13" s="238" t="s">
        <v>221</v>
      </c>
      <c r="E13" s="238" t="s">
        <v>311</v>
      </c>
      <c r="F13" s="238" t="s">
        <v>312</v>
      </c>
      <c r="G13" s="238" t="s">
        <v>313</v>
      </c>
      <c r="H13" s="238" t="s">
        <v>314</v>
      </c>
      <c r="I13" s="243"/>
      <c r="J13" s="238"/>
      <c r="K13" s="234" t="s">
        <v>315</v>
      </c>
      <c r="L13" s="243"/>
      <c r="M13" s="240" t="s">
        <v>227</v>
      </c>
      <c r="N13" s="123" t="s">
        <v>228</v>
      </c>
      <c r="O13" s="123" t="s">
        <v>229</v>
      </c>
      <c r="P13" s="57"/>
      <c r="Q13" s="243" t="s">
        <v>230</v>
      </c>
      <c r="R13" s="243" t="s">
        <v>316</v>
      </c>
      <c r="S13" s="234" t="s">
        <v>317</v>
      </c>
      <c r="T13" s="244" t="s">
        <v>318</v>
      </c>
      <c r="U13" s="234" t="s">
        <v>319</v>
      </c>
      <c r="V13" s="234" t="s">
        <v>320</v>
      </c>
      <c r="W13" s="116" t="s">
        <v>321</v>
      </c>
      <c r="X13" s="245"/>
      <c r="AA13" s="246">
        <f>IF(OR(J13="Fail",ISBLANK(J13)),INDEX('Issue Code Table'!C:C,MATCH(N:N,'Issue Code Table'!A:A,0)),IF(M13="Critical",6,IF(M13="Significant",5,IF(M13="Moderate",3,2))))</f>
        <v>4</v>
      </c>
    </row>
    <row r="14" spans="1:33" s="38" customFormat="1" ht="83.15" customHeight="1" x14ac:dyDescent="0.25">
      <c r="A14" s="233" t="s">
        <v>322</v>
      </c>
      <c r="B14" s="234" t="s">
        <v>219</v>
      </c>
      <c r="C14" s="234" t="s">
        <v>220</v>
      </c>
      <c r="D14" s="238" t="s">
        <v>221</v>
      </c>
      <c r="E14" s="238" t="s">
        <v>323</v>
      </c>
      <c r="F14" s="238" t="s">
        <v>324</v>
      </c>
      <c r="G14" s="238" t="s">
        <v>325</v>
      </c>
      <c r="H14" s="238" t="s">
        <v>326</v>
      </c>
      <c r="I14" s="243"/>
      <c r="J14" s="238"/>
      <c r="K14" s="234" t="s">
        <v>327</v>
      </c>
      <c r="L14" s="243"/>
      <c r="M14" s="240" t="s">
        <v>227</v>
      </c>
      <c r="N14" s="123" t="s">
        <v>328</v>
      </c>
      <c r="O14" s="123" t="s">
        <v>329</v>
      </c>
      <c r="P14" s="57"/>
      <c r="Q14" s="243" t="s">
        <v>230</v>
      </c>
      <c r="R14" s="243" t="s">
        <v>330</v>
      </c>
      <c r="S14" s="234" t="s">
        <v>331</v>
      </c>
      <c r="T14" s="244" t="s">
        <v>332</v>
      </c>
      <c r="U14" s="234" t="s">
        <v>333</v>
      </c>
      <c r="V14" s="234" t="s">
        <v>334</v>
      </c>
      <c r="W14" s="116" t="s">
        <v>335</v>
      </c>
      <c r="X14" s="245"/>
      <c r="AA14" s="246">
        <f>IF(OR(J14="Fail",ISBLANK(J14)),INDEX('Issue Code Table'!C:C,MATCH(N:N,'Issue Code Table'!A:A,0)),IF(M14="Critical",6,IF(M14="Significant",5,IF(M14="Moderate",3,2))))</f>
        <v>5</v>
      </c>
    </row>
    <row r="15" spans="1:33" s="38" customFormat="1" ht="102" customHeight="1" x14ac:dyDescent="0.25">
      <c r="A15" s="233" t="s">
        <v>336</v>
      </c>
      <c r="B15" s="234" t="s">
        <v>283</v>
      </c>
      <c r="C15" s="234" t="s">
        <v>284</v>
      </c>
      <c r="D15" s="238" t="s">
        <v>221</v>
      </c>
      <c r="E15" s="238" t="s">
        <v>337</v>
      </c>
      <c r="F15" s="238" t="s">
        <v>338</v>
      </c>
      <c r="G15" s="238" t="s">
        <v>339</v>
      </c>
      <c r="H15" s="238" t="s">
        <v>340</v>
      </c>
      <c r="I15" s="243"/>
      <c r="J15" s="238"/>
      <c r="K15" s="234" t="s">
        <v>341</v>
      </c>
      <c r="L15" s="243"/>
      <c r="M15" s="240" t="s">
        <v>187</v>
      </c>
      <c r="N15" s="123" t="s">
        <v>328</v>
      </c>
      <c r="O15" s="123" t="s">
        <v>329</v>
      </c>
      <c r="P15" s="57"/>
      <c r="Q15" s="243" t="s">
        <v>230</v>
      </c>
      <c r="R15" s="243" t="s">
        <v>342</v>
      </c>
      <c r="S15" s="234" t="s">
        <v>343</v>
      </c>
      <c r="T15" s="244" t="s">
        <v>344</v>
      </c>
      <c r="U15" s="234" t="s">
        <v>345</v>
      </c>
      <c r="V15" s="234" t="s">
        <v>346</v>
      </c>
      <c r="W15" s="116" t="s">
        <v>347</v>
      </c>
      <c r="X15" s="245" t="s">
        <v>251</v>
      </c>
      <c r="AA15" s="246">
        <f>IF(OR(J15="Fail",ISBLANK(J15)),INDEX('Issue Code Table'!C:C,MATCH(N:N,'Issue Code Table'!A:A,0)),IF(M15="Critical",6,IF(M15="Significant",5,IF(M15="Moderate",3,2))))</f>
        <v>5</v>
      </c>
    </row>
    <row r="16" spans="1:33" s="38" customFormat="1" ht="83.15" customHeight="1" x14ac:dyDescent="0.25">
      <c r="A16" s="233" t="s">
        <v>348</v>
      </c>
      <c r="B16" s="234" t="s">
        <v>180</v>
      </c>
      <c r="C16" s="234" t="s">
        <v>181</v>
      </c>
      <c r="D16" s="238" t="s">
        <v>221</v>
      </c>
      <c r="E16" s="238" t="s">
        <v>349</v>
      </c>
      <c r="F16" s="238" t="s">
        <v>350</v>
      </c>
      <c r="G16" s="238" t="s">
        <v>351</v>
      </c>
      <c r="H16" s="238" t="s">
        <v>352</v>
      </c>
      <c r="I16" s="243"/>
      <c r="J16" s="238"/>
      <c r="K16" s="234" t="s">
        <v>353</v>
      </c>
      <c r="L16" s="243"/>
      <c r="M16" s="240" t="s">
        <v>187</v>
      </c>
      <c r="N16" s="123" t="s">
        <v>328</v>
      </c>
      <c r="O16" s="123" t="s">
        <v>329</v>
      </c>
      <c r="P16" s="57"/>
      <c r="Q16" s="243" t="s">
        <v>230</v>
      </c>
      <c r="R16" s="243" t="s">
        <v>354</v>
      </c>
      <c r="S16" s="234" t="s">
        <v>355</v>
      </c>
      <c r="T16" s="244" t="s">
        <v>356</v>
      </c>
      <c r="U16" s="234" t="s">
        <v>357</v>
      </c>
      <c r="V16" s="234" t="s">
        <v>358</v>
      </c>
      <c r="W16" s="116" t="s">
        <v>359</v>
      </c>
      <c r="X16" s="245" t="s">
        <v>251</v>
      </c>
      <c r="AA16" s="246">
        <f>IF(OR(J16="Fail",ISBLANK(J16)),INDEX('Issue Code Table'!C:C,MATCH(N:N,'Issue Code Table'!A:A,0)),IF(M16="Critical",6,IF(M16="Significant",5,IF(M16="Moderate",3,2))))</f>
        <v>5</v>
      </c>
    </row>
    <row r="17" spans="1:27" s="38" customFormat="1" ht="83.15" customHeight="1" x14ac:dyDescent="0.25">
      <c r="A17" s="233" t="s">
        <v>360</v>
      </c>
      <c r="B17" s="234" t="s">
        <v>180</v>
      </c>
      <c r="C17" s="234" t="s">
        <v>181</v>
      </c>
      <c r="D17" s="238" t="s">
        <v>221</v>
      </c>
      <c r="E17" s="238" t="s">
        <v>361</v>
      </c>
      <c r="F17" s="238" t="s">
        <v>362</v>
      </c>
      <c r="G17" s="238" t="s">
        <v>363</v>
      </c>
      <c r="H17" s="238" t="s">
        <v>364</v>
      </c>
      <c r="I17" s="243"/>
      <c r="J17" s="238"/>
      <c r="K17" s="234" t="s">
        <v>365</v>
      </c>
      <c r="L17" s="243"/>
      <c r="M17" s="123" t="s">
        <v>366</v>
      </c>
      <c r="N17" s="123" t="s">
        <v>367</v>
      </c>
      <c r="O17" s="124" t="s">
        <v>368</v>
      </c>
      <c r="P17" s="57"/>
      <c r="Q17" s="243" t="s">
        <v>230</v>
      </c>
      <c r="R17" s="243" t="s">
        <v>369</v>
      </c>
      <c r="S17" s="234" t="s">
        <v>370</v>
      </c>
      <c r="T17" s="244" t="s">
        <v>371</v>
      </c>
      <c r="U17" s="234" t="s">
        <v>372</v>
      </c>
      <c r="V17" s="234" t="s">
        <v>373</v>
      </c>
      <c r="W17" s="116" t="s">
        <v>374</v>
      </c>
      <c r="X17" s="245"/>
      <c r="AA17" s="246">
        <f>IF(OR(J17="Fail",ISBLANK(J17)),INDEX('Issue Code Table'!C:C,MATCH(N:N,'Issue Code Table'!A:A,0)),IF(M17="Critical",6,IF(M17="Significant",5,IF(M17="Moderate",3,2))))</f>
        <v>2</v>
      </c>
    </row>
    <row r="18" spans="1:27" s="38" customFormat="1" ht="83.15" customHeight="1" x14ac:dyDescent="0.25">
      <c r="A18" s="233" t="s">
        <v>375</v>
      </c>
      <c r="B18" s="234" t="s">
        <v>376</v>
      </c>
      <c r="C18" s="234" t="s">
        <v>377</v>
      </c>
      <c r="D18" s="238" t="s">
        <v>221</v>
      </c>
      <c r="E18" s="238" t="s">
        <v>378</v>
      </c>
      <c r="F18" s="238" t="s">
        <v>379</v>
      </c>
      <c r="G18" s="238" t="s">
        <v>380</v>
      </c>
      <c r="H18" s="238" t="s">
        <v>381</v>
      </c>
      <c r="I18" s="243"/>
      <c r="J18" s="238"/>
      <c r="K18" s="234" t="s">
        <v>382</v>
      </c>
      <c r="L18" s="243"/>
      <c r="M18" s="240" t="s">
        <v>187</v>
      </c>
      <c r="N18" s="123" t="s">
        <v>328</v>
      </c>
      <c r="O18" s="123" t="s">
        <v>329</v>
      </c>
      <c r="P18" s="57"/>
      <c r="Q18" s="243" t="s">
        <v>230</v>
      </c>
      <c r="R18" s="243" t="s">
        <v>383</v>
      </c>
      <c r="S18" s="234" t="s">
        <v>384</v>
      </c>
      <c r="T18" s="244" t="s">
        <v>385</v>
      </c>
      <c r="U18" s="234" t="s">
        <v>386</v>
      </c>
      <c r="V18" s="234" t="s">
        <v>387</v>
      </c>
      <c r="W18" s="116" t="s">
        <v>388</v>
      </c>
      <c r="X18" s="245" t="s">
        <v>251</v>
      </c>
      <c r="AA18" s="246">
        <f>IF(OR(J18="Fail",ISBLANK(J18)),INDEX('Issue Code Table'!C:C,MATCH(N:N,'Issue Code Table'!A:A,0)),IF(M18="Critical",6,IF(M18="Significant",5,IF(M18="Moderate",3,2))))</f>
        <v>5</v>
      </c>
    </row>
    <row r="19" spans="1:27" s="38" customFormat="1" ht="83.15" customHeight="1" x14ac:dyDescent="0.25">
      <c r="A19" s="233" t="s">
        <v>389</v>
      </c>
      <c r="B19" s="234" t="s">
        <v>390</v>
      </c>
      <c r="C19" s="234" t="s">
        <v>391</v>
      </c>
      <c r="D19" s="238" t="s">
        <v>221</v>
      </c>
      <c r="E19" s="238" t="s">
        <v>392</v>
      </c>
      <c r="F19" s="238" t="s">
        <v>393</v>
      </c>
      <c r="G19" s="238" t="s">
        <v>394</v>
      </c>
      <c r="H19" s="238" t="s">
        <v>395</v>
      </c>
      <c r="I19" s="243"/>
      <c r="J19" s="238"/>
      <c r="K19" s="234" t="s">
        <v>396</v>
      </c>
      <c r="L19" s="243"/>
      <c r="M19" s="240" t="s">
        <v>187</v>
      </c>
      <c r="N19" s="241" t="s">
        <v>274</v>
      </c>
      <c r="O19" s="123" t="s">
        <v>275</v>
      </c>
      <c r="P19" s="57"/>
      <c r="Q19" s="243" t="s">
        <v>230</v>
      </c>
      <c r="R19" s="243" t="s">
        <v>397</v>
      </c>
      <c r="S19" s="234" t="s">
        <v>398</v>
      </c>
      <c r="T19" s="244" t="s">
        <v>399</v>
      </c>
      <c r="U19" s="234" t="s">
        <v>400</v>
      </c>
      <c r="V19" s="234" t="s">
        <v>401</v>
      </c>
      <c r="W19" s="116" t="s">
        <v>402</v>
      </c>
      <c r="X19" s="245" t="s">
        <v>251</v>
      </c>
      <c r="AA19" s="246">
        <f>IF(OR(J19="Fail",ISBLANK(J19)),INDEX('Issue Code Table'!C:C,MATCH(N:N,'Issue Code Table'!A:A,0)),IF(M19="Critical",6,IF(M19="Significant",5,IF(M19="Moderate",3,2))))</f>
        <v>6</v>
      </c>
    </row>
    <row r="20" spans="1:27" s="38" customFormat="1" ht="83.15" customHeight="1" x14ac:dyDescent="0.25">
      <c r="A20" s="233" t="s">
        <v>403</v>
      </c>
      <c r="B20" s="234" t="s">
        <v>283</v>
      </c>
      <c r="C20" s="234" t="s">
        <v>284</v>
      </c>
      <c r="D20" s="238" t="s">
        <v>221</v>
      </c>
      <c r="E20" s="238" t="s">
        <v>404</v>
      </c>
      <c r="F20" s="238" t="s">
        <v>405</v>
      </c>
      <c r="G20" s="238" t="s">
        <v>240</v>
      </c>
      <c r="H20" s="238" t="s">
        <v>406</v>
      </c>
      <c r="I20" s="243"/>
      <c r="J20" s="238"/>
      <c r="K20" s="234" t="s">
        <v>407</v>
      </c>
      <c r="L20" s="243"/>
      <c r="M20" s="123" t="s">
        <v>187</v>
      </c>
      <c r="N20" s="123" t="s">
        <v>328</v>
      </c>
      <c r="O20" s="123" t="s">
        <v>329</v>
      </c>
      <c r="P20" s="57"/>
      <c r="Q20" s="243" t="s">
        <v>230</v>
      </c>
      <c r="R20" s="243" t="s">
        <v>408</v>
      </c>
      <c r="S20" s="234" t="s">
        <v>409</v>
      </c>
      <c r="T20" s="244" t="s">
        <v>410</v>
      </c>
      <c r="U20" s="234" t="s">
        <v>411</v>
      </c>
      <c r="V20" s="234" t="s">
        <v>412</v>
      </c>
      <c r="W20" s="116" t="s">
        <v>413</v>
      </c>
      <c r="X20" s="245" t="s">
        <v>251</v>
      </c>
      <c r="AA20" s="246">
        <f>IF(OR(J20="Fail",ISBLANK(J20)),INDEX('Issue Code Table'!C:C,MATCH(N:N,'Issue Code Table'!A:A,0)),IF(M20="Critical",6,IF(M20="Significant",5,IF(M20="Moderate",3,2))))</f>
        <v>5</v>
      </c>
    </row>
    <row r="21" spans="1:27" s="38" customFormat="1" ht="83.15" customHeight="1" x14ac:dyDescent="0.25">
      <c r="A21" s="233" t="s">
        <v>414</v>
      </c>
      <c r="B21" s="234" t="s">
        <v>415</v>
      </c>
      <c r="C21" s="234" t="s">
        <v>416</v>
      </c>
      <c r="D21" s="238" t="s">
        <v>221</v>
      </c>
      <c r="E21" s="238" t="s">
        <v>417</v>
      </c>
      <c r="F21" s="238" t="s">
        <v>418</v>
      </c>
      <c r="G21" s="238" t="s">
        <v>419</v>
      </c>
      <c r="H21" s="238" t="s">
        <v>420</v>
      </c>
      <c r="I21" s="243"/>
      <c r="J21" s="238"/>
      <c r="K21" s="234" t="s">
        <v>421</v>
      </c>
      <c r="L21" s="243"/>
      <c r="M21" s="240" t="s">
        <v>187</v>
      </c>
      <c r="N21" s="125" t="s">
        <v>214</v>
      </c>
      <c r="O21" s="125" t="s">
        <v>215</v>
      </c>
      <c r="P21" s="57"/>
      <c r="Q21" s="243" t="s">
        <v>230</v>
      </c>
      <c r="R21" s="243" t="s">
        <v>422</v>
      </c>
      <c r="S21" s="234" t="s">
        <v>423</v>
      </c>
      <c r="T21" s="244" t="s">
        <v>424</v>
      </c>
      <c r="U21" s="234" t="s">
        <v>425</v>
      </c>
      <c r="V21" s="234" t="s">
        <v>426</v>
      </c>
      <c r="W21" s="116" t="s">
        <v>427</v>
      </c>
      <c r="X21" s="245" t="s">
        <v>251</v>
      </c>
      <c r="AA21" s="246">
        <f>IF(OR(J21="Fail",ISBLANK(J21)),INDEX('Issue Code Table'!C:C,MATCH(N:N,'Issue Code Table'!A:A,0)),IF(M21="Critical",6,IF(M21="Significant",5,IF(M21="Moderate",3,2))))</f>
        <v>6</v>
      </c>
    </row>
    <row r="22" spans="1:27" s="38" customFormat="1" ht="83.15" customHeight="1" x14ac:dyDescent="0.25">
      <c r="A22" s="233" t="s">
        <v>428</v>
      </c>
      <c r="B22" s="234" t="s">
        <v>390</v>
      </c>
      <c r="C22" s="234" t="s">
        <v>391</v>
      </c>
      <c r="D22" s="238" t="s">
        <v>221</v>
      </c>
      <c r="E22" s="238" t="s">
        <v>429</v>
      </c>
      <c r="F22" s="238" t="s">
        <v>430</v>
      </c>
      <c r="G22" s="238" t="s">
        <v>431</v>
      </c>
      <c r="H22" s="238" t="s">
        <v>432</v>
      </c>
      <c r="I22" s="243"/>
      <c r="J22" s="238"/>
      <c r="K22" s="234" t="s">
        <v>433</v>
      </c>
      <c r="L22" s="243"/>
      <c r="M22" s="240" t="s">
        <v>187</v>
      </c>
      <c r="N22" s="241" t="s">
        <v>274</v>
      </c>
      <c r="O22" s="123" t="s">
        <v>275</v>
      </c>
      <c r="P22" s="57"/>
      <c r="Q22" s="243" t="s">
        <v>230</v>
      </c>
      <c r="R22" s="243" t="s">
        <v>434</v>
      </c>
      <c r="S22" s="234" t="s">
        <v>435</v>
      </c>
      <c r="T22" s="244" t="s">
        <v>436</v>
      </c>
      <c r="U22" s="234" t="s">
        <v>437</v>
      </c>
      <c r="V22" s="234" t="s">
        <v>438</v>
      </c>
      <c r="W22" s="116" t="s">
        <v>439</v>
      </c>
      <c r="X22" s="245" t="s">
        <v>251</v>
      </c>
      <c r="AA22" s="246">
        <f>IF(OR(J22="Fail",ISBLANK(J22)),INDEX('Issue Code Table'!C:C,MATCH(N:N,'Issue Code Table'!A:A,0)),IF(M22="Critical",6,IF(M22="Significant",5,IF(M22="Moderate",3,2))))</f>
        <v>6</v>
      </c>
    </row>
    <row r="23" spans="1:27" s="38" customFormat="1" ht="83.15" customHeight="1" x14ac:dyDescent="0.25">
      <c r="A23" s="233" t="s">
        <v>440</v>
      </c>
      <c r="B23" s="234" t="s">
        <v>283</v>
      </c>
      <c r="C23" s="234" t="s">
        <v>284</v>
      </c>
      <c r="D23" s="238" t="s">
        <v>221</v>
      </c>
      <c r="E23" s="238" t="s">
        <v>441</v>
      </c>
      <c r="F23" s="238" t="s">
        <v>442</v>
      </c>
      <c r="G23" s="238" t="s">
        <v>443</v>
      </c>
      <c r="H23" s="238" t="s">
        <v>444</v>
      </c>
      <c r="I23" s="243"/>
      <c r="J23" s="238"/>
      <c r="K23" s="234" t="s">
        <v>445</v>
      </c>
      <c r="L23" s="243"/>
      <c r="M23" s="240" t="s">
        <v>187</v>
      </c>
      <c r="N23" s="125" t="s">
        <v>214</v>
      </c>
      <c r="O23" s="125" t="s">
        <v>215</v>
      </c>
      <c r="P23" s="57"/>
      <c r="Q23" s="243" t="s">
        <v>230</v>
      </c>
      <c r="R23" s="243" t="s">
        <v>446</v>
      </c>
      <c r="S23" s="234" t="s">
        <v>447</v>
      </c>
      <c r="T23" s="244" t="s">
        <v>448</v>
      </c>
      <c r="U23" s="234" t="s">
        <v>449</v>
      </c>
      <c r="V23" s="234" t="s">
        <v>450</v>
      </c>
      <c r="W23" s="116" t="s">
        <v>451</v>
      </c>
      <c r="X23" s="245" t="s">
        <v>251</v>
      </c>
      <c r="AA23" s="246">
        <f>IF(OR(J23="Fail",ISBLANK(J23)),INDEX('Issue Code Table'!C:C,MATCH(N:N,'Issue Code Table'!A:A,0)),IF(M23="Critical",6,IF(M23="Significant",5,IF(M23="Moderate",3,2))))</f>
        <v>6</v>
      </c>
    </row>
    <row r="24" spans="1:27" s="38" customFormat="1" ht="87.75" customHeight="1" x14ac:dyDescent="0.25">
      <c r="A24" s="233" t="s">
        <v>452</v>
      </c>
      <c r="B24" s="234" t="s">
        <v>180</v>
      </c>
      <c r="C24" s="234" t="s">
        <v>181</v>
      </c>
      <c r="D24" s="238" t="s">
        <v>221</v>
      </c>
      <c r="E24" s="238" t="s">
        <v>453</v>
      </c>
      <c r="F24" s="238" t="s">
        <v>454</v>
      </c>
      <c r="G24" s="238" t="s">
        <v>455</v>
      </c>
      <c r="H24" s="238" t="s">
        <v>456</v>
      </c>
      <c r="I24" s="243"/>
      <c r="J24" s="238"/>
      <c r="K24" s="234" t="s">
        <v>457</v>
      </c>
      <c r="L24" s="243"/>
      <c r="M24" s="240" t="s">
        <v>187</v>
      </c>
      <c r="N24" s="125" t="s">
        <v>214</v>
      </c>
      <c r="O24" s="125" t="s">
        <v>215</v>
      </c>
      <c r="P24" s="57"/>
      <c r="Q24" s="243" t="s">
        <v>230</v>
      </c>
      <c r="R24" s="243" t="s">
        <v>458</v>
      </c>
      <c r="S24" s="234" t="s">
        <v>459</v>
      </c>
      <c r="T24" s="244" t="s">
        <v>460</v>
      </c>
      <c r="U24" s="234" t="s">
        <v>461</v>
      </c>
      <c r="V24" s="234" t="s">
        <v>462</v>
      </c>
      <c r="W24" s="116" t="s">
        <v>463</v>
      </c>
      <c r="X24" s="245" t="s">
        <v>251</v>
      </c>
      <c r="AA24" s="246">
        <f>IF(OR(J24="Fail",ISBLANK(J24)),INDEX('Issue Code Table'!C:C,MATCH(N:N,'Issue Code Table'!A:A,0)),IF(M24="Critical",6,IF(M24="Significant",5,IF(M24="Moderate",3,2))))</f>
        <v>6</v>
      </c>
    </row>
    <row r="25" spans="1:27" s="38" customFormat="1" ht="83.15" customHeight="1" x14ac:dyDescent="0.25">
      <c r="A25" s="233" t="s">
        <v>464</v>
      </c>
      <c r="B25" s="234" t="s">
        <v>180</v>
      </c>
      <c r="C25" s="234" t="s">
        <v>181</v>
      </c>
      <c r="D25" s="238" t="s">
        <v>221</v>
      </c>
      <c r="E25" s="238" t="s">
        <v>465</v>
      </c>
      <c r="F25" s="238" t="s">
        <v>466</v>
      </c>
      <c r="G25" s="238" t="s">
        <v>467</v>
      </c>
      <c r="H25" s="238" t="s">
        <v>468</v>
      </c>
      <c r="I25" s="243"/>
      <c r="J25" s="238"/>
      <c r="K25" s="234" t="s">
        <v>469</v>
      </c>
      <c r="L25" s="243"/>
      <c r="M25" s="240" t="s">
        <v>187</v>
      </c>
      <c r="N25" s="241" t="s">
        <v>470</v>
      </c>
      <c r="O25" s="123" t="s">
        <v>471</v>
      </c>
      <c r="P25" s="57"/>
      <c r="Q25" s="243" t="s">
        <v>230</v>
      </c>
      <c r="R25" s="243" t="s">
        <v>472</v>
      </c>
      <c r="S25" s="234" t="s">
        <v>473</v>
      </c>
      <c r="T25" s="244" t="s">
        <v>474</v>
      </c>
      <c r="U25" s="234" t="s">
        <v>386</v>
      </c>
      <c r="V25" s="234" t="s">
        <v>475</v>
      </c>
      <c r="W25" s="116" t="s">
        <v>476</v>
      </c>
      <c r="X25" s="245" t="s">
        <v>251</v>
      </c>
      <c r="AA25" s="246">
        <f>IF(OR(J25="Fail",ISBLANK(J25)),INDEX('Issue Code Table'!C:C,MATCH(N:N,'Issue Code Table'!A:A,0)),IF(M25="Critical",6,IF(M25="Significant",5,IF(M25="Moderate",3,2))))</f>
        <v>7</v>
      </c>
    </row>
    <row r="26" spans="1:27" s="38" customFormat="1" ht="83.15" customHeight="1" x14ac:dyDescent="0.25">
      <c r="A26" s="233" t="s">
        <v>477</v>
      </c>
      <c r="B26" s="234" t="s">
        <v>283</v>
      </c>
      <c r="C26" s="234" t="s">
        <v>284</v>
      </c>
      <c r="D26" s="238" t="s">
        <v>221</v>
      </c>
      <c r="E26" s="238" t="s">
        <v>478</v>
      </c>
      <c r="F26" s="238" t="s">
        <v>479</v>
      </c>
      <c r="G26" s="238" t="s">
        <v>480</v>
      </c>
      <c r="H26" s="238" t="s">
        <v>481</v>
      </c>
      <c r="I26" s="243"/>
      <c r="J26" s="238"/>
      <c r="K26" s="234" t="s">
        <v>482</v>
      </c>
      <c r="L26" s="243"/>
      <c r="M26" s="123" t="s">
        <v>187</v>
      </c>
      <c r="N26" s="123" t="s">
        <v>328</v>
      </c>
      <c r="O26" s="123" t="s">
        <v>329</v>
      </c>
      <c r="P26" s="57"/>
      <c r="Q26" s="243" t="s">
        <v>230</v>
      </c>
      <c r="R26" s="243" t="s">
        <v>483</v>
      </c>
      <c r="S26" s="234" t="s">
        <v>484</v>
      </c>
      <c r="T26" s="244" t="s">
        <v>485</v>
      </c>
      <c r="U26" s="234" t="s">
        <v>486</v>
      </c>
      <c r="V26" s="234" t="s">
        <v>487</v>
      </c>
      <c r="W26" s="116" t="s">
        <v>488</v>
      </c>
      <c r="X26" s="245" t="s">
        <v>251</v>
      </c>
      <c r="AA26" s="246">
        <f>IF(OR(J26="Fail",ISBLANK(J26)),INDEX('Issue Code Table'!C:C,MATCH(N:N,'Issue Code Table'!A:A,0)),IF(M26="Critical",6,IF(M26="Significant",5,IF(M26="Moderate",3,2))))</f>
        <v>5</v>
      </c>
    </row>
    <row r="27" spans="1:27" s="38" customFormat="1" ht="83.15" customHeight="1" x14ac:dyDescent="0.25">
      <c r="A27" s="233" t="s">
        <v>489</v>
      </c>
      <c r="B27" s="234" t="s">
        <v>283</v>
      </c>
      <c r="C27" s="234" t="s">
        <v>284</v>
      </c>
      <c r="D27" s="238" t="s">
        <v>221</v>
      </c>
      <c r="E27" s="238" t="s">
        <v>490</v>
      </c>
      <c r="F27" s="238" t="s">
        <v>491</v>
      </c>
      <c r="G27" s="238" t="s">
        <v>492</v>
      </c>
      <c r="H27" s="238" t="s">
        <v>493</v>
      </c>
      <c r="I27" s="243"/>
      <c r="J27" s="238"/>
      <c r="K27" s="234" t="s">
        <v>494</v>
      </c>
      <c r="L27" s="243"/>
      <c r="M27" s="240" t="s">
        <v>187</v>
      </c>
      <c r="N27" s="123" t="s">
        <v>328</v>
      </c>
      <c r="O27" s="123" t="s">
        <v>329</v>
      </c>
      <c r="P27" s="57"/>
      <c r="Q27" s="243" t="s">
        <v>230</v>
      </c>
      <c r="R27" s="243" t="s">
        <v>495</v>
      </c>
      <c r="S27" s="234" t="s">
        <v>496</v>
      </c>
      <c r="T27" s="244" t="s">
        <v>497</v>
      </c>
      <c r="U27" s="234" t="s">
        <v>386</v>
      </c>
      <c r="V27" s="234" t="s">
        <v>498</v>
      </c>
      <c r="W27" s="116" t="s">
        <v>499</v>
      </c>
      <c r="X27" s="245" t="s">
        <v>251</v>
      </c>
      <c r="AA27" s="246">
        <f>IF(OR(J27="Fail",ISBLANK(J27)),INDEX('Issue Code Table'!C:C,MATCH(N:N,'Issue Code Table'!A:A,0)),IF(M27="Critical",6,IF(M27="Significant",5,IF(M27="Moderate",3,2))))</f>
        <v>5</v>
      </c>
    </row>
    <row r="28" spans="1:27" s="38" customFormat="1" ht="83.15" customHeight="1" x14ac:dyDescent="0.25">
      <c r="A28" s="233" t="s">
        <v>500</v>
      </c>
      <c r="B28" s="234" t="s">
        <v>219</v>
      </c>
      <c r="C28" s="234" t="s">
        <v>220</v>
      </c>
      <c r="D28" s="238" t="s">
        <v>221</v>
      </c>
      <c r="E28" s="238" t="s">
        <v>501</v>
      </c>
      <c r="F28" s="238" t="s">
        <v>502</v>
      </c>
      <c r="G28" s="238" t="s">
        <v>503</v>
      </c>
      <c r="H28" s="238" t="s">
        <v>504</v>
      </c>
      <c r="I28" s="243"/>
      <c r="J28" s="238"/>
      <c r="K28" s="234" t="s">
        <v>505</v>
      </c>
      <c r="L28" s="243"/>
      <c r="M28" s="240" t="s">
        <v>187</v>
      </c>
      <c r="N28" s="125" t="s">
        <v>214</v>
      </c>
      <c r="O28" s="125" t="s">
        <v>215</v>
      </c>
      <c r="P28" s="57"/>
      <c r="Q28" s="243" t="s">
        <v>230</v>
      </c>
      <c r="R28" s="243" t="s">
        <v>506</v>
      </c>
      <c r="S28" s="234" t="s">
        <v>447</v>
      </c>
      <c r="T28" s="244" t="s">
        <v>507</v>
      </c>
      <c r="U28" s="234" t="s">
        <v>449</v>
      </c>
      <c r="V28" s="234" t="s">
        <v>508</v>
      </c>
      <c r="W28" s="116" t="s">
        <v>509</v>
      </c>
      <c r="X28" s="245" t="s">
        <v>251</v>
      </c>
      <c r="AA28" s="246">
        <f>IF(OR(J28="Fail",ISBLANK(J28)),INDEX('Issue Code Table'!C:C,MATCH(N:N,'Issue Code Table'!A:A,0)),IF(M28="Critical",6,IF(M28="Significant",5,IF(M28="Moderate",3,2))))</f>
        <v>6</v>
      </c>
    </row>
    <row r="29" spans="1:27" s="38" customFormat="1" ht="83.15" customHeight="1" x14ac:dyDescent="0.25">
      <c r="A29" s="233" t="s">
        <v>510</v>
      </c>
      <c r="B29" s="234" t="s">
        <v>283</v>
      </c>
      <c r="C29" s="234" t="s">
        <v>284</v>
      </c>
      <c r="D29" s="238" t="s">
        <v>221</v>
      </c>
      <c r="E29" s="238" t="s">
        <v>511</v>
      </c>
      <c r="F29" s="238" t="s">
        <v>512</v>
      </c>
      <c r="G29" s="238" t="s">
        <v>513</v>
      </c>
      <c r="H29" s="238" t="s">
        <v>514</v>
      </c>
      <c r="I29" s="243"/>
      <c r="J29" s="238"/>
      <c r="K29" s="234" t="s">
        <v>515</v>
      </c>
      <c r="L29" s="243"/>
      <c r="M29" s="240" t="s">
        <v>227</v>
      </c>
      <c r="N29" s="123" t="s">
        <v>260</v>
      </c>
      <c r="O29" s="123" t="s">
        <v>261</v>
      </c>
      <c r="P29" s="57"/>
      <c r="Q29" s="243" t="s">
        <v>230</v>
      </c>
      <c r="R29" s="243" t="s">
        <v>516</v>
      </c>
      <c r="S29" s="234" t="s">
        <v>517</v>
      </c>
      <c r="T29" s="244" t="s">
        <v>518</v>
      </c>
      <c r="U29" s="234" t="s">
        <v>519</v>
      </c>
      <c r="V29" s="234" t="s">
        <v>520</v>
      </c>
      <c r="W29" s="116" t="s">
        <v>521</v>
      </c>
      <c r="X29" s="245"/>
      <c r="AA29" s="246">
        <f>IF(OR(J29="Fail",ISBLANK(J29)),INDEX('Issue Code Table'!C:C,MATCH(N:N,'Issue Code Table'!A:A,0)),IF(M29="Critical",6,IF(M29="Significant",5,IF(M29="Moderate",3,2))))</f>
        <v>4</v>
      </c>
    </row>
    <row r="30" spans="1:27" s="38" customFormat="1" ht="83.15" customHeight="1" x14ac:dyDescent="0.25">
      <c r="A30" s="233" t="s">
        <v>522</v>
      </c>
      <c r="B30" s="234" t="s">
        <v>283</v>
      </c>
      <c r="C30" s="234" t="s">
        <v>284</v>
      </c>
      <c r="D30" s="238" t="s">
        <v>221</v>
      </c>
      <c r="E30" s="238" t="s">
        <v>523</v>
      </c>
      <c r="F30" s="238" t="s">
        <v>524</v>
      </c>
      <c r="G30" s="238" t="s">
        <v>240</v>
      </c>
      <c r="H30" s="238" t="s">
        <v>525</v>
      </c>
      <c r="I30" s="243"/>
      <c r="J30" s="238"/>
      <c r="K30" s="234" t="s">
        <v>526</v>
      </c>
      <c r="L30" s="243" t="s">
        <v>527</v>
      </c>
      <c r="M30" s="240" t="s">
        <v>187</v>
      </c>
      <c r="N30" s="241" t="s">
        <v>528</v>
      </c>
      <c r="O30" s="123" t="s">
        <v>529</v>
      </c>
      <c r="P30" s="57"/>
      <c r="Q30" s="243" t="s">
        <v>230</v>
      </c>
      <c r="R30" s="243" t="s">
        <v>530</v>
      </c>
      <c r="S30" s="234" t="s">
        <v>531</v>
      </c>
      <c r="T30" s="244" t="s">
        <v>532</v>
      </c>
      <c r="U30" s="234" t="s">
        <v>386</v>
      </c>
      <c r="V30" s="234" t="s">
        <v>533</v>
      </c>
      <c r="W30" s="116" t="s">
        <v>534</v>
      </c>
      <c r="X30" s="245" t="s">
        <v>251</v>
      </c>
      <c r="AA30" s="246">
        <f>IF(OR(J30="Fail",ISBLANK(J30)),INDEX('Issue Code Table'!C:C,MATCH(N:N,'Issue Code Table'!A:A,0)),IF(M30="Critical",6,IF(M30="Significant",5,IF(M30="Moderate",3,2))))</f>
        <v>5</v>
      </c>
    </row>
    <row r="31" spans="1:27" s="38" customFormat="1" ht="83.15" customHeight="1" x14ac:dyDescent="0.25">
      <c r="A31" s="233" t="s">
        <v>535</v>
      </c>
      <c r="B31" s="234" t="s">
        <v>283</v>
      </c>
      <c r="C31" s="234" t="s">
        <v>284</v>
      </c>
      <c r="D31" s="238" t="s">
        <v>221</v>
      </c>
      <c r="E31" s="238" t="s">
        <v>536</v>
      </c>
      <c r="F31" s="238" t="s">
        <v>537</v>
      </c>
      <c r="G31" s="238" t="s">
        <v>538</v>
      </c>
      <c r="H31" s="238" t="s">
        <v>539</v>
      </c>
      <c r="I31" s="243"/>
      <c r="J31" s="238"/>
      <c r="K31" s="234" t="s">
        <v>540</v>
      </c>
      <c r="L31" s="243"/>
      <c r="M31" s="240" t="s">
        <v>187</v>
      </c>
      <c r="N31" s="123" t="s">
        <v>328</v>
      </c>
      <c r="O31" s="123" t="s">
        <v>329</v>
      </c>
      <c r="P31" s="57"/>
      <c r="Q31" s="243" t="s">
        <v>230</v>
      </c>
      <c r="R31" s="243" t="s">
        <v>541</v>
      </c>
      <c r="S31" s="234" t="s">
        <v>542</v>
      </c>
      <c r="T31" s="244" t="s">
        <v>543</v>
      </c>
      <c r="U31" s="234" t="s">
        <v>544</v>
      </c>
      <c r="V31" s="234" t="s">
        <v>545</v>
      </c>
      <c r="W31" s="116" t="s">
        <v>546</v>
      </c>
      <c r="X31" s="245" t="s">
        <v>251</v>
      </c>
      <c r="AA31" s="246">
        <f>IF(OR(J31="Fail",ISBLANK(J31)),INDEX('Issue Code Table'!C:C,MATCH(N:N,'Issue Code Table'!A:A,0)),IF(M31="Critical",6,IF(M31="Significant",5,IF(M31="Moderate",3,2))))</f>
        <v>5</v>
      </c>
    </row>
    <row r="32" spans="1:27" s="38" customFormat="1" ht="83.15" customHeight="1" x14ac:dyDescent="0.25">
      <c r="A32" s="233" t="s">
        <v>547</v>
      </c>
      <c r="B32" s="234" t="s">
        <v>283</v>
      </c>
      <c r="C32" s="234" t="s">
        <v>284</v>
      </c>
      <c r="D32" s="238" t="s">
        <v>221</v>
      </c>
      <c r="E32" s="238" t="s">
        <v>548</v>
      </c>
      <c r="F32" s="238" t="s">
        <v>549</v>
      </c>
      <c r="G32" s="238" t="s">
        <v>550</v>
      </c>
      <c r="H32" s="238" t="s">
        <v>551</v>
      </c>
      <c r="I32" s="243"/>
      <c r="J32" s="238"/>
      <c r="K32" s="234" t="s">
        <v>552</v>
      </c>
      <c r="L32" s="243"/>
      <c r="M32" s="123" t="s">
        <v>187</v>
      </c>
      <c r="N32" s="123" t="s">
        <v>328</v>
      </c>
      <c r="O32" s="123" t="s">
        <v>329</v>
      </c>
      <c r="P32" s="57"/>
      <c r="Q32" s="243" t="s">
        <v>230</v>
      </c>
      <c r="R32" s="243" t="s">
        <v>553</v>
      </c>
      <c r="S32" s="234" t="s">
        <v>554</v>
      </c>
      <c r="T32" s="244" t="s">
        <v>555</v>
      </c>
      <c r="U32" s="234" t="s">
        <v>386</v>
      </c>
      <c r="V32" s="234" t="s">
        <v>556</v>
      </c>
      <c r="W32" s="116" t="s">
        <v>557</v>
      </c>
      <c r="X32" s="245" t="s">
        <v>251</v>
      </c>
      <c r="AA32" s="246">
        <f>IF(OR(J32="Fail",ISBLANK(J32)),INDEX('Issue Code Table'!C:C,MATCH(N:N,'Issue Code Table'!A:A,0)),IF(M32="Critical",6,IF(M32="Significant",5,IF(M32="Moderate",3,2))))</f>
        <v>5</v>
      </c>
    </row>
    <row r="33" spans="1:27" s="38" customFormat="1" ht="83.15" customHeight="1" x14ac:dyDescent="0.25">
      <c r="A33" s="233" t="s">
        <v>558</v>
      </c>
      <c r="B33" s="234" t="s">
        <v>283</v>
      </c>
      <c r="C33" s="234" t="s">
        <v>284</v>
      </c>
      <c r="D33" s="238" t="s">
        <v>221</v>
      </c>
      <c r="E33" s="238" t="s">
        <v>559</v>
      </c>
      <c r="F33" s="238" t="s">
        <v>560</v>
      </c>
      <c r="G33" s="238" t="s">
        <v>561</v>
      </c>
      <c r="H33" s="238" t="s">
        <v>562</v>
      </c>
      <c r="I33" s="243"/>
      <c r="J33" s="238"/>
      <c r="K33" s="234" t="s">
        <v>563</v>
      </c>
      <c r="L33" s="243"/>
      <c r="M33" s="240" t="s">
        <v>187</v>
      </c>
      <c r="N33" s="123" t="s">
        <v>328</v>
      </c>
      <c r="O33" s="123" t="s">
        <v>329</v>
      </c>
      <c r="P33" s="57"/>
      <c r="Q33" s="243" t="s">
        <v>230</v>
      </c>
      <c r="R33" s="243" t="s">
        <v>564</v>
      </c>
      <c r="S33" s="234" t="s">
        <v>343</v>
      </c>
      <c r="T33" s="244" t="s">
        <v>565</v>
      </c>
      <c r="U33" s="234" t="s">
        <v>345</v>
      </c>
      <c r="V33" s="234" t="s">
        <v>566</v>
      </c>
      <c r="W33" s="116" t="s">
        <v>567</v>
      </c>
      <c r="X33" s="245" t="s">
        <v>251</v>
      </c>
      <c r="AA33" s="246">
        <f>IF(OR(J33="Fail",ISBLANK(J33)),INDEX('Issue Code Table'!C:C,MATCH(N:N,'Issue Code Table'!A:A,0)),IF(M33="Critical",6,IF(M33="Significant",5,IF(M33="Moderate",3,2))))</f>
        <v>5</v>
      </c>
    </row>
    <row r="34" spans="1:27" s="38" customFormat="1" ht="83.15" customHeight="1" x14ac:dyDescent="0.25">
      <c r="A34" s="233" t="s">
        <v>568</v>
      </c>
      <c r="B34" s="234" t="s">
        <v>390</v>
      </c>
      <c r="C34" s="234" t="s">
        <v>391</v>
      </c>
      <c r="D34" s="238" t="s">
        <v>221</v>
      </c>
      <c r="E34" s="238" t="s">
        <v>569</v>
      </c>
      <c r="F34" s="238" t="s">
        <v>570</v>
      </c>
      <c r="G34" s="238" t="s">
        <v>571</v>
      </c>
      <c r="H34" s="238" t="s">
        <v>572</v>
      </c>
      <c r="I34" s="243"/>
      <c r="J34" s="238"/>
      <c r="K34" s="234" t="s">
        <v>573</v>
      </c>
      <c r="L34" s="243"/>
      <c r="M34" s="240" t="s">
        <v>187</v>
      </c>
      <c r="N34" s="241" t="s">
        <v>274</v>
      </c>
      <c r="O34" s="123" t="s">
        <v>275</v>
      </c>
      <c r="P34" s="57"/>
      <c r="Q34" s="243" t="s">
        <v>230</v>
      </c>
      <c r="R34" s="243" t="s">
        <v>574</v>
      </c>
      <c r="S34" s="234" t="s">
        <v>435</v>
      </c>
      <c r="T34" s="244" t="s">
        <v>575</v>
      </c>
      <c r="U34" s="234" t="s">
        <v>576</v>
      </c>
      <c r="V34" s="234" t="s">
        <v>577</v>
      </c>
      <c r="W34" s="116" t="s">
        <v>578</v>
      </c>
      <c r="X34" s="245" t="s">
        <v>251</v>
      </c>
      <c r="AA34" s="246">
        <f>IF(OR(J34="Fail",ISBLANK(J34)),INDEX('Issue Code Table'!C:C,MATCH(N:N,'Issue Code Table'!A:A,0)),IF(M34="Critical",6,IF(M34="Significant",5,IF(M34="Moderate",3,2))))</f>
        <v>6</v>
      </c>
    </row>
    <row r="35" spans="1:27" s="38" customFormat="1" ht="83.15" customHeight="1" x14ac:dyDescent="0.25">
      <c r="A35" s="233" t="s">
        <v>579</v>
      </c>
      <c r="B35" s="234" t="s">
        <v>283</v>
      </c>
      <c r="C35" s="234" t="s">
        <v>284</v>
      </c>
      <c r="D35" s="238" t="s">
        <v>221</v>
      </c>
      <c r="E35" s="238" t="s">
        <v>580</v>
      </c>
      <c r="F35" s="238" t="s">
        <v>581</v>
      </c>
      <c r="G35" s="238" t="s">
        <v>582</v>
      </c>
      <c r="H35" s="238" t="s">
        <v>583</v>
      </c>
      <c r="I35" s="243"/>
      <c r="J35" s="238"/>
      <c r="K35" s="234" t="s">
        <v>584</v>
      </c>
      <c r="L35" s="243"/>
      <c r="M35" s="240" t="s">
        <v>227</v>
      </c>
      <c r="N35" s="241" t="s">
        <v>328</v>
      </c>
      <c r="O35" s="248" t="s">
        <v>329</v>
      </c>
      <c r="P35" s="57"/>
      <c r="Q35" s="243" t="s">
        <v>230</v>
      </c>
      <c r="R35" s="243" t="s">
        <v>585</v>
      </c>
      <c r="S35" s="234" t="s">
        <v>586</v>
      </c>
      <c r="T35" s="244" t="s">
        <v>587</v>
      </c>
      <c r="U35" s="234" t="s">
        <v>588</v>
      </c>
      <c r="V35" s="234" t="s">
        <v>589</v>
      </c>
      <c r="W35" s="116" t="s">
        <v>590</v>
      </c>
      <c r="X35" s="245"/>
      <c r="AA35" s="246">
        <f>IF(OR(J35="Fail",ISBLANK(J35)),INDEX('Issue Code Table'!C:C,MATCH(N:N,'Issue Code Table'!A:A,0)),IF(M35="Critical",6,IF(M35="Significant",5,IF(M35="Moderate",3,2))))</f>
        <v>5</v>
      </c>
    </row>
    <row r="36" spans="1:27" s="38" customFormat="1" ht="83.15" customHeight="1" x14ac:dyDescent="0.25">
      <c r="A36" s="233" t="s">
        <v>591</v>
      </c>
      <c r="B36" s="234" t="s">
        <v>592</v>
      </c>
      <c r="C36" s="238" t="s">
        <v>593</v>
      </c>
      <c r="D36" s="238" t="s">
        <v>221</v>
      </c>
      <c r="E36" s="238" t="s">
        <v>594</v>
      </c>
      <c r="F36" s="238" t="s">
        <v>595</v>
      </c>
      <c r="G36" s="238" t="s">
        <v>596</v>
      </c>
      <c r="H36" s="238" t="s">
        <v>597</v>
      </c>
      <c r="I36" s="243"/>
      <c r="J36" s="238"/>
      <c r="K36" s="234" t="s">
        <v>598</v>
      </c>
      <c r="L36" s="243"/>
      <c r="M36" s="240" t="s">
        <v>187</v>
      </c>
      <c r="N36" s="241" t="s">
        <v>328</v>
      </c>
      <c r="O36" s="248" t="s">
        <v>329</v>
      </c>
      <c r="P36" s="57"/>
      <c r="Q36" s="243" t="s">
        <v>230</v>
      </c>
      <c r="R36" s="243" t="s">
        <v>599</v>
      </c>
      <c r="S36" s="234" t="s">
        <v>600</v>
      </c>
      <c r="T36" s="244" t="s">
        <v>601</v>
      </c>
      <c r="U36" s="234" t="s">
        <v>602</v>
      </c>
      <c r="V36" s="234" t="s">
        <v>603</v>
      </c>
      <c r="W36" s="116" t="s">
        <v>604</v>
      </c>
      <c r="X36" s="245" t="s">
        <v>251</v>
      </c>
      <c r="AA36" s="246">
        <f>IF(OR(J36="Fail",ISBLANK(J36)),INDEX('Issue Code Table'!C:C,MATCH(N:N,'Issue Code Table'!A:A,0)),IF(M36="Critical",6,IF(M36="Significant",5,IF(M36="Moderate",3,2))))</f>
        <v>5</v>
      </c>
    </row>
    <row r="37" spans="1:27" s="38" customFormat="1" ht="83.15" customHeight="1" x14ac:dyDescent="0.25">
      <c r="A37" s="233" t="s">
        <v>605</v>
      </c>
      <c r="B37" s="234" t="s">
        <v>390</v>
      </c>
      <c r="C37" s="234" t="s">
        <v>391</v>
      </c>
      <c r="D37" s="238" t="s">
        <v>221</v>
      </c>
      <c r="E37" s="238" t="s">
        <v>606</v>
      </c>
      <c r="F37" s="238" t="s">
        <v>607</v>
      </c>
      <c r="G37" s="238" t="s">
        <v>608</v>
      </c>
      <c r="H37" s="238" t="s">
        <v>609</v>
      </c>
      <c r="I37" s="243"/>
      <c r="J37" s="238"/>
      <c r="K37" s="234" t="s">
        <v>610</v>
      </c>
      <c r="L37" s="243"/>
      <c r="M37" s="240" t="s">
        <v>187</v>
      </c>
      <c r="N37" s="241" t="s">
        <v>274</v>
      </c>
      <c r="O37" s="123" t="s">
        <v>275</v>
      </c>
      <c r="P37" s="57"/>
      <c r="Q37" s="243" t="s">
        <v>230</v>
      </c>
      <c r="R37" s="243" t="s">
        <v>611</v>
      </c>
      <c r="S37" s="234" t="s">
        <v>612</v>
      </c>
      <c r="T37" s="244" t="s">
        <v>613</v>
      </c>
      <c r="U37" s="234" t="s">
        <v>614</v>
      </c>
      <c r="V37" s="234" t="s">
        <v>615</v>
      </c>
      <c r="W37" s="116" t="s">
        <v>616</v>
      </c>
      <c r="X37" s="245" t="s">
        <v>251</v>
      </c>
      <c r="AA37" s="246">
        <f>IF(OR(J37="Fail",ISBLANK(J37)),INDEX('Issue Code Table'!C:C,MATCH(N:N,'Issue Code Table'!A:A,0)),IF(M37="Critical",6,IF(M37="Significant",5,IF(M37="Moderate",3,2))))</f>
        <v>6</v>
      </c>
    </row>
    <row r="38" spans="1:27" s="38" customFormat="1" ht="83.15" customHeight="1" x14ac:dyDescent="0.25">
      <c r="A38" s="233" t="s">
        <v>617</v>
      </c>
      <c r="B38" s="234" t="s">
        <v>618</v>
      </c>
      <c r="C38" s="238" t="s">
        <v>619</v>
      </c>
      <c r="D38" s="238" t="s">
        <v>166</v>
      </c>
      <c r="E38" s="238" t="s">
        <v>620</v>
      </c>
      <c r="F38" s="238" t="s">
        <v>621</v>
      </c>
      <c r="G38" s="238" t="s">
        <v>622</v>
      </c>
      <c r="H38" s="238" t="s">
        <v>623</v>
      </c>
      <c r="I38" s="243"/>
      <c r="J38" s="238"/>
      <c r="K38" s="234" t="s">
        <v>624</v>
      </c>
      <c r="L38" s="243" t="s">
        <v>625</v>
      </c>
      <c r="M38" s="240" t="s">
        <v>366</v>
      </c>
      <c r="N38" s="123" t="s">
        <v>626</v>
      </c>
      <c r="O38" s="241" t="s">
        <v>627</v>
      </c>
      <c r="P38" s="57"/>
      <c r="Q38" s="243" t="s">
        <v>230</v>
      </c>
      <c r="R38" s="243" t="s">
        <v>628</v>
      </c>
      <c r="S38" s="234" t="s">
        <v>629</v>
      </c>
      <c r="T38" s="244" t="s">
        <v>630</v>
      </c>
      <c r="U38" s="234" t="s">
        <v>631</v>
      </c>
      <c r="V38" s="126" t="s">
        <v>632</v>
      </c>
      <c r="W38" s="116" t="s">
        <v>633</v>
      </c>
      <c r="X38" s="245"/>
      <c r="AA38" s="246" t="e">
        <f>IF(OR(J38="Fail",ISBLANK(J38)),INDEX('Issue Code Table'!C:C,MATCH(N:N,'Issue Code Table'!A:A,0)),IF(M38="Critical",6,IF(M38="Significant",5,IF(M38="Moderate",3,2))))</f>
        <v>#N/A</v>
      </c>
    </row>
    <row r="39" spans="1:27" s="38" customFormat="1" ht="83.15" customHeight="1" x14ac:dyDescent="0.25">
      <c r="A39" s="233" t="s">
        <v>634</v>
      </c>
      <c r="B39" s="234" t="s">
        <v>219</v>
      </c>
      <c r="C39" s="234" t="s">
        <v>220</v>
      </c>
      <c r="D39" s="238" t="s">
        <v>221</v>
      </c>
      <c r="E39" s="238" t="s">
        <v>635</v>
      </c>
      <c r="F39" s="238" t="s">
        <v>636</v>
      </c>
      <c r="G39" s="238" t="s">
        <v>637</v>
      </c>
      <c r="H39" s="238" t="s">
        <v>638</v>
      </c>
      <c r="I39" s="243"/>
      <c r="J39" s="238"/>
      <c r="K39" s="234" t="s">
        <v>639</v>
      </c>
      <c r="L39" s="243"/>
      <c r="M39" s="123" t="s">
        <v>187</v>
      </c>
      <c r="N39" s="123" t="s">
        <v>290</v>
      </c>
      <c r="O39" s="123" t="s">
        <v>291</v>
      </c>
      <c r="P39" s="57"/>
      <c r="Q39" s="243" t="s">
        <v>230</v>
      </c>
      <c r="R39" s="243" t="s">
        <v>640</v>
      </c>
      <c r="S39" s="234" t="s">
        <v>641</v>
      </c>
      <c r="T39" s="244" t="s">
        <v>642</v>
      </c>
      <c r="U39" s="234" t="s">
        <v>386</v>
      </c>
      <c r="V39" s="234" t="s">
        <v>643</v>
      </c>
      <c r="W39" s="116" t="s">
        <v>644</v>
      </c>
      <c r="X39" s="245" t="s">
        <v>251</v>
      </c>
      <c r="AA39" s="246">
        <f>IF(OR(J39="Fail",ISBLANK(J39)),INDEX('Issue Code Table'!C:C,MATCH(N:N,'Issue Code Table'!A:A,0)),IF(M39="Critical",6,IF(M39="Significant",5,IF(M39="Moderate",3,2))))</f>
        <v>5</v>
      </c>
    </row>
    <row r="40" spans="1:27" s="38" customFormat="1" ht="83.15" customHeight="1" x14ac:dyDescent="0.25">
      <c r="A40" s="233" t="s">
        <v>645</v>
      </c>
      <c r="B40" s="234" t="s">
        <v>283</v>
      </c>
      <c r="C40" s="234" t="s">
        <v>284</v>
      </c>
      <c r="D40" s="238" t="s">
        <v>221</v>
      </c>
      <c r="E40" s="238" t="s">
        <v>646</v>
      </c>
      <c r="F40" s="238" t="s">
        <v>647</v>
      </c>
      <c r="G40" s="238" t="s">
        <v>648</v>
      </c>
      <c r="H40" s="238" t="s">
        <v>649</v>
      </c>
      <c r="I40" s="243"/>
      <c r="J40" s="238"/>
      <c r="K40" s="234" t="s">
        <v>650</v>
      </c>
      <c r="L40" s="243"/>
      <c r="M40" s="240" t="s">
        <v>187</v>
      </c>
      <c r="N40" s="123" t="s">
        <v>328</v>
      </c>
      <c r="O40" s="123" t="s">
        <v>329</v>
      </c>
      <c r="P40" s="57"/>
      <c r="Q40" s="243" t="s">
        <v>230</v>
      </c>
      <c r="R40" s="243" t="s">
        <v>651</v>
      </c>
      <c r="S40" s="234" t="s">
        <v>652</v>
      </c>
      <c r="T40" s="244" t="s">
        <v>653</v>
      </c>
      <c r="U40" s="234" t="s">
        <v>654</v>
      </c>
      <c r="V40" s="234" t="s">
        <v>655</v>
      </c>
      <c r="W40" s="116" t="s">
        <v>656</v>
      </c>
      <c r="X40" s="245" t="s">
        <v>251</v>
      </c>
      <c r="AA40" s="246">
        <f>IF(OR(J40="Fail",ISBLANK(J40)),INDEX('Issue Code Table'!C:C,MATCH(N:N,'Issue Code Table'!A:A,0)),IF(M40="Critical",6,IF(M40="Significant",5,IF(M40="Moderate",3,2))))</f>
        <v>5</v>
      </c>
    </row>
    <row r="41" spans="1:27" s="38" customFormat="1" ht="83.15" customHeight="1" x14ac:dyDescent="0.25">
      <c r="A41" s="233" t="s">
        <v>657</v>
      </c>
      <c r="B41" s="234" t="s">
        <v>283</v>
      </c>
      <c r="C41" s="234" t="s">
        <v>284</v>
      </c>
      <c r="D41" s="238" t="s">
        <v>221</v>
      </c>
      <c r="E41" s="238" t="s">
        <v>658</v>
      </c>
      <c r="F41" s="238" t="s">
        <v>659</v>
      </c>
      <c r="G41" s="238" t="s">
        <v>660</v>
      </c>
      <c r="H41" s="238" t="s">
        <v>661</v>
      </c>
      <c r="I41" s="243"/>
      <c r="J41" s="238"/>
      <c r="K41" s="234" t="s">
        <v>662</v>
      </c>
      <c r="L41" s="243"/>
      <c r="M41" s="240" t="s">
        <v>227</v>
      </c>
      <c r="N41" s="123" t="s">
        <v>663</v>
      </c>
      <c r="O41" s="123" t="s">
        <v>664</v>
      </c>
      <c r="P41" s="57"/>
      <c r="Q41" s="243" t="s">
        <v>230</v>
      </c>
      <c r="R41" s="243" t="s">
        <v>665</v>
      </c>
      <c r="S41" s="234" t="s">
        <v>666</v>
      </c>
      <c r="T41" s="244" t="s">
        <v>667</v>
      </c>
      <c r="U41" s="234" t="s">
        <v>386</v>
      </c>
      <c r="V41" s="234" t="s">
        <v>668</v>
      </c>
      <c r="W41" s="116" t="s">
        <v>669</v>
      </c>
      <c r="X41" s="245"/>
      <c r="AA41" s="246">
        <f>IF(OR(J41="Fail",ISBLANK(J41)),INDEX('Issue Code Table'!C:C,MATCH(N:N,'Issue Code Table'!A:A,0)),IF(M41="Critical",6,IF(M41="Significant",5,IF(M41="Moderate",3,2))))</f>
        <v>4</v>
      </c>
    </row>
    <row r="42" spans="1:27" s="38" customFormat="1" ht="83.15" customHeight="1" x14ac:dyDescent="0.25">
      <c r="A42" s="233" t="s">
        <v>670</v>
      </c>
      <c r="B42" s="234" t="s">
        <v>671</v>
      </c>
      <c r="C42" s="234" t="s">
        <v>672</v>
      </c>
      <c r="D42" s="238" t="s">
        <v>221</v>
      </c>
      <c r="E42" s="238" t="s">
        <v>673</v>
      </c>
      <c r="F42" s="238" t="s">
        <v>674</v>
      </c>
      <c r="G42" s="238" t="s">
        <v>675</v>
      </c>
      <c r="H42" s="238" t="s">
        <v>676</v>
      </c>
      <c r="I42" s="243"/>
      <c r="J42" s="238"/>
      <c r="K42" s="234" t="s">
        <v>677</v>
      </c>
      <c r="L42" s="243"/>
      <c r="M42" s="240" t="s">
        <v>227</v>
      </c>
      <c r="N42" s="123" t="s">
        <v>328</v>
      </c>
      <c r="O42" s="123" t="s">
        <v>329</v>
      </c>
      <c r="P42" s="57"/>
      <c r="Q42" s="243" t="s">
        <v>230</v>
      </c>
      <c r="R42" s="243" t="s">
        <v>678</v>
      </c>
      <c r="S42" s="234" t="s">
        <v>679</v>
      </c>
      <c r="T42" s="244" t="s">
        <v>680</v>
      </c>
      <c r="U42" s="234" t="s">
        <v>681</v>
      </c>
      <c r="V42" s="234" t="s">
        <v>682</v>
      </c>
      <c r="W42" s="116" t="s">
        <v>683</v>
      </c>
      <c r="X42" s="245"/>
      <c r="AA42" s="246">
        <f>IF(OR(J42="Fail",ISBLANK(J42)),INDEX('Issue Code Table'!C:C,MATCH(N:N,'Issue Code Table'!A:A,0)),IF(M42="Critical",6,IF(M42="Significant",5,IF(M42="Moderate",3,2))))</f>
        <v>5</v>
      </c>
    </row>
    <row r="43" spans="1:27" s="38" customFormat="1" ht="83.15" customHeight="1" x14ac:dyDescent="0.25">
      <c r="A43" s="233" t="s">
        <v>684</v>
      </c>
      <c r="B43" s="234" t="s">
        <v>283</v>
      </c>
      <c r="C43" s="234" t="s">
        <v>284</v>
      </c>
      <c r="D43" s="238" t="s">
        <v>221</v>
      </c>
      <c r="E43" s="238" t="s">
        <v>685</v>
      </c>
      <c r="F43" s="238" t="s">
        <v>686</v>
      </c>
      <c r="G43" s="238" t="s">
        <v>687</v>
      </c>
      <c r="H43" s="238" t="s">
        <v>688</v>
      </c>
      <c r="I43" s="243"/>
      <c r="J43" s="238"/>
      <c r="K43" s="234" t="s">
        <v>689</v>
      </c>
      <c r="L43" s="243"/>
      <c r="M43" s="240" t="s">
        <v>227</v>
      </c>
      <c r="N43" s="123" t="s">
        <v>260</v>
      </c>
      <c r="O43" s="123" t="s">
        <v>261</v>
      </c>
      <c r="P43" s="57"/>
      <c r="Q43" s="243" t="s">
        <v>230</v>
      </c>
      <c r="R43" s="243" t="s">
        <v>690</v>
      </c>
      <c r="S43" s="234" t="s">
        <v>691</v>
      </c>
      <c r="T43" s="244" t="s">
        <v>692</v>
      </c>
      <c r="U43" s="234" t="s">
        <v>693</v>
      </c>
      <c r="V43" s="234" t="s">
        <v>694</v>
      </c>
      <c r="W43" s="116" t="s">
        <v>695</v>
      </c>
      <c r="X43" s="245"/>
      <c r="AA43" s="246">
        <f>IF(OR(J43="Fail",ISBLANK(J43)),INDEX('Issue Code Table'!C:C,MATCH(N:N,'Issue Code Table'!A:A,0)),IF(M43="Critical",6,IF(M43="Significant",5,IF(M43="Moderate",3,2))))</f>
        <v>4</v>
      </c>
    </row>
    <row r="44" spans="1:27" s="38" customFormat="1" ht="83.15" customHeight="1" x14ac:dyDescent="0.25">
      <c r="A44" s="233" t="s">
        <v>696</v>
      </c>
      <c r="B44" s="234" t="s">
        <v>283</v>
      </c>
      <c r="C44" s="234" t="s">
        <v>284</v>
      </c>
      <c r="D44" s="238" t="s">
        <v>221</v>
      </c>
      <c r="E44" s="238" t="s">
        <v>697</v>
      </c>
      <c r="F44" s="238" t="s">
        <v>698</v>
      </c>
      <c r="G44" s="238" t="s">
        <v>699</v>
      </c>
      <c r="H44" s="238" t="s">
        <v>700</v>
      </c>
      <c r="I44" s="243"/>
      <c r="J44" s="238"/>
      <c r="K44" s="234" t="s">
        <v>701</v>
      </c>
      <c r="L44" s="243"/>
      <c r="M44" s="240" t="s">
        <v>187</v>
      </c>
      <c r="N44" s="241" t="s">
        <v>290</v>
      </c>
      <c r="O44" s="248" t="s">
        <v>291</v>
      </c>
      <c r="P44" s="57"/>
      <c r="Q44" s="243" t="s">
        <v>230</v>
      </c>
      <c r="R44" s="243" t="s">
        <v>702</v>
      </c>
      <c r="S44" s="234" t="s">
        <v>703</v>
      </c>
      <c r="T44" s="244" t="s">
        <v>704</v>
      </c>
      <c r="U44" s="234" t="s">
        <v>705</v>
      </c>
      <c r="V44" s="234" t="s">
        <v>706</v>
      </c>
      <c r="W44" s="234" t="s">
        <v>707</v>
      </c>
      <c r="X44" s="245" t="s">
        <v>251</v>
      </c>
      <c r="AA44" s="246">
        <f>IF(OR(J44="Fail",ISBLANK(J44)),INDEX('Issue Code Table'!C:C,MATCH(N:N,'Issue Code Table'!A:A,0)),IF(M44="Critical",6,IF(M44="Significant",5,IF(M44="Moderate",3,2))))</f>
        <v>5</v>
      </c>
    </row>
    <row r="45" spans="1:27" s="38" customFormat="1" ht="83.15" customHeight="1" x14ac:dyDescent="0.25">
      <c r="A45" s="233" t="s">
        <v>708</v>
      </c>
      <c r="B45" s="234" t="s">
        <v>709</v>
      </c>
      <c r="C45" s="234" t="s">
        <v>710</v>
      </c>
      <c r="D45" s="238" t="s">
        <v>221</v>
      </c>
      <c r="E45" s="238" t="s">
        <v>711</v>
      </c>
      <c r="F45" s="238" t="s">
        <v>712</v>
      </c>
      <c r="G45" s="238" t="s">
        <v>713</v>
      </c>
      <c r="H45" s="238" t="s">
        <v>714</v>
      </c>
      <c r="I45" s="243"/>
      <c r="J45" s="238"/>
      <c r="K45" s="234" t="s">
        <v>715</v>
      </c>
      <c r="L45" s="243"/>
      <c r="M45" s="123" t="s">
        <v>187</v>
      </c>
      <c r="N45" s="123" t="s">
        <v>716</v>
      </c>
      <c r="O45" s="124" t="s">
        <v>717</v>
      </c>
      <c r="P45" s="57"/>
      <c r="Q45" s="243" t="s">
        <v>230</v>
      </c>
      <c r="R45" s="243" t="s">
        <v>718</v>
      </c>
      <c r="S45" s="234" t="s">
        <v>719</v>
      </c>
      <c r="T45" s="244" t="s">
        <v>720</v>
      </c>
      <c r="U45" s="234" t="s">
        <v>721</v>
      </c>
      <c r="V45" s="234" t="s">
        <v>722</v>
      </c>
      <c r="W45" s="234" t="s">
        <v>723</v>
      </c>
      <c r="X45" s="245" t="s">
        <v>251</v>
      </c>
      <c r="AA45" s="246">
        <f>IF(OR(J45="Fail",ISBLANK(J45)),INDEX('Issue Code Table'!C:C,MATCH(N:N,'Issue Code Table'!A:A,0)),IF(M45="Critical",6,IF(M45="Significant",5,IF(M45="Moderate",3,2))))</f>
        <v>5</v>
      </c>
    </row>
    <row r="46" spans="1:27" s="38" customFormat="1" ht="83.15" customHeight="1" x14ac:dyDescent="0.25">
      <c r="A46" s="233" t="s">
        <v>724</v>
      </c>
      <c r="B46" s="234" t="s">
        <v>283</v>
      </c>
      <c r="C46" s="234" t="s">
        <v>284</v>
      </c>
      <c r="D46" s="238" t="s">
        <v>221</v>
      </c>
      <c r="E46" s="238" t="s">
        <v>725</v>
      </c>
      <c r="F46" s="238" t="s">
        <v>726</v>
      </c>
      <c r="G46" s="238" t="s">
        <v>727</v>
      </c>
      <c r="H46" s="238" t="s">
        <v>728</v>
      </c>
      <c r="I46" s="243"/>
      <c r="J46" s="238"/>
      <c r="K46" s="234" t="s">
        <v>729</v>
      </c>
      <c r="L46" s="243"/>
      <c r="M46" s="240" t="s">
        <v>187</v>
      </c>
      <c r="N46" s="123" t="s">
        <v>328</v>
      </c>
      <c r="O46" s="123" t="s">
        <v>329</v>
      </c>
      <c r="P46" s="57"/>
      <c r="Q46" s="243" t="s">
        <v>230</v>
      </c>
      <c r="R46" s="243" t="s">
        <v>730</v>
      </c>
      <c r="S46" s="234" t="s">
        <v>731</v>
      </c>
      <c r="T46" s="244" t="s">
        <v>732</v>
      </c>
      <c r="U46" s="234" t="s">
        <v>733</v>
      </c>
      <c r="V46" s="234" t="s">
        <v>734</v>
      </c>
      <c r="W46" s="234" t="s">
        <v>735</v>
      </c>
      <c r="X46" s="245" t="s">
        <v>251</v>
      </c>
      <c r="AA46" s="246">
        <f>IF(OR(J46="Fail",ISBLANK(J46)),INDEX('Issue Code Table'!C:C,MATCH(N:N,'Issue Code Table'!A:A,0)),IF(M46="Critical",6,IF(M46="Significant",5,IF(M46="Moderate",3,2))))</f>
        <v>5</v>
      </c>
    </row>
    <row r="47" spans="1:27" s="38" customFormat="1" ht="83.15" customHeight="1" x14ac:dyDescent="0.25">
      <c r="A47" s="233" t="s">
        <v>736</v>
      </c>
      <c r="B47" s="234" t="s">
        <v>180</v>
      </c>
      <c r="C47" s="234" t="s">
        <v>181</v>
      </c>
      <c r="D47" s="238" t="s">
        <v>221</v>
      </c>
      <c r="E47" s="238" t="s">
        <v>737</v>
      </c>
      <c r="F47" s="238" t="s">
        <v>738</v>
      </c>
      <c r="G47" s="238" t="s">
        <v>739</v>
      </c>
      <c r="H47" s="238" t="s">
        <v>740</v>
      </c>
      <c r="I47" s="243"/>
      <c r="J47" s="238"/>
      <c r="K47" s="234" t="s">
        <v>741</v>
      </c>
      <c r="L47" s="243"/>
      <c r="M47" s="240" t="s">
        <v>187</v>
      </c>
      <c r="N47" s="125" t="s">
        <v>214</v>
      </c>
      <c r="O47" s="125" t="s">
        <v>215</v>
      </c>
      <c r="P47" s="57"/>
      <c r="Q47" s="243" t="s">
        <v>230</v>
      </c>
      <c r="R47" s="243" t="s">
        <v>742</v>
      </c>
      <c r="S47" s="234" t="s">
        <v>743</v>
      </c>
      <c r="T47" s="244" t="s">
        <v>744</v>
      </c>
      <c r="U47" s="234" t="s">
        <v>745</v>
      </c>
      <c r="V47" s="234" t="s">
        <v>746</v>
      </c>
      <c r="W47" s="234" t="s">
        <v>747</v>
      </c>
      <c r="X47" s="245" t="s">
        <v>251</v>
      </c>
      <c r="AA47" s="246">
        <f>IF(OR(J47="Fail",ISBLANK(J47)),INDEX('Issue Code Table'!C:C,MATCH(N:N,'Issue Code Table'!A:A,0)),IF(M47="Critical",6,IF(M47="Significant",5,IF(M47="Moderate",3,2))))</f>
        <v>6</v>
      </c>
    </row>
    <row r="48" spans="1:27" s="38" customFormat="1" ht="83.15" customHeight="1" x14ac:dyDescent="0.25">
      <c r="A48" s="233" t="s">
        <v>748</v>
      </c>
      <c r="B48" s="234" t="s">
        <v>390</v>
      </c>
      <c r="C48" s="234" t="s">
        <v>391</v>
      </c>
      <c r="D48" s="238" t="s">
        <v>221</v>
      </c>
      <c r="E48" s="238" t="s">
        <v>749</v>
      </c>
      <c r="F48" s="238" t="s">
        <v>750</v>
      </c>
      <c r="G48" s="238" t="s">
        <v>751</v>
      </c>
      <c r="H48" s="238" t="s">
        <v>752</v>
      </c>
      <c r="I48" s="243"/>
      <c r="J48" s="238"/>
      <c r="K48" s="234" t="s">
        <v>753</v>
      </c>
      <c r="L48" s="243"/>
      <c r="M48" s="240" t="s">
        <v>187</v>
      </c>
      <c r="N48" s="125" t="s">
        <v>214</v>
      </c>
      <c r="O48" s="125" t="s">
        <v>215</v>
      </c>
      <c r="P48" s="57"/>
      <c r="Q48" s="243" t="s">
        <v>230</v>
      </c>
      <c r="R48" s="243" t="s">
        <v>754</v>
      </c>
      <c r="S48" s="234" t="s">
        <v>447</v>
      </c>
      <c r="T48" s="244" t="s">
        <v>755</v>
      </c>
      <c r="U48" s="234" t="s">
        <v>449</v>
      </c>
      <c r="V48" s="234" t="s">
        <v>756</v>
      </c>
      <c r="W48" s="234" t="s">
        <v>757</v>
      </c>
      <c r="X48" s="245" t="s">
        <v>251</v>
      </c>
      <c r="AA48" s="246">
        <f>IF(OR(J48="Fail",ISBLANK(J48)),INDEX('Issue Code Table'!C:C,MATCH(N:N,'Issue Code Table'!A:A,0)),IF(M48="Critical",6,IF(M48="Significant",5,IF(M48="Moderate",3,2))))</f>
        <v>6</v>
      </c>
    </row>
    <row r="49" spans="1:27" s="38" customFormat="1" ht="83.15" customHeight="1" x14ac:dyDescent="0.25">
      <c r="A49" s="233" t="s">
        <v>758</v>
      </c>
      <c r="B49" s="234" t="s">
        <v>283</v>
      </c>
      <c r="C49" s="234" t="s">
        <v>284</v>
      </c>
      <c r="D49" s="238" t="s">
        <v>221</v>
      </c>
      <c r="E49" s="238" t="s">
        <v>759</v>
      </c>
      <c r="F49" s="238" t="s">
        <v>760</v>
      </c>
      <c r="G49" s="238" t="s">
        <v>761</v>
      </c>
      <c r="H49" s="238" t="s">
        <v>762</v>
      </c>
      <c r="I49" s="243"/>
      <c r="J49" s="238"/>
      <c r="K49" s="234" t="s">
        <v>763</v>
      </c>
      <c r="L49" s="243"/>
      <c r="M49" s="240" t="s">
        <v>227</v>
      </c>
      <c r="N49" s="241" t="s">
        <v>764</v>
      </c>
      <c r="O49" s="248" t="s">
        <v>765</v>
      </c>
      <c r="P49" s="57"/>
      <c r="Q49" s="243" t="s">
        <v>230</v>
      </c>
      <c r="R49" s="243" t="s">
        <v>766</v>
      </c>
      <c r="S49" s="234" t="s">
        <v>767</v>
      </c>
      <c r="T49" s="244" t="s">
        <v>768</v>
      </c>
      <c r="U49" s="234" t="s">
        <v>769</v>
      </c>
      <c r="V49" s="234" t="s">
        <v>770</v>
      </c>
      <c r="W49" s="116" t="s">
        <v>771</v>
      </c>
      <c r="X49" s="245"/>
      <c r="AA49" s="246">
        <f>IF(OR(J49="Fail",ISBLANK(J49)),INDEX('Issue Code Table'!C:C,MATCH(N:N,'Issue Code Table'!A:A,0)),IF(M49="Critical",6,IF(M49="Significant",5,IF(M49="Moderate",3,2))))</f>
        <v>5</v>
      </c>
    </row>
    <row r="50" spans="1:27" s="38" customFormat="1" ht="83.15" customHeight="1" x14ac:dyDescent="0.25">
      <c r="A50" s="233" t="s">
        <v>772</v>
      </c>
      <c r="B50" s="234" t="s">
        <v>283</v>
      </c>
      <c r="C50" s="234" t="s">
        <v>284</v>
      </c>
      <c r="D50" s="238" t="s">
        <v>221</v>
      </c>
      <c r="E50" s="238" t="s">
        <v>773</v>
      </c>
      <c r="F50" s="238" t="s">
        <v>774</v>
      </c>
      <c r="G50" s="238" t="s">
        <v>775</v>
      </c>
      <c r="H50" s="238" t="s">
        <v>776</v>
      </c>
      <c r="I50" s="243"/>
      <c r="J50" s="238"/>
      <c r="K50" s="234" t="s">
        <v>777</v>
      </c>
      <c r="L50" s="243"/>
      <c r="M50" s="240" t="s">
        <v>187</v>
      </c>
      <c r="N50" s="123" t="s">
        <v>328</v>
      </c>
      <c r="O50" s="123" t="s">
        <v>329</v>
      </c>
      <c r="P50" s="57"/>
      <c r="Q50" s="243" t="s">
        <v>230</v>
      </c>
      <c r="R50" s="243" t="s">
        <v>778</v>
      </c>
      <c r="S50" s="234" t="s">
        <v>779</v>
      </c>
      <c r="T50" s="244" t="s">
        <v>780</v>
      </c>
      <c r="U50" s="234" t="s">
        <v>781</v>
      </c>
      <c r="V50" s="234" t="s">
        <v>782</v>
      </c>
      <c r="W50" s="116" t="s">
        <v>783</v>
      </c>
      <c r="X50" s="245" t="s">
        <v>251</v>
      </c>
      <c r="AA50" s="246">
        <f>IF(OR(J50="Fail",ISBLANK(J50)),INDEX('Issue Code Table'!C:C,MATCH(N:N,'Issue Code Table'!A:A,0)),IF(M50="Critical",6,IF(M50="Significant",5,IF(M50="Moderate",3,2))))</f>
        <v>5</v>
      </c>
    </row>
    <row r="51" spans="1:27" s="38" customFormat="1" ht="83.15" customHeight="1" x14ac:dyDescent="0.25">
      <c r="A51" s="233" t="s">
        <v>784</v>
      </c>
      <c r="B51" s="234" t="s">
        <v>283</v>
      </c>
      <c r="C51" s="234" t="s">
        <v>284</v>
      </c>
      <c r="D51" s="238" t="s">
        <v>221</v>
      </c>
      <c r="E51" s="238" t="s">
        <v>785</v>
      </c>
      <c r="F51" s="238" t="s">
        <v>786</v>
      </c>
      <c r="G51" s="238" t="s">
        <v>787</v>
      </c>
      <c r="H51" s="238" t="s">
        <v>788</v>
      </c>
      <c r="I51" s="243"/>
      <c r="J51" s="238"/>
      <c r="K51" s="234" t="s">
        <v>789</v>
      </c>
      <c r="L51" s="243"/>
      <c r="M51" s="240" t="s">
        <v>187</v>
      </c>
      <c r="N51" s="123" t="s">
        <v>328</v>
      </c>
      <c r="O51" s="123" t="s">
        <v>329</v>
      </c>
      <c r="P51" s="57"/>
      <c r="Q51" s="243" t="s">
        <v>230</v>
      </c>
      <c r="R51" s="243" t="s">
        <v>790</v>
      </c>
      <c r="S51" s="234" t="s">
        <v>791</v>
      </c>
      <c r="T51" s="244" t="s">
        <v>792</v>
      </c>
      <c r="U51" s="234" t="s">
        <v>793</v>
      </c>
      <c r="V51" s="234" t="s">
        <v>794</v>
      </c>
      <c r="W51" s="116" t="s">
        <v>795</v>
      </c>
      <c r="X51" s="245" t="s">
        <v>251</v>
      </c>
      <c r="AA51" s="246">
        <f>IF(OR(J51="Fail",ISBLANK(J51)),INDEX('Issue Code Table'!C:C,MATCH(N:N,'Issue Code Table'!A:A,0)),IF(M51="Critical",6,IF(M51="Significant",5,IF(M51="Moderate",3,2))))</f>
        <v>5</v>
      </c>
    </row>
    <row r="52" spans="1:27" s="38" customFormat="1" ht="83.15" customHeight="1" x14ac:dyDescent="0.25">
      <c r="A52" s="233" t="s">
        <v>796</v>
      </c>
      <c r="B52" s="234" t="s">
        <v>283</v>
      </c>
      <c r="C52" s="234" t="s">
        <v>284</v>
      </c>
      <c r="D52" s="238" t="s">
        <v>221</v>
      </c>
      <c r="E52" s="238" t="s">
        <v>797</v>
      </c>
      <c r="F52" s="238" t="s">
        <v>798</v>
      </c>
      <c r="G52" s="238" t="s">
        <v>799</v>
      </c>
      <c r="H52" s="238" t="s">
        <v>800</v>
      </c>
      <c r="I52" s="243"/>
      <c r="J52" s="238"/>
      <c r="K52" s="234" t="s">
        <v>801</v>
      </c>
      <c r="L52" s="243"/>
      <c r="M52" s="240" t="s">
        <v>187</v>
      </c>
      <c r="N52" s="241" t="s">
        <v>802</v>
      </c>
      <c r="O52" s="248" t="s">
        <v>803</v>
      </c>
      <c r="P52" s="57"/>
      <c r="Q52" s="243" t="s">
        <v>230</v>
      </c>
      <c r="R52" s="243" t="s">
        <v>804</v>
      </c>
      <c r="S52" s="234" t="s">
        <v>805</v>
      </c>
      <c r="T52" s="244" t="s">
        <v>806</v>
      </c>
      <c r="U52" s="234" t="s">
        <v>807</v>
      </c>
      <c r="V52" s="234" t="s">
        <v>808</v>
      </c>
      <c r="W52" s="234" t="s">
        <v>809</v>
      </c>
      <c r="X52" s="245" t="s">
        <v>251</v>
      </c>
      <c r="AA52" s="246">
        <f>IF(OR(J52="Fail",ISBLANK(J52)),INDEX('Issue Code Table'!C:C,MATCH(N:N,'Issue Code Table'!A:A,0)),IF(M52="Critical",6,IF(M52="Significant",5,IF(M52="Moderate",3,2))))</f>
        <v>3</v>
      </c>
    </row>
    <row r="53" spans="1:27" s="38" customFormat="1" ht="105" customHeight="1" x14ac:dyDescent="0.25">
      <c r="A53" s="233" t="s">
        <v>810</v>
      </c>
      <c r="B53" s="234" t="s">
        <v>415</v>
      </c>
      <c r="C53" s="238" t="s">
        <v>416</v>
      </c>
      <c r="D53" s="238" t="s">
        <v>221</v>
      </c>
      <c r="E53" s="238" t="s">
        <v>811</v>
      </c>
      <c r="F53" s="238" t="s">
        <v>812</v>
      </c>
      <c r="G53" s="238" t="s">
        <v>813</v>
      </c>
      <c r="H53" s="238" t="s">
        <v>814</v>
      </c>
      <c r="I53" s="243"/>
      <c r="J53" s="238"/>
      <c r="K53" s="234" t="s">
        <v>815</v>
      </c>
      <c r="L53" s="243"/>
      <c r="M53" s="123" t="s">
        <v>187</v>
      </c>
      <c r="N53" s="123" t="s">
        <v>816</v>
      </c>
      <c r="O53" s="123" t="s">
        <v>817</v>
      </c>
      <c r="P53" s="57"/>
      <c r="Q53" s="243" t="s">
        <v>230</v>
      </c>
      <c r="R53" s="243" t="s">
        <v>818</v>
      </c>
      <c r="S53" s="234" t="s">
        <v>819</v>
      </c>
      <c r="T53" s="244" t="s">
        <v>820</v>
      </c>
      <c r="U53" s="234" t="s">
        <v>821</v>
      </c>
      <c r="V53" s="234" t="s">
        <v>822</v>
      </c>
      <c r="W53" s="116" t="s">
        <v>823</v>
      </c>
      <c r="X53" s="245" t="s">
        <v>251</v>
      </c>
      <c r="AA53" s="246">
        <f>IF(OR(J53="Fail",ISBLANK(J53)),INDEX('Issue Code Table'!C:C,MATCH(N:N,'Issue Code Table'!A:A,0)),IF(M53="Critical",6,IF(M53="Significant",5,IF(M53="Moderate",3,2))))</f>
        <v>5</v>
      </c>
    </row>
    <row r="54" spans="1:27" s="38" customFormat="1" ht="83.15" customHeight="1" x14ac:dyDescent="0.25">
      <c r="A54" s="233" t="s">
        <v>824</v>
      </c>
      <c r="B54" s="234" t="s">
        <v>283</v>
      </c>
      <c r="C54" s="234" t="s">
        <v>284</v>
      </c>
      <c r="D54" s="238" t="s">
        <v>221</v>
      </c>
      <c r="E54" s="238" t="s">
        <v>825</v>
      </c>
      <c r="F54" s="238" t="s">
        <v>826</v>
      </c>
      <c r="G54" s="238" t="s">
        <v>827</v>
      </c>
      <c r="H54" s="238" t="s">
        <v>828</v>
      </c>
      <c r="I54" s="243"/>
      <c r="J54" s="238"/>
      <c r="K54" s="234" t="s">
        <v>829</v>
      </c>
      <c r="L54" s="243"/>
      <c r="M54" s="240" t="s">
        <v>187</v>
      </c>
      <c r="N54" s="241" t="s">
        <v>290</v>
      </c>
      <c r="O54" s="123" t="s">
        <v>291</v>
      </c>
      <c r="P54" s="57"/>
      <c r="Q54" s="243" t="s">
        <v>230</v>
      </c>
      <c r="R54" s="243" t="s">
        <v>830</v>
      </c>
      <c r="S54" s="234" t="s">
        <v>831</v>
      </c>
      <c r="T54" s="244" t="s">
        <v>832</v>
      </c>
      <c r="U54" s="234" t="s">
        <v>386</v>
      </c>
      <c r="V54" s="234" t="s">
        <v>833</v>
      </c>
      <c r="W54" s="116" t="s">
        <v>834</v>
      </c>
      <c r="X54" s="245" t="s">
        <v>251</v>
      </c>
      <c r="AA54" s="246">
        <f>IF(OR(J54="Fail",ISBLANK(J54)),INDEX('Issue Code Table'!C:C,MATCH(N:N,'Issue Code Table'!A:A,0)),IF(M54="Critical",6,IF(M54="Significant",5,IF(M54="Moderate",3,2))))</f>
        <v>5</v>
      </c>
    </row>
    <row r="55" spans="1:27" s="38" customFormat="1" ht="83.15" customHeight="1" x14ac:dyDescent="0.25">
      <c r="A55" s="233" t="s">
        <v>835</v>
      </c>
      <c r="B55" s="234" t="s">
        <v>283</v>
      </c>
      <c r="C55" s="234" t="s">
        <v>284</v>
      </c>
      <c r="D55" s="238" t="s">
        <v>221</v>
      </c>
      <c r="E55" s="238" t="s">
        <v>836</v>
      </c>
      <c r="F55" s="238" t="s">
        <v>837</v>
      </c>
      <c r="G55" s="238" t="s">
        <v>838</v>
      </c>
      <c r="H55" s="238" t="s">
        <v>839</v>
      </c>
      <c r="I55" s="243"/>
      <c r="J55" s="238"/>
      <c r="K55" s="234" t="s">
        <v>840</v>
      </c>
      <c r="L55" s="243"/>
      <c r="M55" s="123" t="s">
        <v>187</v>
      </c>
      <c r="N55" s="123" t="s">
        <v>841</v>
      </c>
      <c r="O55" s="123" t="s">
        <v>842</v>
      </c>
      <c r="P55" s="57"/>
      <c r="Q55" s="243" t="s">
        <v>230</v>
      </c>
      <c r="R55" s="243" t="s">
        <v>843</v>
      </c>
      <c r="S55" s="234" t="s">
        <v>844</v>
      </c>
      <c r="T55" s="244" t="s">
        <v>845</v>
      </c>
      <c r="U55" s="234" t="s">
        <v>846</v>
      </c>
      <c r="V55" s="234" t="s">
        <v>847</v>
      </c>
      <c r="W55" s="116" t="s">
        <v>848</v>
      </c>
      <c r="X55" s="245" t="s">
        <v>251</v>
      </c>
      <c r="AA55" s="246">
        <f>IF(OR(J55="Fail",ISBLANK(J55)),INDEX('Issue Code Table'!C:C,MATCH(N:N,'Issue Code Table'!A:A,0)),IF(M55="Critical",6,IF(M55="Significant",5,IF(M55="Moderate",3,2))))</f>
        <v>5</v>
      </c>
    </row>
    <row r="56" spans="1:27" s="38" customFormat="1" ht="83.15" customHeight="1" x14ac:dyDescent="0.25">
      <c r="A56" s="233" t="s">
        <v>849</v>
      </c>
      <c r="B56" s="234" t="s">
        <v>390</v>
      </c>
      <c r="C56" s="234" t="s">
        <v>391</v>
      </c>
      <c r="D56" s="238" t="s">
        <v>221</v>
      </c>
      <c r="E56" s="238" t="s">
        <v>850</v>
      </c>
      <c r="F56" s="238" t="s">
        <v>851</v>
      </c>
      <c r="G56" s="238" t="s">
        <v>852</v>
      </c>
      <c r="H56" s="238" t="s">
        <v>853</v>
      </c>
      <c r="I56" s="243"/>
      <c r="J56" s="238"/>
      <c r="K56" s="234" t="s">
        <v>854</v>
      </c>
      <c r="L56" s="243"/>
      <c r="M56" s="240" t="s">
        <v>187</v>
      </c>
      <c r="N56" s="125" t="s">
        <v>214</v>
      </c>
      <c r="O56" s="125" t="s">
        <v>215</v>
      </c>
      <c r="P56" s="57"/>
      <c r="Q56" s="243" t="s">
        <v>230</v>
      </c>
      <c r="R56" s="243" t="s">
        <v>855</v>
      </c>
      <c r="S56" s="234" t="s">
        <v>447</v>
      </c>
      <c r="T56" s="244" t="s">
        <v>856</v>
      </c>
      <c r="U56" s="234" t="s">
        <v>449</v>
      </c>
      <c r="V56" s="234" t="s">
        <v>857</v>
      </c>
      <c r="W56" s="116" t="s">
        <v>858</v>
      </c>
      <c r="X56" s="245" t="s">
        <v>251</v>
      </c>
      <c r="AA56" s="246">
        <f>IF(OR(J56="Fail",ISBLANK(J56)),INDEX('Issue Code Table'!C:C,MATCH(N:N,'Issue Code Table'!A:A,0)),IF(M56="Critical",6,IF(M56="Significant",5,IF(M56="Moderate",3,2))))</f>
        <v>6</v>
      </c>
    </row>
    <row r="57" spans="1:27" s="38" customFormat="1" ht="83.15" customHeight="1" x14ac:dyDescent="0.25">
      <c r="A57" s="233" t="s">
        <v>859</v>
      </c>
      <c r="B57" s="234" t="s">
        <v>180</v>
      </c>
      <c r="C57" s="234" t="s">
        <v>181</v>
      </c>
      <c r="D57" s="238" t="s">
        <v>221</v>
      </c>
      <c r="E57" s="238" t="s">
        <v>860</v>
      </c>
      <c r="F57" s="238" t="s">
        <v>861</v>
      </c>
      <c r="G57" s="238" t="s">
        <v>862</v>
      </c>
      <c r="H57" s="238" t="s">
        <v>863</v>
      </c>
      <c r="I57" s="243"/>
      <c r="J57" s="238"/>
      <c r="K57" s="234" t="s">
        <v>864</v>
      </c>
      <c r="L57" s="243"/>
      <c r="M57" s="240" t="s">
        <v>187</v>
      </c>
      <c r="N57" s="125" t="s">
        <v>214</v>
      </c>
      <c r="O57" s="125" t="s">
        <v>215</v>
      </c>
      <c r="P57" s="57"/>
      <c r="Q57" s="243" t="s">
        <v>230</v>
      </c>
      <c r="R57" s="243" t="s">
        <v>865</v>
      </c>
      <c r="S57" s="234" t="s">
        <v>866</v>
      </c>
      <c r="T57" s="244" t="s">
        <v>867</v>
      </c>
      <c r="U57" s="234" t="s">
        <v>868</v>
      </c>
      <c r="V57" s="234" t="s">
        <v>869</v>
      </c>
      <c r="W57" s="116" t="s">
        <v>870</v>
      </c>
      <c r="X57" s="245" t="s">
        <v>251</v>
      </c>
      <c r="AA57" s="246">
        <f>IF(OR(J57="Fail",ISBLANK(J57)),INDEX('Issue Code Table'!C:C,MATCH(N:N,'Issue Code Table'!A:A,0)),IF(M57="Critical",6,IF(M57="Significant",5,IF(M57="Moderate",3,2))))</f>
        <v>6</v>
      </c>
    </row>
    <row r="58" spans="1:27" s="38" customFormat="1" ht="83.15" customHeight="1" x14ac:dyDescent="0.25">
      <c r="A58" s="233" t="s">
        <v>871</v>
      </c>
      <c r="B58" s="234" t="s">
        <v>253</v>
      </c>
      <c r="C58" s="234" t="s">
        <v>254</v>
      </c>
      <c r="D58" s="238" t="s">
        <v>221</v>
      </c>
      <c r="E58" s="238" t="s">
        <v>872</v>
      </c>
      <c r="F58" s="238" t="s">
        <v>873</v>
      </c>
      <c r="G58" s="238" t="s">
        <v>874</v>
      </c>
      <c r="H58" s="238" t="s">
        <v>875</v>
      </c>
      <c r="I58" s="243"/>
      <c r="J58" s="238"/>
      <c r="K58" s="234" t="s">
        <v>876</v>
      </c>
      <c r="L58" s="243"/>
      <c r="M58" s="240" t="s">
        <v>227</v>
      </c>
      <c r="N58" s="123" t="s">
        <v>260</v>
      </c>
      <c r="O58" s="123" t="s">
        <v>261</v>
      </c>
      <c r="P58" s="57"/>
      <c r="Q58" s="243" t="s">
        <v>230</v>
      </c>
      <c r="R58" s="243" t="s">
        <v>877</v>
      </c>
      <c r="S58" s="234" t="s">
        <v>878</v>
      </c>
      <c r="T58" s="244" t="s">
        <v>879</v>
      </c>
      <c r="U58" s="234" t="s">
        <v>880</v>
      </c>
      <c r="V58" s="234" t="s">
        <v>881</v>
      </c>
      <c r="W58" s="116" t="s">
        <v>882</v>
      </c>
      <c r="X58" s="245"/>
      <c r="AA58" s="246">
        <f>IF(OR(J58="Fail",ISBLANK(J58)),INDEX('Issue Code Table'!C:C,MATCH(N:N,'Issue Code Table'!A:A,0)),IF(M58="Critical",6,IF(M58="Significant",5,IF(M58="Moderate",3,2))))</f>
        <v>4</v>
      </c>
    </row>
    <row r="59" spans="1:27" s="38" customFormat="1" ht="83.15" customHeight="1" x14ac:dyDescent="0.25">
      <c r="A59" s="233" t="s">
        <v>883</v>
      </c>
      <c r="B59" s="234" t="s">
        <v>671</v>
      </c>
      <c r="C59" s="234" t="s">
        <v>672</v>
      </c>
      <c r="D59" s="238" t="s">
        <v>221</v>
      </c>
      <c r="E59" s="238" t="s">
        <v>884</v>
      </c>
      <c r="F59" s="238" t="s">
        <v>885</v>
      </c>
      <c r="G59" s="238" t="s">
        <v>886</v>
      </c>
      <c r="H59" s="238" t="s">
        <v>887</v>
      </c>
      <c r="I59" s="243"/>
      <c r="J59" s="238"/>
      <c r="K59" s="234" t="s">
        <v>888</v>
      </c>
      <c r="L59" s="243"/>
      <c r="M59" s="240" t="s">
        <v>187</v>
      </c>
      <c r="N59" s="241" t="s">
        <v>889</v>
      </c>
      <c r="O59" s="123" t="s">
        <v>890</v>
      </c>
      <c r="P59" s="57"/>
      <c r="Q59" s="243" t="s">
        <v>230</v>
      </c>
      <c r="R59" s="243" t="s">
        <v>891</v>
      </c>
      <c r="S59" s="234" t="s">
        <v>892</v>
      </c>
      <c r="T59" s="244" t="s">
        <v>893</v>
      </c>
      <c r="U59" s="234" t="s">
        <v>894</v>
      </c>
      <c r="V59" s="234" t="s">
        <v>895</v>
      </c>
      <c r="W59" s="116" t="s">
        <v>896</v>
      </c>
      <c r="X59" s="245" t="s">
        <v>251</v>
      </c>
      <c r="AA59" s="246">
        <f>IF(OR(J59="Fail",ISBLANK(J59)),INDEX('Issue Code Table'!C:C,MATCH(N:N,'Issue Code Table'!A:A,0)),IF(M59="Critical",6,IF(M59="Significant",5,IF(M59="Moderate",3,2))))</f>
        <v>5</v>
      </c>
    </row>
    <row r="60" spans="1:27" s="38" customFormat="1" ht="83.15" customHeight="1" x14ac:dyDescent="0.25">
      <c r="A60" s="233" t="s">
        <v>897</v>
      </c>
      <c r="B60" s="234" t="s">
        <v>283</v>
      </c>
      <c r="C60" s="234" t="s">
        <v>284</v>
      </c>
      <c r="D60" s="238" t="s">
        <v>221</v>
      </c>
      <c r="E60" s="238" t="s">
        <v>898</v>
      </c>
      <c r="F60" s="238" t="s">
        <v>899</v>
      </c>
      <c r="G60" s="238" t="s">
        <v>900</v>
      </c>
      <c r="H60" s="238" t="s">
        <v>901</v>
      </c>
      <c r="I60" s="243"/>
      <c r="J60" s="238"/>
      <c r="K60" s="234" t="s">
        <v>902</v>
      </c>
      <c r="L60" s="243"/>
      <c r="M60" s="240" t="s">
        <v>366</v>
      </c>
      <c r="N60" s="241" t="s">
        <v>903</v>
      </c>
      <c r="O60" s="123" t="s">
        <v>904</v>
      </c>
      <c r="P60" s="57"/>
      <c r="Q60" s="243" t="s">
        <v>230</v>
      </c>
      <c r="R60" s="243" t="s">
        <v>905</v>
      </c>
      <c r="S60" s="234" t="s">
        <v>906</v>
      </c>
      <c r="T60" s="244" t="s">
        <v>907</v>
      </c>
      <c r="U60" s="234" t="s">
        <v>908</v>
      </c>
      <c r="V60" s="234" t="s">
        <v>909</v>
      </c>
      <c r="W60" s="116" t="s">
        <v>910</v>
      </c>
      <c r="X60" s="245"/>
      <c r="AA60" s="246">
        <f>IF(OR(J60="Fail",ISBLANK(J60)),INDEX('Issue Code Table'!C:C,MATCH(N:N,'Issue Code Table'!A:A,0)),IF(M60="Critical",6,IF(M60="Significant",5,IF(M60="Moderate",3,2))))</f>
        <v>1</v>
      </c>
    </row>
    <row r="61" spans="1:27" s="38" customFormat="1" ht="83.15" customHeight="1" x14ac:dyDescent="0.25">
      <c r="A61" s="233" t="s">
        <v>911</v>
      </c>
      <c r="B61" s="234" t="s">
        <v>219</v>
      </c>
      <c r="C61" s="234" t="s">
        <v>220</v>
      </c>
      <c r="D61" s="238" t="s">
        <v>221</v>
      </c>
      <c r="E61" s="238" t="s">
        <v>912</v>
      </c>
      <c r="F61" s="238" t="s">
        <v>913</v>
      </c>
      <c r="G61" s="238" t="s">
        <v>914</v>
      </c>
      <c r="H61" s="238" t="s">
        <v>915</v>
      </c>
      <c r="I61" s="243"/>
      <c r="J61" s="238"/>
      <c r="K61" s="234" t="s">
        <v>916</v>
      </c>
      <c r="L61" s="243"/>
      <c r="M61" s="240" t="s">
        <v>187</v>
      </c>
      <c r="N61" s="125" t="s">
        <v>214</v>
      </c>
      <c r="O61" s="125" t="s">
        <v>215</v>
      </c>
      <c r="P61" s="57"/>
      <c r="Q61" s="243" t="s">
        <v>230</v>
      </c>
      <c r="R61" s="243" t="s">
        <v>917</v>
      </c>
      <c r="S61" s="234" t="s">
        <v>918</v>
      </c>
      <c r="T61" s="244" t="s">
        <v>919</v>
      </c>
      <c r="U61" s="234" t="s">
        <v>920</v>
      </c>
      <c r="V61" s="234" t="s">
        <v>921</v>
      </c>
      <c r="W61" s="116" t="s">
        <v>922</v>
      </c>
      <c r="X61" s="245" t="s">
        <v>251</v>
      </c>
      <c r="AA61" s="246">
        <f>IF(OR(J61="Fail",ISBLANK(J61)),INDEX('Issue Code Table'!C:C,MATCH(N:N,'Issue Code Table'!A:A,0)),IF(M61="Critical",6,IF(M61="Significant",5,IF(M61="Moderate",3,2))))</f>
        <v>6</v>
      </c>
    </row>
    <row r="62" spans="1:27" s="38" customFormat="1" ht="83.15" customHeight="1" x14ac:dyDescent="0.25">
      <c r="A62" s="233" t="s">
        <v>923</v>
      </c>
      <c r="B62" s="234" t="s">
        <v>924</v>
      </c>
      <c r="C62" s="115" t="s">
        <v>925</v>
      </c>
      <c r="D62" s="238" t="s">
        <v>221</v>
      </c>
      <c r="E62" s="238" t="s">
        <v>926</v>
      </c>
      <c r="F62" s="238" t="s">
        <v>927</v>
      </c>
      <c r="G62" s="238" t="s">
        <v>928</v>
      </c>
      <c r="H62" s="238" t="s">
        <v>929</v>
      </c>
      <c r="I62" s="243"/>
      <c r="J62" s="238"/>
      <c r="K62" s="234" t="s">
        <v>930</v>
      </c>
      <c r="L62" s="243" t="s">
        <v>931</v>
      </c>
      <c r="M62" s="240" t="s">
        <v>227</v>
      </c>
      <c r="N62" s="123" t="s">
        <v>932</v>
      </c>
      <c r="O62" s="123" t="s">
        <v>933</v>
      </c>
      <c r="P62" s="57"/>
      <c r="Q62" s="243" t="s">
        <v>230</v>
      </c>
      <c r="R62" s="243" t="s">
        <v>934</v>
      </c>
      <c r="S62" s="234" t="s">
        <v>935</v>
      </c>
      <c r="T62" s="244" t="s">
        <v>936</v>
      </c>
      <c r="U62" s="234" t="s">
        <v>937</v>
      </c>
      <c r="V62" s="234" t="s">
        <v>938</v>
      </c>
      <c r="W62" s="116" t="s">
        <v>939</v>
      </c>
      <c r="X62" s="245"/>
      <c r="AA62" s="246">
        <f>IF(OR(J62="Fail",ISBLANK(J62)),INDEX('Issue Code Table'!C:C,MATCH(N:N,'Issue Code Table'!A:A,0)),IF(M62="Critical",6,IF(M62="Significant",5,IF(M62="Moderate",3,2))))</f>
        <v>4</v>
      </c>
    </row>
    <row r="63" spans="1:27" s="38" customFormat="1" ht="83.15" customHeight="1" x14ac:dyDescent="0.25">
      <c r="A63" s="233" t="s">
        <v>940</v>
      </c>
      <c r="B63" s="234" t="s">
        <v>283</v>
      </c>
      <c r="C63" s="234" t="s">
        <v>284</v>
      </c>
      <c r="D63" s="238" t="s">
        <v>221</v>
      </c>
      <c r="E63" s="238" t="s">
        <v>941</v>
      </c>
      <c r="F63" s="238" t="s">
        <v>942</v>
      </c>
      <c r="G63" s="238" t="s">
        <v>943</v>
      </c>
      <c r="H63" s="238" t="s">
        <v>944</v>
      </c>
      <c r="I63" s="243"/>
      <c r="J63" s="238"/>
      <c r="K63" s="234" t="s">
        <v>945</v>
      </c>
      <c r="L63" s="243"/>
      <c r="M63" s="123" t="s">
        <v>187</v>
      </c>
      <c r="N63" s="123" t="s">
        <v>889</v>
      </c>
      <c r="O63" s="123" t="s">
        <v>890</v>
      </c>
      <c r="P63" s="57"/>
      <c r="Q63" s="243" t="s">
        <v>230</v>
      </c>
      <c r="R63" s="243" t="s">
        <v>946</v>
      </c>
      <c r="S63" s="234" t="s">
        <v>947</v>
      </c>
      <c r="T63" s="244" t="s">
        <v>948</v>
      </c>
      <c r="U63" s="234" t="s">
        <v>949</v>
      </c>
      <c r="V63" s="234" t="s">
        <v>950</v>
      </c>
      <c r="W63" s="116" t="s">
        <v>951</v>
      </c>
      <c r="X63" s="245" t="s">
        <v>251</v>
      </c>
      <c r="AA63" s="246">
        <f>IF(OR(J63="Fail",ISBLANK(J63)),INDEX('Issue Code Table'!C:C,MATCH(N:N,'Issue Code Table'!A:A,0)),IF(M63="Critical",6,IF(M63="Significant",5,IF(M63="Moderate",3,2))))</f>
        <v>5</v>
      </c>
    </row>
    <row r="64" spans="1:27" s="38" customFormat="1" ht="83.15" customHeight="1" x14ac:dyDescent="0.25">
      <c r="A64" s="233" t="s">
        <v>952</v>
      </c>
      <c r="B64" s="234" t="s">
        <v>283</v>
      </c>
      <c r="C64" s="234" t="s">
        <v>284</v>
      </c>
      <c r="D64" s="238" t="s">
        <v>221</v>
      </c>
      <c r="E64" s="238" t="s">
        <v>953</v>
      </c>
      <c r="F64" s="238" t="s">
        <v>954</v>
      </c>
      <c r="G64" s="238" t="s">
        <v>955</v>
      </c>
      <c r="H64" s="238" t="s">
        <v>956</v>
      </c>
      <c r="I64" s="243"/>
      <c r="J64" s="238"/>
      <c r="K64" s="234" t="s">
        <v>957</v>
      </c>
      <c r="L64" s="243"/>
      <c r="M64" s="240" t="s">
        <v>227</v>
      </c>
      <c r="N64" s="241" t="s">
        <v>260</v>
      </c>
      <c r="O64" s="248" t="s">
        <v>261</v>
      </c>
      <c r="P64" s="57"/>
      <c r="Q64" s="243" t="s">
        <v>230</v>
      </c>
      <c r="R64" s="243" t="s">
        <v>958</v>
      </c>
      <c r="S64" s="234" t="s">
        <v>959</v>
      </c>
      <c r="T64" s="244" t="s">
        <v>960</v>
      </c>
      <c r="U64" s="234" t="s">
        <v>961</v>
      </c>
      <c r="V64" s="234" t="s">
        <v>962</v>
      </c>
      <c r="W64" s="116" t="s">
        <v>963</v>
      </c>
      <c r="X64" s="245"/>
      <c r="AA64" s="246">
        <f>IF(OR(J64="Fail",ISBLANK(J64)),INDEX('Issue Code Table'!C:C,MATCH(N:N,'Issue Code Table'!A:A,0)),IF(M64="Critical",6,IF(M64="Significant",5,IF(M64="Moderate",3,2))))</f>
        <v>4</v>
      </c>
    </row>
    <row r="65" spans="1:27" s="38" customFormat="1" ht="83.15" customHeight="1" x14ac:dyDescent="0.25">
      <c r="A65" s="233" t="s">
        <v>964</v>
      </c>
      <c r="B65" s="234" t="s">
        <v>592</v>
      </c>
      <c r="C65" s="238" t="s">
        <v>593</v>
      </c>
      <c r="D65" s="238" t="s">
        <v>221</v>
      </c>
      <c r="E65" s="238" t="s">
        <v>965</v>
      </c>
      <c r="F65" s="238" t="s">
        <v>966</v>
      </c>
      <c r="G65" s="238" t="s">
        <v>967</v>
      </c>
      <c r="H65" s="238" t="s">
        <v>968</v>
      </c>
      <c r="I65" s="243"/>
      <c r="J65" s="238"/>
      <c r="K65" s="234" t="s">
        <v>969</v>
      </c>
      <c r="L65" s="243"/>
      <c r="M65" s="240" t="s">
        <v>187</v>
      </c>
      <c r="N65" s="241" t="s">
        <v>260</v>
      </c>
      <c r="O65" s="248" t="s">
        <v>261</v>
      </c>
      <c r="P65" s="57"/>
      <c r="Q65" s="243" t="s">
        <v>230</v>
      </c>
      <c r="R65" s="243" t="s">
        <v>970</v>
      </c>
      <c r="S65" s="234" t="s">
        <v>971</v>
      </c>
      <c r="T65" s="244" t="s">
        <v>972</v>
      </c>
      <c r="U65" s="234" t="s">
        <v>973</v>
      </c>
      <c r="V65" s="234" t="s">
        <v>974</v>
      </c>
      <c r="W65" s="116" t="s">
        <v>975</v>
      </c>
      <c r="X65" s="245" t="s">
        <v>251</v>
      </c>
      <c r="AA65" s="246">
        <f>IF(OR(J65="Fail",ISBLANK(J65)),INDEX('Issue Code Table'!C:C,MATCH(N:N,'Issue Code Table'!A:A,0)),IF(M65="Critical",6,IF(M65="Significant",5,IF(M65="Moderate",3,2))))</f>
        <v>4</v>
      </c>
    </row>
    <row r="66" spans="1:27" s="38" customFormat="1" ht="83.15" customHeight="1" x14ac:dyDescent="0.25">
      <c r="A66" s="233" t="s">
        <v>976</v>
      </c>
      <c r="B66" s="234" t="s">
        <v>283</v>
      </c>
      <c r="C66" s="238" t="s">
        <v>284</v>
      </c>
      <c r="D66" s="238" t="s">
        <v>221</v>
      </c>
      <c r="E66" s="238" t="s">
        <v>977</v>
      </c>
      <c r="F66" s="238" t="s">
        <v>978</v>
      </c>
      <c r="G66" s="238" t="s">
        <v>979</v>
      </c>
      <c r="H66" s="238" t="s">
        <v>980</v>
      </c>
      <c r="I66" s="243"/>
      <c r="J66" s="238"/>
      <c r="K66" s="234" t="s">
        <v>981</v>
      </c>
      <c r="L66" s="243"/>
      <c r="M66" s="123" t="s">
        <v>187</v>
      </c>
      <c r="N66" s="123" t="s">
        <v>328</v>
      </c>
      <c r="O66" s="123" t="s">
        <v>329</v>
      </c>
      <c r="P66" s="57"/>
      <c r="Q66" s="243" t="s">
        <v>230</v>
      </c>
      <c r="R66" s="243" t="s">
        <v>982</v>
      </c>
      <c r="S66" s="234" t="s">
        <v>983</v>
      </c>
      <c r="T66" s="244" t="s">
        <v>984</v>
      </c>
      <c r="U66" s="234" t="s">
        <v>985</v>
      </c>
      <c r="V66" s="234" t="s">
        <v>986</v>
      </c>
      <c r="W66" s="116" t="s">
        <v>987</v>
      </c>
      <c r="X66" s="245" t="s">
        <v>251</v>
      </c>
      <c r="AA66" s="246">
        <f>IF(OR(J66="Fail",ISBLANK(J66)),INDEX('Issue Code Table'!C:C,MATCH(N:N,'Issue Code Table'!A:A,0)),IF(M66="Critical",6,IF(M66="Significant",5,IF(M66="Moderate",3,2))))</f>
        <v>5</v>
      </c>
    </row>
    <row r="67" spans="1:27" s="38" customFormat="1" ht="83.15" customHeight="1" x14ac:dyDescent="0.25">
      <c r="A67" s="233" t="s">
        <v>988</v>
      </c>
      <c r="B67" s="234" t="s">
        <v>219</v>
      </c>
      <c r="C67" s="234" t="s">
        <v>220</v>
      </c>
      <c r="D67" s="238" t="s">
        <v>221</v>
      </c>
      <c r="E67" s="238" t="s">
        <v>989</v>
      </c>
      <c r="F67" s="238" t="s">
        <v>990</v>
      </c>
      <c r="G67" s="238" t="s">
        <v>991</v>
      </c>
      <c r="H67" s="238" t="s">
        <v>992</v>
      </c>
      <c r="I67" s="127"/>
      <c r="J67" s="238"/>
      <c r="K67" s="234" t="s">
        <v>993</v>
      </c>
      <c r="L67" s="243"/>
      <c r="M67" s="240" t="s">
        <v>187</v>
      </c>
      <c r="N67" s="241" t="s">
        <v>328</v>
      </c>
      <c r="O67" s="248" t="s">
        <v>329</v>
      </c>
      <c r="P67" s="57"/>
      <c r="Q67" s="243" t="s">
        <v>230</v>
      </c>
      <c r="R67" s="243" t="s">
        <v>994</v>
      </c>
      <c r="S67" s="234" t="s">
        <v>995</v>
      </c>
      <c r="T67" s="244" t="s">
        <v>996</v>
      </c>
      <c r="U67" s="234" t="s">
        <v>781</v>
      </c>
      <c r="V67" s="234" t="s">
        <v>997</v>
      </c>
      <c r="W67" s="116" t="s">
        <v>998</v>
      </c>
      <c r="X67" s="245" t="s">
        <v>251</v>
      </c>
      <c r="AA67" s="246">
        <f>IF(OR(J67="Fail",ISBLANK(J67)),INDEX('Issue Code Table'!C:C,MATCH(N:N,'Issue Code Table'!A:A,0)),IF(M67="Critical",6,IF(M67="Significant",5,IF(M67="Moderate",3,2))))</f>
        <v>5</v>
      </c>
    </row>
    <row r="68" spans="1:27" s="38" customFormat="1" ht="83.15" customHeight="1" x14ac:dyDescent="0.25">
      <c r="A68" s="233" t="s">
        <v>999</v>
      </c>
      <c r="B68" s="234" t="s">
        <v>180</v>
      </c>
      <c r="C68" s="234" t="s">
        <v>181</v>
      </c>
      <c r="D68" s="238" t="s">
        <v>221</v>
      </c>
      <c r="E68" s="238" t="s">
        <v>1000</v>
      </c>
      <c r="F68" s="238" t="s">
        <v>1001</v>
      </c>
      <c r="G68" s="238" t="s">
        <v>1002</v>
      </c>
      <c r="H68" s="238" t="s">
        <v>1003</v>
      </c>
      <c r="I68" s="243"/>
      <c r="J68" s="238"/>
      <c r="K68" s="234" t="s">
        <v>1004</v>
      </c>
      <c r="L68" s="243"/>
      <c r="M68" s="123" t="s">
        <v>366</v>
      </c>
      <c r="N68" s="123" t="s">
        <v>1005</v>
      </c>
      <c r="O68" s="123" t="s">
        <v>1006</v>
      </c>
      <c r="P68" s="57"/>
      <c r="Q68" s="243" t="s">
        <v>230</v>
      </c>
      <c r="R68" s="243" t="s">
        <v>1007</v>
      </c>
      <c r="S68" s="234" t="s">
        <v>1008</v>
      </c>
      <c r="T68" s="244" t="s">
        <v>1009</v>
      </c>
      <c r="U68" s="234" t="s">
        <v>1010</v>
      </c>
      <c r="V68" s="234" t="s">
        <v>1011</v>
      </c>
      <c r="W68" s="116" t="s">
        <v>1012</v>
      </c>
      <c r="X68" s="245"/>
      <c r="AA68" s="246">
        <f>IF(OR(J68="Fail",ISBLANK(J68)),INDEX('Issue Code Table'!C:C,MATCH(N:N,'Issue Code Table'!A:A,0)),IF(M68="Critical",6,IF(M68="Significant",5,IF(M68="Moderate",3,2))))</f>
        <v>4</v>
      </c>
    </row>
    <row r="69" spans="1:27" s="38" customFormat="1" ht="83.15" customHeight="1" x14ac:dyDescent="0.25">
      <c r="A69" s="233" t="s">
        <v>1013</v>
      </c>
      <c r="B69" s="234" t="s">
        <v>283</v>
      </c>
      <c r="C69" s="234" t="s">
        <v>284</v>
      </c>
      <c r="D69" s="238" t="s">
        <v>221</v>
      </c>
      <c r="E69" s="238" t="s">
        <v>1014</v>
      </c>
      <c r="F69" s="238" t="s">
        <v>1015</v>
      </c>
      <c r="G69" s="238" t="s">
        <v>1016</v>
      </c>
      <c r="H69" s="238" t="s">
        <v>1017</v>
      </c>
      <c r="I69" s="127"/>
      <c r="J69" s="238"/>
      <c r="K69" s="234" t="s">
        <v>1018</v>
      </c>
      <c r="L69" s="243" t="s">
        <v>1019</v>
      </c>
      <c r="M69" s="240" t="s">
        <v>187</v>
      </c>
      <c r="N69" s="123" t="s">
        <v>328</v>
      </c>
      <c r="O69" s="123" t="s">
        <v>329</v>
      </c>
      <c r="P69" s="57"/>
      <c r="Q69" s="243" t="s">
        <v>230</v>
      </c>
      <c r="R69" s="243" t="s">
        <v>1020</v>
      </c>
      <c r="S69" s="234" t="s">
        <v>1021</v>
      </c>
      <c r="T69" s="244" t="s">
        <v>1022</v>
      </c>
      <c r="U69" s="234" t="s">
        <v>1023</v>
      </c>
      <c r="V69" s="234" t="s">
        <v>1024</v>
      </c>
      <c r="W69" s="116" t="s">
        <v>1025</v>
      </c>
      <c r="X69" s="245" t="s">
        <v>251</v>
      </c>
      <c r="AA69" s="246">
        <f>IF(OR(J69="Fail",ISBLANK(J69)),INDEX('Issue Code Table'!C:C,MATCH(N:N,'Issue Code Table'!A:A,0)),IF(M69="Critical",6,IF(M69="Significant",5,IF(M69="Moderate",3,2))))</f>
        <v>5</v>
      </c>
    </row>
    <row r="70" spans="1:27" s="38" customFormat="1" ht="83.15" customHeight="1" x14ac:dyDescent="0.25">
      <c r="A70" s="233" t="s">
        <v>1026</v>
      </c>
      <c r="B70" s="234" t="s">
        <v>180</v>
      </c>
      <c r="C70" s="234" t="s">
        <v>181</v>
      </c>
      <c r="D70" s="238" t="s">
        <v>221</v>
      </c>
      <c r="E70" s="238" t="s">
        <v>1027</v>
      </c>
      <c r="F70" s="238" t="s">
        <v>1028</v>
      </c>
      <c r="G70" s="238" t="s">
        <v>240</v>
      </c>
      <c r="H70" s="238" t="s">
        <v>1029</v>
      </c>
      <c r="I70" s="243"/>
      <c r="J70" s="238"/>
      <c r="K70" s="234" t="s">
        <v>1030</v>
      </c>
      <c r="L70" s="243"/>
      <c r="M70" s="123" t="s">
        <v>227</v>
      </c>
      <c r="N70" s="123" t="s">
        <v>228</v>
      </c>
      <c r="O70" s="123" t="s">
        <v>229</v>
      </c>
      <c r="P70" s="57"/>
      <c r="Q70" s="243" t="s">
        <v>1031</v>
      </c>
      <c r="R70" s="243" t="s">
        <v>1032</v>
      </c>
      <c r="S70" s="234" t="s">
        <v>1033</v>
      </c>
      <c r="T70" s="244" t="s">
        <v>1034</v>
      </c>
      <c r="U70" s="234" t="s">
        <v>386</v>
      </c>
      <c r="V70" s="234" t="s">
        <v>1035</v>
      </c>
      <c r="W70" s="116" t="s">
        <v>1036</v>
      </c>
      <c r="X70" s="245"/>
      <c r="AA70" s="246">
        <f>IF(OR(J70="Fail",ISBLANK(J70)),INDEX('Issue Code Table'!C:C,MATCH(N:N,'Issue Code Table'!A:A,0)),IF(M70="Critical",6,IF(M70="Significant",5,IF(M70="Moderate",3,2))))</f>
        <v>4</v>
      </c>
    </row>
    <row r="71" spans="1:27" s="38" customFormat="1" ht="83.15" customHeight="1" x14ac:dyDescent="0.25">
      <c r="A71" s="233" t="s">
        <v>1037</v>
      </c>
      <c r="B71" s="234" t="s">
        <v>283</v>
      </c>
      <c r="C71" s="234" t="s">
        <v>284</v>
      </c>
      <c r="D71" s="238" t="s">
        <v>221</v>
      </c>
      <c r="E71" s="238" t="s">
        <v>1038</v>
      </c>
      <c r="F71" s="238" t="s">
        <v>1039</v>
      </c>
      <c r="G71" s="238" t="s">
        <v>240</v>
      </c>
      <c r="H71" s="238" t="s">
        <v>1040</v>
      </c>
      <c r="I71" s="243"/>
      <c r="J71" s="238"/>
      <c r="K71" s="234" t="s">
        <v>1041</v>
      </c>
      <c r="L71" s="243"/>
      <c r="M71" s="123" t="s">
        <v>366</v>
      </c>
      <c r="N71" s="123" t="s">
        <v>228</v>
      </c>
      <c r="O71" s="123" t="s">
        <v>229</v>
      </c>
      <c r="P71" s="57"/>
      <c r="Q71" s="243" t="s">
        <v>1031</v>
      </c>
      <c r="R71" s="243" t="s">
        <v>1042</v>
      </c>
      <c r="S71" s="234" t="s">
        <v>1043</v>
      </c>
      <c r="T71" s="244" t="s">
        <v>1044</v>
      </c>
      <c r="U71" s="234" t="s">
        <v>386</v>
      </c>
      <c r="V71" s="234" t="s">
        <v>1045</v>
      </c>
      <c r="W71" s="116" t="s">
        <v>1046</v>
      </c>
      <c r="X71" s="245"/>
      <c r="AA71" s="246">
        <f>IF(OR(J71="Fail",ISBLANK(J71)),INDEX('Issue Code Table'!C:C,MATCH(N:N,'Issue Code Table'!A:A,0)),IF(M71="Critical",6,IF(M71="Significant",5,IF(M71="Moderate",3,2))))</f>
        <v>4</v>
      </c>
    </row>
    <row r="72" spans="1:27" s="38" customFormat="1" ht="83.15" customHeight="1" x14ac:dyDescent="0.25">
      <c r="A72" s="233" t="s">
        <v>1047</v>
      </c>
      <c r="B72" s="234" t="s">
        <v>671</v>
      </c>
      <c r="C72" s="234" t="s">
        <v>672</v>
      </c>
      <c r="D72" s="238" t="s">
        <v>221</v>
      </c>
      <c r="E72" s="238" t="s">
        <v>1048</v>
      </c>
      <c r="F72" s="238" t="s">
        <v>1049</v>
      </c>
      <c r="G72" s="238" t="s">
        <v>240</v>
      </c>
      <c r="H72" s="238" t="s">
        <v>1050</v>
      </c>
      <c r="I72" s="243"/>
      <c r="J72" s="238"/>
      <c r="K72" s="234" t="s">
        <v>1051</v>
      </c>
      <c r="L72" s="243"/>
      <c r="M72" s="123" t="s">
        <v>227</v>
      </c>
      <c r="N72" s="123" t="s">
        <v>228</v>
      </c>
      <c r="O72" s="123" t="s">
        <v>229</v>
      </c>
      <c r="P72" s="57"/>
      <c r="Q72" s="243" t="s">
        <v>1031</v>
      </c>
      <c r="R72" s="243" t="s">
        <v>1052</v>
      </c>
      <c r="S72" s="234" t="s">
        <v>1053</v>
      </c>
      <c r="T72" s="244" t="s">
        <v>1054</v>
      </c>
      <c r="U72" s="234" t="s">
        <v>1055</v>
      </c>
      <c r="V72" s="234" t="s">
        <v>1056</v>
      </c>
      <c r="W72" s="116" t="s">
        <v>1057</v>
      </c>
      <c r="X72" s="245"/>
      <c r="AA72" s="246">
        <f>IF(OR(J72="Fail",ISBLANK(J72)),INDEX('Issue Code Table'!C:C,MATCH(N:N,'Issue Code Table'!A:A,0)),IF(M72="Critical",6,IF(M72="Significant",5,IF(M72="Moderate",3,2))))</f>
        <v>4</v>
      </c>
    </row>
    <row r="73" spans="1:27" s="38" customFormat="1" ht="83.15" customHeight="1" x14ac:dyDescent="0.25">
      <c r="A73" s="233" t="s">
        <v>1058</v>
      </c>
      <c r="B73" s="234" t="s">
        <v>219</v>
      </c>
      <c r="C73" s="234" t="s">
        <v>220</v>
      </c>
      <c r="D73" s="238" t="s">
        <v>221</v>
      </c>
      <c r="E73" s="238" t="s">
        <v>1059</v>
      </c>
      <c r="F73" s="238" t="s">
        <v>1060</v>
      </c>
      <c r="G73" s="238" t="s">
        <v>240</v>
      </c>
      <c r="H73" s="238" t="s">
        <v>1061</v>
      </c>
      <c r="I73" s="243"/>
      <c r="J73" s="238"/>
      <c r="K73" s="234" t="s">
        <v>1062</v>
      </c>
      <c r="L73" s="243"/>
      <c r="M73" s="240" t="s">
        <v>187</v>
      </c>
      <c r="N73" s="123" t="s">
        <v>290</v>
      </c>
      <c r="O73" s="123" t="s">
        <v>291</v>
      </c>
      <c r="P73" s="57"/>
      <c r="Q73" s="243" t="s">
        <v>1031</v>
      </c>
      <c r="R73" s="243" t="s">
        <v>1063</v>
      </c>
      <c r="S73" s="234" t="s">
        <v>1064</v>
      </c>
      <c r="T73" s="244" t="s">
        <v>1065</v>
      </c>
      <c r="U73" s="234" t="s">
        <v>1066</v>
      </c>
      <c r="V73" s="234" t="s">
        <v>1067</v>
      </c>
      <c r="W73" s="116" t="s">
        <v>1068</v>
      </c>
      <c r="X73" s="245" t="s">
        <v>251</v>
      </c>
      <c r="AA73" s="246">
        <f>IF(OR(J73="Fail",ISBLANK(J73)),INDEX('Issue Code Table'!C:C,MATCH(N:N,'Issue Code Table'!A:A,0)),IF(M73="Critical",6,IF(M73="Significant",5,IF(M73="Moderate",3,2))))</f>
        <v>5</v>
      </c>
    </row>
    <row r="74" spans="1:27" s="38" customFormat="1" ht="83.15" customHeight="1" x14ac:dyDescent="0.25">
      <c r="A74" s="233" t="s">
        <v>1069</v>
      </c>
      <c r="B74" s="234" t="s">
        <v>283</v>
      </c>
      <c r="C74" s="234" t="s">
        <v>284</v>
      </c>
      <c r="D74" s="238" t="s">
        <v>221</v>
      </c>
      <c r="E74" s="238" t="s">
        <v>1070</v>
      </c>
      <c r="F74" s="238" t="s">
        <v>1071</v>
      </c>
      <c r="G74" s="238" t="s">
        <v>240</v>
      </c>
      <c r="H74" s="238" t="s">
        <v>1072</v>
      </c>
      <c r="I74" s="243"/>
      <c r="J74" s="238"/>
      <c r="K74" s="234" t="s">
        <v>1073</v>
      </c>
      <c r="L74" s="243"/>
      <c r="M74" s="240" t="s">
        <v>187</v>
      </c>
      <c r="N74" s="241" t="s">
        <v>290</v>
      </c>
      <c r="O74" s="123" t="s">
        <v>291</v>
      </c>
      <c r="P74" s="57"/>
      <c r="Q74" s="243" t="s">
        <v>1031</v>
      </c>
      <c r="R74" s="243" t="s">
        <v>1074</v>
      </c>
      <c r="S74" s="234" t="s">
        <v>1075</v>
      </c>
      <c r="T74" s="244" t="s">
        <v>1076</v>
      </c>
      <c r="U74" s="234" t="s">
        <v>386</v>
      </c>
      <c r="V74" s="234" t="s">
        <v>1077</v>
      </c>
      <c r="W74" s="116" t="s">
        <v>1078</v>
      </c>
      <c r="X74" s="245" t="s">
        <v>251</v>
      </c>
      <c r="AA74" s="246">
        <f>IF(OR(J74="Fail",ISBLANK(J74)),INDEX('Issue Code Table'!C:C,MATCH(N:N,'Issue Code Table'!A:A,0)),IF(M74="Critical",6,IF(M74="Significant",5,IF(M74="Moderate",3,2))))</f>
        <v>5</v>
      </c>
    </row>
    <row r="75" spans="1:27" s="38" customFormat="1" ht="83.15" customHeight="1" x14ac:dyDescent="0.25">
      <c r="A75" s="233" t="s">
        <v>1079</v>
      </c>
      <c r="B75" s="234" t="s">
        <v>219</v>
      </c>
      <c r="C75" s="234" t="s">
        <v>220</v>
      </c>
      <c r="D75" s="238" t="s">
        <v>221</v>
      </c>
      <c r="E75" s="238" t="s">
        <v>1080</v>
      </c>
      <c r="F75" s="238" t="s">
        <v>1081</v>
      </c>
      <c r="G75" s="238" t="s">
        <v>240</v>
      </c>
      <c r="H75" s="238" t="s">
        <v>1082</v>
      </c>
      <c r="I75" s="243"/>
      <c r="J75" s="238"/>
      <c r="K75" s="234" t="s">
        <v>1083</v>
      </c>
      <c r="L75" s="243"/>
      <c r="M75" s="123" t="s">
        <v>227</v>
      </c>
      <c r="N75" s="123" t="s">
        <v>228</v>
      </c>
      <c r="O75" s="123" t="s">
        <v>229</v>
      </c>
      <c r="P75" s="57"/>
      <c r="Q75" s="243" t="s">
        <v>1031</v>
      </c>
      <c r="R75" s="243" t="s">
        <v>1084</v>
      </c>
      <c r="S75" s="234" t="s">
        <v>1085</v>
      </c>
      <c r="T75" s="244" t="s">
        <v>1086</v>
      </c>
      <c r="U75" s="234" t="s">
        <v>386</v>
      </c>
      <c r="V75" s="234" t="s">
        <v>1087</v>
      </c>
      <c r="W75" s="117" t="s">
        <v>1088</v>
      </c>
      <c r="X75" s="245"/>
      <c r="AA75" s="246">
        <f>IF(OR(J75="Fail",ISBLANK(J75)),INDEX('Issue Code Table'!C:C,MATCH(N:N,'Issue Code Table'!A:A,0)),IF(M75="Critical",6,IF(M75="Significant",5,IF(M75="Moderate",3,2))))</f>
        <v>4</v>
      </c>
    </row>
    <row r="76" spans="1:27" s="38" customFormat="1" ht="83.15" customHeight="1" x14ac:dyDescent="0.25">
      <c r="A76" s="233" t="s">
        <v>1089</v>
      </c>
      <c r="B76" s="234" t="s">
        <v>193</v>
      </c>
      <c r="C76" s="234" t="s">
        <v>194</v>
      </c>
      <c r="D76" s="238" t="s">
        <v>221</v>
      </c>
      <c r="E76" s="238" t="s">
        <v>1090</v>
      </c>
      <c r="F76" s="238" t="s">
        <v>1091</v>
      </c>
      <c r="G76" s="238" t="s">
        <v>240</v>
      </c>
      <c r="H76" s="238" t="s">
        <v>1092</v>
      </c>
      <c r="I76" s="243"/>
      <c r="J76" s="238"/>
      <c r="K76" s="234" t="s">
        <v>1093</v>
      </c>
      <c r="L76" s="243"/>
      <c r="M76" s="240" t="s">
        <v>187</v>
      </c>
      <c r="N76" s="123" t="s">
        <v>243</v>
      </c>
      <c r="O76" s="123" t="s">
        <v>244</v>
      </c>
      <c r="P76" s="57"/>
      <c r="Q76" s="243" t="s">
        <v>1031</v>
      </c>
      <c r="R76" s="243" t="s">
        <v>1094</v>
      </c>
      <c r="S76" s="234" t="s">
        <v>1095</v>
      </c>
      <c r="T76" s="244" t="s">
        <v>1096</v>
      </c>
      <c r="U76" s="234" t="s">
        <v>1097</v>
      </c>
      <c r="V76" s="234" t="s">
        <v>1098</v>
      </c>
      <c r="W76" s="116" t="s">
        <v>1099</v>
      </c>
      <c r="X76" s="245" t="s">
        <v>251</v>
      </c>
      <c r="AA76" s="246">
        <f>IF(OR(J76="Fail",ISBLANK(J76)),INDEX('Issue Code Table'!C:C,MATCH(N:N,'Issue Code Table'!A:A,0)),IF(M76="Critical",6,IF(M76="Significant",5,IF(M76="Moderate",3,2))))</f>
        <v>6</v>
      </c>
    </row>
    <row r="77" spans="1:27" s="38" customFormat="1" ht="83.15" customHeight="1" x14ac:dyDescent="0.25">
      <c r="A77" s="233" t="s">
        <v>1100</v>
      </c>
      <c r="B77" s="234" t="s">
        <v>219</v>
      </c>
      <c r="C77" s="234" t="s">
        <v>220</v>
      </c>
      <c r="D77" s="238" t="s">
        <v>221</v>
      </c>
      <c r="E77" s="238" t="s">
        <v>1101</v>
      </c>
      <c r="F77" s="238" t="s">
        <v>1102</v>
      </c>
      <c r="G77" s="238" t="s">
        <v>240</v>
      </c>
      <c r="H77" s="238" t="s">
        <v>1103</v>
      </c>
      <c r="I77" s="243"/>
      <c r="J77" s="238"/>
      <c r="K77" s="234" t="s">
        <v>1104</v>
      </c>
      <c r="L77" s="243"/>
      <c r="M77" s="240" t="s">
        <v>227</v>
      </c>
      <c r="N77" s="241" t="s">
        <v>228</v>
      </c>
      <c r="O77" s="248" t="s">
        <v>229</v>
      </c>
      <c r="P77" s="57"/>
      <c r="Q77" s="243" t="s">
        <v>1031</v>
      </c>
      <c r="R77" s="243" t="s">
        <v>1105</v>
      </c>
      <c r="S77" s="234" t="s">
        <v>1106</v>
      </c>
      <c r="T77" s="244" t="s">
        <v>1107</v>
      </c>
      <c r="U77" s="234" t="s">
        <v>1108</v>
      </c>
      <c r="V77" s="234" t="s">
        <v>1109</v>
      </c>
      <c r="W77" s="116" t="s">
        <v>1110</v>
      </c>
      <c r="X77" s="245"/>
      <c r="AA77" s="246">
        <f>IF(OR(J77="Fail",ISBLANK(J77)),INDEX('Issue Code Table'!C:C,MATCH(N:N,'Issue Code Table'!A:A,0)),IF(M77="Critical",6,IF(M77="Significant",5,IF(M77="Moderate",3,2))))</f>
        <v>4</v>
      </c>
    </row>
    <row r="78" spans="1:27" s="38" customFormat="1" ht="83.15" customHeight="1" x14ac:dyDescent="0.25">
      <c r="A78" s="233" t="s">
        <v>1111</v>
      </c>
      <c r="B78" s="234" t="s">
        <v>283</v>
      </c>
      <c r="C78" s="234" t="s">
        <v>284</v>
      </c>
      <c r="D78" s="238" t="s">
        <v>221</v>
      </c>
      <c r="E78" s="238" t="s">
        <v>1112</v>
      </c>
      <c r="F78" s="238" t="s">
        <v>1113</v>
      </c>
      <c r="G78" s="238" t="s">
        <v>240</v>
      </c>
      <c r="H78" s="238" t="s">
        <v>1114</v>
      </c>
      <c r="I78" s="243"/>
      <c r="J78" s="238"/>
      <c r="K78" s="234" t="s">
        <v>1115</v>
      </c>
      <c r="L78" s="243"/>
      <c r="M78" s="123" t="s">
        <v>227</v>
      </c>
      <c r="N78" s="123" t="s">
        <v>228</v>
      </c>
      <c r="O78" s="123" t="s">
        <v>229</v>
      </c>
      <c r="P78" s="57"/>
      <c r="Q78" s="243" t="s">
        <v>1031</v>
      </c>
      <c r="R78" s="243" t="s">
        <v>1116</v>
      </c>
      <c r="S78" s="234" t="s">
        <v>1117</v>
      </c>
      <c r="T78" s="244" t="s">
        <v>1118</v>
      </c>
      <c r="U78" s="234" t="s">
        <v>1119</v>
      </c>
      <c r="V78" s="234" t="s">
        <v>1120</v>
      </c>
      <c r="W78" s="116" t="s">
        <v>1121</v>
      </c>
      <c r="X78" s="245"/>
      <c r="AA78" s="246">
        <f>IF(OR(J78="Fail",ISBLANK(J78)),INDEX('Issue Code Table'!C:C,MATCH(N:N,'Issue Code Table'!A:A,0)),IF(M78="Critical",6,IF(M78="Significant",5,IF(M78="Moderate",3,2))))</f>
        <v>4</v>
      </c>
    </row>
    <row r="79" spans="1:27" s="38" customFormat="1" ht="83.15" customHeight="1" x14ac:dyDescent="0.25">
      <c r="A79" s="233" t="s">
        <v>1122</v>
      </c>
      <c r="B79" s="234" t="s">
        <v>283</v>
      </c>
      <c r="C79" s="234" t="s">
        <v>284</v>
      </c>
      <c r="D79" s="238" t="s">
        <v>221</v>
      </c>
      <c r="E79" s="238" t="s">
        <v>1123</v>
      </c>
      <c r="F79" s="238" t="s">
        <v>1124</v>
      </c>
      <c r="G79" s="238" t="s">
        <v>240</v>
      </c>
      <c r="H79" s="238" t="s">
        <v>1125</v>
      </c>
      <c r="I79" s="243"/>
      <c r="J79" s="238"/>
      <c r="K79" s="234" t="s">
        <v>1126</v>
      </c>
      <c r="L79" s="243"/>
      <c r="M79" s="240" t="s">
        <v>187</v>
      </c>
      <c r="N79" s="123" t="s">
        <v>243</v>
      </c>
      <c r="O79" s="123" t="s">
        <v>244</v>
      </c>
      <c r="P79" s="57"/>
      <c r="Q79" s="243" t="s">
        <v>1031</v>
      </c>
      <c r="R79" s="243" t="s">
        <v>1127</v>
      </c>
      <c r="S79" s="234" t="s">
        <v>1128</v>
      </c>
      <c r="T79" s="244" t="s">
        <v>1129</v>
      </c>
      <c r="U79" s="234" t="s">
        <v>1130</v>
      </c>
      <c r="V79" s="234" t="s">
        <v>1131</v>
      </c>
      <c r="W79" s="116" t="s">
        <v>1132</v>
      </c>
      <c r="X79" s="245" t="s">
        <v>251</v>
      </c>
      <c r="AA79" s="246">
        <f>IF(OR(J79="Fail",ISBLANK(J79)),INDEX('Issue Code Table'!C:C,MATCH(N:N,'Issue Code Table'!A:A,0)),IF(M79="Critical",6,IF(M79="Significant",5,IF(M79="Moderate",3,2))))</f>
        <v>6</v>
      </c>
    </row>
    <row r="80" spans="1:27" s="38" customFormat="1" ht="83.15" customHeight="1" x14ac:dyDescent="0.25">
      <c r="A80" s="233" t="s">
        <v>1133</v>
      </c>
      <c r="B80" s="234" t="s">
        <v>283</v>
      </c>
      <c r="C80" s="234" t="s">
        <v>284</v>
      </c>
      <c r="D80" s="238" t="s">
        <v>221</v>
      </c>
      <c r="E80" s="238" t="s">
        <v>1134</v>
      </c>
      <c r="F80" s="238" t="s">
        <v>1135</v>
      </c>
      <c r="G80" s="238" t="s">
        <v>240</v>
      </c>
      <c r="H80" s="238" t="s">
        <v>1136</v>
      </c>
      <c r="I80" s="243"/>
      <c r="J80" s="238"/>
      <c r="K80" s="234" t="s">
        <v>1137</v>
      </c>
      <c r="L80" s="243"/>
      <c r="M80" s="123" t="s">
        <v>227</v>
      </c>
      <c r="N80" s="123" t="s">
        <v>228</v>
      </c>
      <c r="O80" s="123" t="s">
        <v>229</v>
      </c>
      <c r="P80" s="57"/>
      <c r="Q80" s="243" t="s">
        <v>1031</v>
      </c>
      <c r="R80" s="243" t="s">
        <v>1138</v>
      </c>
      <c r="S80" s="234" t="s">
        <v>1139</v>
      </c>
      <c r="T80" s="244" t="s">
        <v>1140</v>
      </c>
      <c r="U80" s="234" t="s">
        <v>386</v>
      </c>
      <c r="V80" s="234" t="s">
        <v>1141</v>
      </c>
      <c r="W80" s="116" t="s">
        <v>1142</v>
      </c>
      <c r="X80" s="245"/>
      <c r="AA80" s="246">
        <f>IF(OR(J80="Fail",ISBLANK(J80)),INDEX('Issue Code Table'!C:C,MATCH(N:N,'Issue Code Table'!A:A,0)),IF(M80="Critical",6,IF(M80="Significant",5,IF(M80="Moderate",3,2))))</f>
        <v>4</v>
      </c>
    </row>
    <row r="81" spans="1:27" s="38" customFormat="1" ht="83.15" customHeight="1" x14ac:dyDescent="0.25">
      <c r="A81" s="233" t="s">
        <v>1143</v>
      </c>
      <c r="B81" s="234" t="s">
        <v>283</v>
      </c>
      <c r="C81" s="234" t="s">
        <v>284</v>
      </c>
      <c r="D81" s="238" t="s">
        <v>221</v>
      </c>
      <c r="E81" s="238" t="s">
        <v>1144</v>
      </c>
      <c r="F81" s="238" t="s">
        <v>1145</v>
      </c>
      <c r="G81" s="238" t="s">
        <v>240</v>
      </c>
      <c r="H81" s="238" t="s">
        <v>1146</v>
      </c>
      <c r="I81" s="243"/>
      <c r="J81" s="238"/>
      <c r="K81" s="234" t="s">
        <v>1147</v>
      </c>
      <c r="L81" s="243"/>
      <c r="M81" s="123" t="s">
        <v>227</v>
      </c>
      <c r="N81" s="123" t="s">
        <v>228</v>
      </c>
      <c r="O81" s="123" t="s">
        <v>229</v>
      </c>
      <c r="P81" s="57"/>
      <c r="Q81" s="243" t="s">
        <v>1031</v>
      </c>
      <c r="R81" s="243" t="s">
        <v>1148</v>
      </c>
      <c r="S81" s="234" t="s">
        <v>1149</v>
      </c>
      <c r="T81" s="244" t="s">
        <v>1150</v>
      </c>
      <c r="U81" s="234" t="s">
        <v>1151</v>
      </c>
      <c r="V81" s="234" t="s">
        <v>1152</v>
      </c>
      <c r="W81" s="116" t="s">
        <v>1153</v>
      </c>
      <c r="X81" s="245"/>
      <c r="AA81" s="246">
        <f>IF(OR(J81="Fail",ISBLANK(J81)),INDEX('Issue Code Table'!C:C,MATCH(N:N,'Issue Code Table'!A:A,0)),IF(M81="Critical",6,IF(M81="Significant",5,IF(M81="Moderate",3,2))))</f>
        <v>4</v>
      </c>
    </row>
    <row r="82" spans="1:27" s="38" customFormat="1" ht="83.15" customHeight="1" x14ac:dyDescent="0.25">
      <c r="A82" s="233" t="s">
        <v>1154</v>
      </c>
      <c r="B82" s="234" t="s">
        <v>219</v>
      </c>
      <c r="C82" s="234" t="s">
        <v>220</v>
      </c>
      <c r="D82" s="238" t="s">
        <v>221</v>
      </c>
      <c r="E82" s="238" t="s">
        <v>1155</v>
      </c>
      <c r="F82" s="238" t="s">
        <v>1156</v>
      </c>
      <c r="G82" s="238" t="s">
        <v>240</v>
      </c>
      <c r="H82" s="238" t="s">
        <v>1157</v>
      </c>
      <c r="I82" s="243"/>
      <c r="J82" s="238"/>
      <c r="K82" s="234" t="s">
        <v>1158</v>
      </c>
      <c r="L82" s="243"/>
      <c r="M82" s="123" t="s">
        <v>227</v>
      </c>
      <c r="N82" s="123" t="s">
        <v>228</v>
      </c>
      <c r="O82" s="123" t="s">
        <v>229</v>
      </c>
      <c r="P82" s="57"/>
      <c r="Q82" s="243" t="s">
        <v>1031</v>
      </c>
      <c r="R82" s="243" t="s">
        <v>1159</v>
      </c>
      <c r="S82" s="234" t="s">
        <v>1160</v>
      </c>
      <c r="T82" s="244" t="s">
        <v>1161</v>
      </c>
      <c r="U82" s="234" t="s">
        <v>1162</v>
      </c>
      <c r="V82" s="234" t="s">
        <v>1163</v>
      </c>
      <c r="W82" s="116" t="s">
        <v>1164</v>
      </c>
      <c r="X82" s="245"/>
      <c r="AA82" s="246">
        <f>IF(OR(J82="Fail",ISBLANK(J82)),INDEX('Issue Code Table'!C:C,MATCH(N:N,'Issue Code Table'!A:A,0)),IF(M82="Critical",6,IF(M82="Significant",5,IF(M82="Moderate",3,2))))</f>
        <v>4</v>
      </c>
    </row>
    <row r="83" spans="1:27" s="38" customFormat="1" ht="83.15" customHeight="1" x14ac:dyDescent="0.25">
      <c r="A83" s="233" t="s">
        <v>1165</v>
      </c>
      <c r="B83" s="234" t="s">
        <v>283</v>
      </c>
      <c r="C83" s="234" t="s">
        <v>284</v>
      </c>
      <c r="D83" s="238" t="s">
        <v>221</v>
      </c>
      <c r="E83" s="238" t="s">
        <v>1166</v>
      </c>
      <c r="F83" s="238" t="s">
        <v>1167</v>
      </c>
      <c r="G83" s="238" t="s">
        <v>240</v>
      </c>
      <c r="H83" s="238" t="s">
        <v>1168</v>
      </c>
      <c r="I83" s="243"/>
      <c r="J83" s="238"/>
      <c r="K83" s="234" t="s">
        <v>1169</v>
      </c>
      <c r="L83" s="243"/>
      <c r="M83" s="240" t="s">
        <v>187</v>
      </c>
      <c r="N83" s="123" t="s">
        <v>290</v>
      </c>
      <c r="O83" s="123" t="s">
        <v>291</v>
      </c>
      <c r="P83" s="57"/>
      <c r="Q83" s="243" t="s">
        <v>1031</v>
      </c>
      <c r="R83" s="243" t="s">
        <v>1170</v>
      </c>
      <c r="S83" s="234" t="s">
        <v>1171</v>
      </c>
      <c r="T83" s="244" t="s">
        <v>1172</v>
      </c>
      <c r="U83" s="234" t="s">
        <v>1173</v>
      </c>
      <c r="V83" s="234" t="s">
        <v>1174</v>
      </c>
      <c r="W83" s="116" t="s">
        <v>1175</v>
      </c>
      <c r="X83" s="245" t="s">
        <v>251</v>
      </c>
      <c r="AA83" s="246">
        <f>IF(OR(J83="Fail",ISBLANK(J83)),INDEX('Issue Code Table'!C:C,MATCH(N:N,'Issue Code Table'!A:A,0)),IF(M83="Critical",6,IF(M83="Significant",5,IF(M83="Moderate",3,2))))</f>
        <v>5</v>
      </c>
    </row>
    <row r="84" spans="1:27" s="38" customFormat="1" ht="83.15" customHeight="1" x14ac:dyDescent="0.25">
      <c r="A84" s="233" t="s">
        <v>1176</v>
      </c>
      <c r="B84" s="234" t="s">
        <v>193</v>
      </c>
      <c r="C84" s="234" t="s">
        <v>194</v>
      </c>
      <c r="D84" s="238" t="s">
        <v>221</v>
      </c>
      <c r="E84" s="238" t="s">
        <v>1177</v>
      </c>
      <c r="F84" s="238" t="s">
        <v>1178</v>
      </c>
      <c r="G84" s="238" t="s">
        <v>240</v>
      </c>
      <c r="H84" s="238" t="s">
        <v>1179</v>
      </c>
      <c r="I84" s="243"/>
      <c r="J84" s="238"/>
      <c r="K84" s="234" t="s">
        <v>1180</v>
      </c>
      <c r="L84" s="243"/>
      <c r="M84" s="240" t="s">
        <v>187</v>
      </c>
      <c r="N84" s="123" t="s">
        <v>243</v>
      </c>
      <c r="O84" s="123" t="s">
        <v>244</v>
      </c>
      <c r="P84" s="57"/>
      <c r="Q84" s="243" t="s">
        <v>1031</v>
      </c>
      <c r="R84" s="243" t="s">
        <v>1181</v>
      </c>
      <c r="S84" s="234" t="s">
        <v>1182</v>
      </c>
      <c r="T84" s="244" t="s">
        <v>1183</v>
      </c>
      <c r="U84" s="234" t="s">
        <v>1184</v>
      </c>
      <c r="V84" s="234" t="s">
        <v>1185</v>
      </c>
      <c r="W84" s="116" t="s">
        <v>1186</v>
      </c>
      <c r="X84" s="245" t="s">
        <v>251</v>
      </c>
      <c r="AA84" s="246">
        <f>IF(OR(J84="Fail",ISBLANK(J84)),INDEX('Issue Code Table'!C:C,MATCH(N:N,'Issue Code Table'!A:A,0)),IF(M84="Critical",6,IF(M84="Significant",5,IF(M84="Moderate",3,2))))</f>
        <v>6</v>
      </c>
    </row>
    <row r="85" spans="1:27" s="38" customFormat="1" ht="83.15" customHeight="1" x14ac:dyDescent="0.25">
      <c r="A85" s="233" t="s">
        <v>1187</v>
      </c>
      <c r="B85" s="234" t="s">
        <v>283</v>
      </c>
      <c r="C85" s="234" t="s">
        <v>284</v>
      </c>
      <c r="D85" s="238" t="s">
        <v>221</v>
      </c>
      <c r="E85" s="238" t="s">
        <v>1188</v>
      </c>
      <c r="F85" s="238" t="s">
        <v>1189</v>
      </c>
      <c r="G85" s="238" t="s">
        <v>240</v>
      </c>
      <c r="H85" s="238" t="s">
        <v>1190</v>
      </c>
      <c r="I85" s="243"/>
      <c r="J85" s="238"/>
      <c r="K85" s="234" t="s">
        <v>1191</v>
      </c>
      <c r="L85" s="243"/>
      <c r="M85" s="123" t="s">
        <v>227</v>
      </c>
      <c r="N85" s="123" t="s">
        <v>228</v>
      </c>
      <c r="O85" s="123" t="s">
        <v>229</v>
      </c>
      <c r="P85" s="57"/>
      <c r="Q85" s="243" t="s">
        <v>1031</v>
      </c>
      <c r="R85" s="243" t="s">
        <v>1192</v>
      </c>
      <c r="S85" s="234" t="s">
        <v>1193</v>
      </c>
      <c r="T85" s="244" t="s">
        <v>1194</v>
      </c>
      <c r="U85" s="234" t="s">
        <v>386</v>
      </c>
      <c r="V85" s="234" t="s">
        <v>1195</v>
      </c>
      <c r="W85" s="116" t="s">
        <v>1196</v>
      </c>
      <c r="X85" s="245"/>
      <c r="AA85" s="246">
        <f>IF(OR(J85="Fail",ISBLANK(J85)),INDEX('Issue Code Table'!C:C,MATCH(N:N,'Issue Code Table'!A:A,0)),IF(M85="Critical",6,IF(M85="Significant",5,IF(M85="Moderate",3,2))))</f>
        <v>4</v>
      </c>
    </row>
    <row r="86" spans="1:27" s="38" customFormat="1" ht="83.15" customHeight="1" x14ac:dyDescent="0.25">
      <c r="A86" s="233" t="s">
        <v>1197</v>
      </c>
      <c r="B86" s="234" t="s">
        <v>219</v>
      </c>
      <c r="C86" s="234" t="s">
        <v>220</v>
      </c>
      <c r="D86" s="238" t="s">
        <v>221</v>
      </c>
      <c r="E86" s="238" t="s">
        <v>1198</v>
      </c>
      <c r="F86" s="238" t="s">
        <v>1199</v>
      </c>
      <c r="G86" s="238" t="s">
        <v>240</v>
      </c>
      <c r="H86" s="238" t="s">
        <v>1200</v>
      </c>
      <c r="I86" s="243"/>
      <c r="J86" s="238"/>
      <c r="K86" s="234" t="s">
        <v>1201</v>
      </c>
      <c r="L86" s="243"/>
      <c r="M86" s="240" t="s">
        <v>227</v>
      </c>
      <c r="N86" s="241" t="s">
        <v>228</v>
      </c>
      <c r="O86" s="248" t="s">
        <v>229</v>
      </c>
      <c r="P86" s="57"/>
      <c r="Q86" s="243" t="s">
        <v>1031</v>
      </c>
      <c r="R86" s="243" t="s">
        <v>1202</v>
      </c>
      <c r="S86" s="234" t="s">
        <v>1203</v>
      </c>
      <c r="T86" s="244" t="s">
        <v>1204</v>
      </c>
      <c r="U86" s="234" t="s">
        <v>1205</v>
      </c>
      <c r="V86" s="234" t="s">
        <v>1206</v>
      </c>
      <c r="W86" s="116" t="s">
        <v>1207</v>
      </c>
      <c r="X86" s="245"/>
      <c r="AA86" s="246">
        <f>IF(OR(J86="Fail",ISBLANK(J86)),INDEX('Issue Code Table'!C:C,MATCH(N:N,'Issue Code Table'!A:A,0)),IF(M86="Critical",6,IF(M86="Significant",5,IF(M86="Moderate",3,2))))</f>
        <v>4</v>
      </c>
    </row>
    <row r="87" spans="1:27" s="38" customFormat="1" ht="83.15" customHeight="1" x14ac:dyDescent="0.25">
      <c r="A87" s="233" t="s">
        <v>1208</v>
      </c>
      <c r="B87" s="234" t="s">
        <v>283</v>
      </c>
      <c r="C87" s="234" t="s">
        <v>284</v>
      </c>
      <c r="D87" s="238" t="s">
        <v>221</v>
      </c>
      <c r="E87" s="238" t="s">
        <v>1209</v>
      </c>
      <c r="F87" s="238" t="s">
        <v>1210</v>
      </c>
      <c r="G87" s="238" t="s">
        <v>240</v>
      </c>
      <c r="H87" s="238" t="s">
        <v>1211</v>
      </c>
      <c r="I87" s="243"/>
      <c r="J87" s="238"/>
      <c r="K87" s="234" t="s">
        <v>1212</v>
      </c>
      <c r="L87" s="243"/>
      <c r="M87" s="240" t="s">
        <v>187</v>
      </c>
      <c r="N87" s="128" t="s">
        <v>290</v>
      </c>
      <c r="O87" s="128" t="s">
        <v>291</v>
      </c>
      <c r="P87" s="57"/>
      <c r="Q87" s="243" t="s">
        <v>1031</v>
      </c>
      <c r="R87" s="243" t="s">
        <v>1213</v>
      </c>
      <c r="S87" s="234" t="s">
        <v>1214</v>
      </c>
      <c r="T87" s="244" t="s">
        <v>1215</v>
      </c>
      <c r="U87" s="234" t="s">
        <v>1216</v>
      </c>
      <c r="V87" s="234" t="s">
        <v>1217</v>
      </c>
      <c r="W87" s="116" t="s">
        <v>1218</v>
      </c>
      <c r="X87" s="245" t="s">
        <v>251</v>
      </c>
      <c r="AA87" s="246">
        <f>IF(OR(J87="Fail",ISBLANK(J87)),INDEX('Issue Code Table'!C:C,MATCH(N:N,'Issue Code Table'!A:A,0)),IF(M87="Critical",6,IF(M87="Significant",5,IF(M87="Moderate",3,2))))</f>
        <v>5</v>
      </c>
    </row>
    <row r="88" spans="1:27" s="38" customFormat="1" ht="83.15" customHeight="1" x14ac:dyDescent="0.25">
      <c r="A88" s="233" t="s">
        <v>1219</v>
      </c>
      <c r="B88" s="234" t="s">
        <v>219</v>
      </c>
      <c r="C88" s="234" t="s">
        <v>220</v>
      </c>
      <c r="D88" s="238" t="s">
        <v>221</v>
      </c>
      <c r="E88" s="238" t="s">
        <v>1220</v>
      </c>
      <c r="F88" s="238" t="s">
        <v>1221</v>
      </c>
      <c r="G88" s="238" t="s">
        <v>240</v>
      </c>
      <c r="H88" s="238" t="s">
        <v>1222</v>
      </c>
      <c r="I88" s="127"/>
      <c r="J88" s="238"/>
      <c r="K88" s="234" t="s">
        <v>1223</v>
      </c>
      <c r="L88" s="243"/>
      <c r="M88" s="240" t="s">
        <v>187</v>
      </c>
      <c r="N88" s="128" t="s">
        <v>290</v>
      </c>
      <c r="O88" s="128" t="s">
        <v>291</v>
      </c>
      <c r="P88" s="57"/>
      <c r="Q88" s="243" t="s">
        <v>1031</v>
      </c>
      <c r="R88" s="243" t="s">
        <v>1224</v>
      </c>
      <c r="S88" s="234" t="s">
        <v>1225</v>
      </c>
      <c r="T88" s="244" t="s">
        <v>1226</v>
      </c>
      <c r="U88" s="234" t="s">
        <v>1227</v>
      </c>
      <c r="V88" s="234" t="s">
        <v>1228</v>
      </c>
      <c r="W88" s="116" t="s">
        <v>1229</v>
      </c>
      <c r="X88" s="245" t="s">
        <v>251</v>
      </c>
      <c r="AA88" s="246">
        <f>IF(OR(J88="Fail",ISBLANK(J88)),INDEX('Issue Code Table'!C:C,MATCH(N:N,'Issue Code Table'!A:A,0)),IF(M88="Critical",6,IF(M88="Significant",5,IF(M88="Moderate",3,2))))</f>
        <v>5</v>
      </c>
    </row>
    <row r="89" spans="1:27" s="38" customFormat="1" ht="83.15" customHeight="1" x14ac:dyDescent="0.25">
      <c r="A89" s="233" t="s">
        <v>1230</v>
      </c>
      <c r="B89" s="234" t="s">
        <v>253</v>
      </c>
      <c r="C89" s="234" t="s">
        <v>254</v>
      </c>
      <c r="D89" s="238" t="s">
        <v>221</v>
      </c>
      <c r="E89" s="238" t="s">
        <v>1231</v>
      </c>
      <c r="F89" s="238" t="s">
        <v>1232</v>
      </c>
      <c r="G89" s="238" t="s">
        <v>240</v>
      </c>
      <c r="H89" s="238" t="s">
        <v>1233</v>
      </c>
      <c r="I89" s="243"/>
      <c r="J89" s="238"/>
      <c r="K89" s="234" t="s">
        <v>1234</v>
      </c>
      <c r="L89" s="243"/>
      <c r="M89" s="240" t="s">
        <v>187</v>
      </c>
      <c r="N89" s="241" t="s">
        <v>290</v>
      </c>
      <c r="O89" s="128" t="s">
        <v>291</v>
      </c>
      <c r="P89" s="57"/>
      <c r="Q89" s="243" t="s">
        <v>1031</v>
      </c>
      <c r="R89" s="243" t="s">
        <v>1235</v>
      </c>
      <c r="S89" s="234" t="s">
        <v>1236</v>
      </c>
      <c r="T89" s="244" t="s">
        <v>1237</v>
      </c>
      <c r="U89" s="234" t="s">
        <v>1238</v>
      </c>
      <c r="V89" s="234" t="s">
        <v>1239</v>
      </c>
      <c r="W89" s="116" t="s">
        <v>1240</v>
      </c>
      <c r="X89" s="245" t="s">
        <v>251</v>
      </c>
      <c r="AA89" s="246">
        <f>IF(OR(J89="Fail",ISBLANK(J89)),INDEX('Issue Code Table'!C:C,MATCH(N:N,'Issue Code Table'!A:A,0)),IF(M89="Critical",6,IF(M89="Significant",5,IF(M89="Moderate",3,2))))</f>
        <v>5</v>
      </c>
    </row>
    <row r="90" spans="1:27" s="38" customFormat="1" ht="83.15" customHeight="1" x14ac:dyDescent="0.25">
      <c r="A90" s="233" t="s">
        <v>1241</v>
      </c>
      <c r="B90" s="234" t="s">
        <v>180</v>
      </c>
      <c r="C90" s="234" t="s">
        <v>181</v>
      </c>
      <c r="D90" s="238" t="s">
        <v>221</v>
      </c>
      <c r="E90" s="238" t="s">
        <v>1242</v>
      </c>
      <c r="F90" s="238" t="s">
        <v>1243</v>
      </c>
      <c r="G90" s="238" t="s">
        <v>240</v>
      </c>
      <c r="H90" s="238" t="s">
        <v>1244</v>
      </c>
      <c r="I90" s="243"/>
      <c r="J90" s="238"/>
      <c r="K90" s="234" t="s">
        <v>1245</v>
      </c>
      <c r="L90" s="243"/>
      <c r="M90" s="123" t="s">
        <v>227</v>
      </c>
      <c r="N90" s="123" t="s">
        <v>228</v>
      </c>
      <c r="O90" s="123" t="s">
        <v>229</v>
      </c>
      <c r="P90" s="57"/>
      <c r="Q90" s="243" t="s">
        <v>1031</v>
      </c>
      <c r="R90" s="243" t="s">
        <v>1246</v>
      </c>
      <c r="S90" s="234" t="s">
        <v>1247</v>
      </c>
      <c r="T90" s="244" t="s">
        <v>1248</v>
      </c>
      <c r="U90" s="234" t="s">
        <v>386</v>
      </c>
      <c r="V90" s="234" t="s">
        <v>1249</v>
      </c>
      <c r="W90" s="116" t="s">
        <v>1250</v>
      </c>
      <c r="X90" s="245"/>
      <c r="AA90" s="246">
        <f>IF(OR(J90="Fail",ISBLANK(J90)),INDEX('Issue Code Table'!C:C,MATCH(N:N,'Issue Code Table'!A:A,0)),IF(M90="Critical",6,IF(M90="Significant",5,IF(M90="Moderate",3,2))))</f>
        <v>4</v>
      </c>
    </row>
    <row r="91" spans="1:27" s="38" customFormat="1" ht="83.15" customHeight="1" x14ac:dyDescent="0.25">
      <c r="A91" s="233" t="s">
        <v>1251</v>
      </c>
      <c r="B91" s="234" t="s">
        <v>283</v>
      </c>
      <c r="C91" s="234" t="s">
        <v>284</v>
      </c>
      <c r="D91" s="238" t="s">
        <v>221</v>
      </c>
      <c r="E91" s="238" t="s">
        <v>1252</v>
      </c>
      <c r="F91" s="238" t="s">
        <v>1253</v>
      </c>
      <c r="G91" s="238" t="s">
        <v>240</v>
      </c>
      <c r="H91" s="238" t="s">
        <v>1254</v>
      </c>
      <c r="I91" s="243"/>
      <c r="J91" s="238"/>
      <c r="K91" s="234" t="s">
        <v>1255</v>
      </c>
      <c r="L91" s="243"/>
      <c r="M91" s="240" t="s">
        <v>187</v>
      </c>
      <c r="N91" s="241" t="s">
        <v>290</v>
      </c>
      <c r="O91" s="128" t="s">
        <v>291</v>
      </c>
      <c r="P91" s="57"/>
      <c r="Q91" s="243" t="s">
        <v>1031</v>
      </c>
      <c r="R91" s="243" t="s">
        <v>1256</v>
      </c>
      <c r="S91" s="234" t="s">
        <v>1257</v>
      </c>
      <c r="T91" s="244" t="s">
        <v>1258</v>
      </c>
      <c r="U91" s="234" t="s">
        <v>1259</v>
      </c>
      <c r="V91" s="234" t="s">
        <v>1260</v>
      </c>
      <c r="W91" s="116" t="s">
        <v>1261</v>
      </c>
      <c r="X91" s="245" t="s">
        <v>251</v>
      </c>
      <c r="AA91" s="246">
        <f>IF(OR(J91="Fail",ISBLANK(J91)),INDEX('Issue Code Table'!C:C,MATCH(N:N,'Issue Code Table'!A:A,0)),IF(M91="Critical",6,IF(M91="Significant",5,IF(M91="Moderate",3,2))))</f>
        <v>5</v>
      </c>
    </row>
    <row r="92" spans="1:27" s="38" customFormat="1" ht="83.15" customHeight="1" x14ac:dyDescent="0.25">
      <c r="A92" s="233" t="s">
        <v>1262</v>
      </c>
      <c r="B92" s="234" t="s">
        <v>219</v>
      </c>
      <c r="C92" s="234" t="s">
        <v>220</v>
      </c>
      <c r="D92" s="238" t="s">
        <v>221</v>
      </c>
      <c r="E92" s="238" t="s">
        <v>1263</v>
      </c>
      <c r="F92" s="238" t="s">
        <v>1264</v>
      </c>
      <c r="G92" s="238" t="s">
        <v>240</v>
      </c>
      <c r="H92" s="238" t="s">
        <v>1265</v>
      </c>
      <c r="I92" s="243"/>
      <c r="J92" s="238"/>
      <c r="K92" s="234" t="s">
        <v>1266</v>
      </c>
      <c r="L92" s="243"/>
      <c r="M92" s="240" t="s">
        <v>187</v>
      </c>
      <c r="N92" s="241" t="s">
        <v>228</v>
      </c>
      <c r="O92" s="248" t="s">
        <v>229</v>
      </c>
      <c r="P92" s="57"/>
      <c r="Q92" s="243" t="s">
        <v>1031</v>
      </c>
      <c r="R92" s="243" t="s">
        <v>1267</v>
      </c>
      <c r="S92" s="234" t="s">
        <v>1268</v>
      </c>
      <c r="T92" s="244" t="s">
        <v>1269</v>
      </c>
      <c r="U92" s="234" t="s">
        <v>1270</v>
      </c>
      <c r="V92" s="234" t="s">
        <v>1271</v>
      </c>
      <c r="W92" s="116" t="s">
        <v>1272</v>
      </c>
      <c r="X92" s="245" t="s">
        <v>251</v>
      </c>
      <c r="AA92" s="246">
        <f>IF(OR(J92="Fail",ISBLANK(J92)),INDEX('Issue Code Table'!C:C,MATCH(N:N,'Issue Code Table'!A:A,0)),IF(M92="Critical",6,IF(M92="Significant",5,IF(M92="Moderate",3,2))))</f>
        <v>4</v>
      </c>
    </row>
    <row r="93" spans="1:27" s="38" customFormat="1" ht="83.15" customHeight="1" x14ac:dyDescent="0.25">
      <c r="A93" s="233" t="s">
        <v>1273</v>
      </c>
      <c r="B93" s="234" t="s">
        <v>219</v>
      </c>
      <c r="C93" s="234" t="s">
        <v>220</v>
      </c>
      <c r="D93" s="238" t="s">
        <v>221</v>
      </c>
      <c r="E93" s="238" t="s">
        <v>1274</v>
      </c>
      <c r="F93" s="238" t="s">
        <v>1275</v>
      </c>
      <c r="G93" s="238" t="s">
        <v>240</v>
      </c>
      <c r="H93" s="238" t="s">
        <v>1276</v>
      </c>
      <c r="I93" s="243"/>
      <c r="J93" s="238"/>
      <c r="K93" s="234" t="s">
        <v>1277</v>
      </c>
      <c r="L93" s="243"/>
      <c r="M93" s="240" t="s">
        <v>187</v>
      </c>
      <c r="N93" s="241" t="s">
        <v>290</v>
      </c>
      <c r="O93" s="128" t="s">
        <v>291</v>
      </c>
      <c r="P93" s="57"/>
      <c r="Q93" s="243" t="s">
        <v>1031</v>
      </c>
      <c r="R93" s="243" t="s">
        <v>1278</v>
      </c>
      <c r="S93" s="234" t="s">
        <v>1279</v>
      </c>
      <c r="T93" s="244" t="s">
        <v>1280</v>
      </c>
      <c r="U93" s="234" t="s">
        <v>386</v>
      </c>
      <c r="V93" s="234" t="s">
        <v>1281</v>
      </c>
      <c r="W93" s="116" t="s">
        <v>1282</v>
      </c>
      <c r="X93" s="245" t="s">
        <v>251</v>
      </c>
      <c r="AA93" s="246">
        <f>IF(OR(J93="Fail",ISBLANK(J93)),INDEX('Issue Code Table'!C:C,MATCH(N:N,'Issue Code Table'!A:A,0)),IF(M93="Critical",6,IF(M93="Significant",5,IF(M93="Moderate",3,2))))</f>
        <v>5</v>
      </c>
    </row>
    <row r="94" spans="1:27" s="38" customFormat="1" ht="83.15" customHeight="1" x14ac:dyDescent="0.25">
      <c r="A94" s="233" t="s">
        <v>1283</v>
      </c>
      <c r="B94" s="234" t="s">
        <v>415</v>
      </c>
      <c r="C94" s="238" t="s">
        <v>416</v>
      </c>
      <c r="D94" s="238" t="s">
        <v>221</v>
      </c>
      <c r="E94" s="238" t="s">
        <v>1284</v>
      </c>
      <c r="F94" s="238" t="s">
        <v>1285</v>
      </c>
      <c r="G94" s="238" t="s">
        <v>240</v>
      </c>
      <c r="H94" s="238" t="s">
        <v>1286</v>
      </c>
      <c r="I94" s="243"/>
      <c r="J94" s="238"/>
      <c r="K94" s="234" t="s">
        <v>1287</v>
      </c>
      <c r="L94" s="243"/>
      <c r="M94" s="240" t="s">
        <v>227</v>
      </c>
      <c r="N94" s="241" t="s">
        <v>1288</v>
      </c>
      <c r="O94" s="248" t="s">
        <v>1289</v>
      </c>
      <c r="P94" s="57"/>
      <c r="Q94" s="243" t="s">
        <v>1290</v>
      </c>
      <c r="R94" s="243" t="s">
        <v>1291</v>
      </c>
      <c r="S94" s="234" t="s">
        <v>1292</v>
      </c>
      <c r="T94" s="244" t="s">
        <v>1293</v>
      </c>
      <c r="U94" s="234" t="s">
        <v>1294</v>
      </c>
      <c r="V94" s="234" t="s">
        <v>1295</v>
      </c>
      <c r="W94" s="116" t="s">
        <v>1296</v>
      </c>
      <c r="X94" s="245"/>
      <c r="AA94" s="246">
        <f>IF(OR(J94="Fail",ISBLANK(J94)),INDEX('Issue Code Table'!C:C,MATCH(N:N,'Issue Code Table'!A:A,0)),IF(M94="Critical",6,IF(M94="Significant",5,IF(M94="Moderate",3,2))))</f>
        <v>5</v>
      </c>
    </row>
    <row r="95" spans="1:27" s="38" customFormat="1" ht="83.15" customHeight="1" x14ac:dyDescent="0.25">
      <c r="A95" s="233" t="s">
        <v>1297</v>
      </c>
      <c r="B95" s="234" t="s">
        <v>415</v>
      </c>
      <c r="C95" s="238" t="s">
        <v>416</v>
      </c>
      <c r="D95" s="238" t="s">
        <v>221</v>
      </c>
      <c r="E95" s="238" t="s">
        <v>1298</v>
      </c>
      <c r="F95" s="238" t="s">
        <v>1299</v>
      </c>
      <c r="G95" s="238" t="s">
        <v>240</v>
      </c>
      <c r="H95" s="238" t="s">
        <v>1300</v>
      </c>
      <c r="I95" s="243"/>
      <c r="J95" s="238"/>
      <c r="K95" s="234" t="s">
        <v>1301</v>
      </c>
      <c r="L95" s="243"/>
      <c r="M95" s="240" t="s">
        <v>227</v>
      </c>
      <c r="N95" s="241" t="s">
        <v>816</v>
      </c>
      <c r="O95" s="248" t="s">
        <v>817</v>
      </c>
      <c r="P95" s="57"/>
      <c r="Q95" s="243" t="s">
        <v>1290</v>
      </c>
      <c r="R95" s="243" t="s">
        <v>1302</v>
      </c>
      <c r="S95" s="234" t="s">
        <v>1292</v>
      </c>
      <c r="T95" s="244" t="s">
        <v>1303</v>
      </c>
      <c r="U95" s="234" t="s">
        <v>1294</v>
      </c>
      <c r="V95" s="234" t="s">
        <v>1304</v>
      </c>
      <c r="W95" s="116" t="s">
        <v>1305</v>
      </c>
      <c r="X95" s="245"/>
      <c r="AA95" s="246">
        <f>IF(OR(J95="Fail",ISBLANK(J95)),INDEX('Issue Code Table'!C:C,MATCH(N:N,'Issue Code Table'!A:A,0)),IF(M95="Critical",6,IF(M95="Significant",5,IF(M95="Moderate",3,2))))</f>
        <v>5</v>
      </c>
    </row>
    <row r="96" spans="1:27" s="38" customFormat="1" ht="83.15" customHeight="1" x14ac:dyDescent="0.25">
      <c r="A96" s="233" t="s">
        <v>1306</v>
      </c>
      <c r="B96" s="234" t="s">
        <v>415</v>
      </c>
      <c r="C96" s="238" t="s">
        <v>416</v>
      </c>
      <c r="D96" s="238" t="s">
        <v>221</v>
      </c>
      <c r="E96" s="238" t="s">
        <v>1307</v>
      </c>
      <c r="F96" s="238" t="s">
        <v>1308</v>
      </c>
      <c r="G96" s="238" t="s">
        <v>240</v>
      </c>
      <c r="H96" s="238" t="s">
        <v>1309</v>
      </c>
      <c r="I96" s="243"/>
      <c r="J96" s="238"/>
      <c r="K96" s="234" t="s">
        <v>1310</v>
      </c>
      <c r="L96" s="243"/>
      <c r="M96" s="240" t="s">
        <v>227</v>
      </c>
      <c r="N96" s="241" t="s">
        <v>816</v>
      </c>
      <c r="O96" s="248" t="s">
        <v>817</v>
      </c>
      <c r="P96" s="57"/>
      <c r="Q96" s="243" t="s">
        <v>1290</v>
      </c>
      <c r="R96" s="243" t="s">
        <v>1311</v>
      </c>
      <c r="S96" s="234" t="s">
        <v>1292</v>
      </c>
      <c r="T96" s="244" t="s">
        <v>1312</v>
      </c>
      <c r="U96" s="234" t="s">
        <v>1294</v>
      </c>
      <c r="V96" s="234" t="s">
        <v>1313</v>
      </c>
      <c r="W96" s="116" t="s">
        <v>1314</v>
      </c>
      <c r="X96" s="245"/>
      <c r="AA96" s="246">
        <f>IF(OR(J96="Fail",ISBLANK(J96)),INDEX('Issue Code Table'!C:C,MATCH(N:N,'Issue Code Table'!A:A,0)),IF(M96="Critical",6,IF(M96="Significant",5,IF(M96="Moderate",3,2))))</f>
        <v>5</v>
      </c>
    </row>
    <row r="97" spans="1:27" s="38" customFormat="1" ht="83.15" customHeight="1" x14ac:dyDescent="0.25">
      <c r="A97" s="233" t="s">
        <v>1315</v>
      </c>
      <c r="B97" s="234" t="s">
        <v>415</v>
      </c>
      <c r="C97" s="238" t="s">
        <v>416</v>
      </c>
      <c r="D97" s="238" t="s">
        <v>221</v>
      </c>
      <c r="E97" s="238" t="s">
        <v>1316</v>
      </c>
      <c r="F97" s="238" t="s">
        <v>1317</v>
      </c>
      <c r="G97" s="238" t="s">
        <v>240</v>
      </c>
      <c r="H97" s="238" t="s">
        <v>1318</v>
      </c>
      <c r="I97" s="243"/>
      <c r="J97" s="238"/>
      <c r="K97" s="234" t="s">
        <v>1319</v>
      </c>
      <c r="L97" s="243"/>
      <c r="M97" s="240" t="s">
        <v>227</v>
      </c>
      <c r="N97" s="241" t="s">
        <v>816</v>
      </c>
      <c r="O97" s="248" t="s">
        <v>817</v>
      </c>
      <c r="P97" s="57"/>
      <c r="Q97" s="243" t="s">
        <v>1290</v>
      </c>
      <c r="R97" s="243" t="s">
        <v>1320</v>
      </c>
      <c r="S97" s="234" t="s">
        <v>1292</v>
      </c>
      <c r="T97" s="244" t="s">
        <v>1321</v>
      </c>
      <c r="U97" s="234" t="s">
        <v>1294</v>
      </c>
      <c r="V97" s="234" t="s">
        <v>1322</v>
      </c>
      <c r="W97" s="117" t="s">
        <v>1323</v>
      </c>
      <c r="X97" s="245"/>
      <c r="AA97" s="246">
        <f>IF(OR(J97="Fail",ISBLANK(J97)),INDEX('Issue Code Table'!C:C,MATCH(N:N,'Issue Code Table'!A:A,0)),IF(M97="Critical",6,IF(M97="Significant",5,IF(M97="Moderate",3,2))))</f>
        <v>5</v>
      </c>
    </row>
    <row r="98" spans="1:27" s="38" customFormat="1" ht="83.15" customHeight="1" x14ac:dyDescent="0.25">
      <c r="A98" s="233" t="s">
        <v>1324</v>
      </c>
      <c r="B98" s="234" t="s">
        <v>415</v>
      </c>
      <c r="C98" s="238" t="s">
        <v>416</v>
      </c>
      <c r="D98" s="238" t="s">
        <v>221</v>
      </c>
      <c r="E98" s="238" t="s">
        <v>1325</v>
      </c>
      <c r="F98" s="238" t="s">
        <v>1326</v>
      </c>
      <c r="G98" s="238" t="s">
        <v>240</v>
      </c>
      <c r="H98" s="238" t="s">
        <v>1327</v>
      </c>
      <c r="I98" s="243"/>
      <c r="J98" s="238"/>
      <c r="K98" s="234" t="s">
        <v>1328</v>
      </c>
      <c r="L98" s="243"/>
      <c r="M98" s="240" t="s">
        <v>187</v>
      </c>
      <c r="N98" s="241" t="s">
        <v>816</v>
      </c>
      <c r="O98" s="248" t="s">
        <v>817</v>
      </c>
      <c r="P98" s="57"/>
      <c r="Q98" s="243" t="s">
        <v>1290</v>
      </c>
      <c r="R98" s="243" t="s">
        <v>1329</v>
      </c>
      <c r="S98" s="234" t="s">
        <v>1292</v>
      </c>
      <c r="T98" s="244" t="s">
        <v>1330</v>
      </c>
      <c r="U98" s="234" t="s">
        <v>1294</v>
      </c>
      <c r="V98" s="234" t="s">
        <v>1331</v>
      </c>
      <c r="W98" s="116" t="s">
        <v>1332</v>
      </c>
      <c r="X98" s="245" t="s">
        <v>251</v>
      </c>
      <c r="AA98" s="246">
        <f>IF(OR(J98="Fail",ISBLANK(J98)),INDEX('Issue Code Table'!C:C,MATCH(N:N,'Issue Code Table'!A:A,0)),IF(M98="Critical",6,IF(M98="Significant",5,IF(M98="Moderate",3,2))))</f>
        <v>5</v>
      </c>
    </row>
    <row r="99" spans="1:27" s="38" customFormat="1" ht="83.15" customHeight="1" x14ac:dyDescent="0.25">
      <c r="A99" s="233" t="s">
        <v>1333</v>
      </c>
      <c r="B99" s="234" t="s">
        <v>415</v>
      </c>
      <c r="C99" s="238" t="s">
        <v>416</v>
      </c>
      <c r="D99" s="238" t="s">
        <v>221</v>
      </c>
      <c r="E99" s="238" t="s">
        <v>1334</v>
      </c>
      <c r="F99" s="238" t="s">
        <v>1335</v>
      </c>
      <c r="G99" s="238" t="s">
        <v>240</v>
      </c>
      <c r="H99" s="238" t="s">
        <v>1336</v>
      </c>
      <c r="I99" s="243"/>
      <c r="J99" s="238"/>
      <c r="K99" s="234" t="s">
        <v>1337</v>
      </c>
      <c r="L99" s="243"/>
      <c r="M99" s="240" t="s">
        <v>227</v>
      </c>
      <c r="N99" s="241" t="s">
        <v>1288</v>
      </c>
      <c r="O99" s="248" t="s">
        <v>1289</v>
      </c>
      <c r="P99" s="57"/>
      <c r="Q99" s="243" t="s">
        <v>1290</v>
      </c>
      <c r="R99" s="243" t="s">
        <v>1338</v>
      </c>
      <c r="S99" s="234" t="s">
        <v>1292</v>
      </c>
      <c r="T99" s="244" t="s">
        <v>1339</v>
      </c>
      <c r="U99" s="234" t="s">
        <v>1294</v>
      </c>
      <c r="V99" s="234" t="s">
        <v>1340</v>
      </c>
      <c r="W99" s="116" t="s">
        <v>1341</v>
      </c>
      <c r="X99" s="245"/>
      <c r="AA99" s="246">
        <f>IF(OR(J99="Fail",ISBLANK(J99)),INDEX('Issue Code Table'!C:C,MATCH(N:N,'Issue Code Table'!A:A,0)),IF(M99="Critical",6,IF(M99="Significant",5,IF(M99="Moderate",3,2))))</f>
        <v>5</v>
      </c>
    </row>
    <row r="100" spans="1:27" s="38" customFormat="1" ht="83.15" customHeight="1" x14ac:dyDescent="0.25">
      <c r="A100" s="233" t="s">
        <v>1342</v>
      </c>
      <c r="B100" s="234" t="s">
        <v>415</v>
      </c>
      <c r="C100" s="238" t="s">
        <v>416</v>
      </c>
      <c r="D100" s="238" t="s">
        <v>221</v>
      </c>
      <c r="E100" s="238" t="s">
        <v>1343</v>
      </c>
      <c r="F100" s="238" t="s">
        <v>1344</v>
      </c>
      <c r="G100" s="238" t="s">
        <v>240</v>
      </c>
      <c r="H100" s="238" t="s">
        <v>1345</v>
      </c>
      <c r="I100" s="243"/>
      <c r="J100" s="238"/>
      <c r="K100" s="234" t="s">
        <v>1346</v>
      </c>
      <c r="L100" s="243"/>
      <c r="M100" s="240" t="s">
        <v>227</v>
      </c>
      <c r="N100" s="241" t="s">
        <v>816</v>
      </c>
      <c r="O100" s="248" t="s">
        <v>817</v>
      </c>
      <c r="P100" s="57"/>
      <c r="Q100" s="243" t="s">
        <v>1290</v>
      </c>
      <c r="R100" s="243" t="s">
        <v>1347</v>
      </c>
      <c r="S100" s="234" t="s">
        <v>1292</v>
      </c>
      <c r="T100" s="244" t="s">
        <v>1348</v>
      </c>
      <c r="U100" s="234" t="s">
        <v>1294</v>
      </c>
      <c r="V100" s="234" t="s">
        <v>1349</v>
      </c>
      <c r="W100" s="116" t="s">
        <v>1350</v>
      </c>
      <c r="X100" s="245"/>
      <c r="AA100" s="246">
        <f>IF(OR(J100="Fail",ISBLANK(J100)),INDEX('Issue Code Table'!C:C,MATCH(N:N,'Issue Code Table'!A:A,0)),IF(M100="Critical",6,IF(M100="Significant",5,IF(M100="Moderate",3,2))))</f>
        <v>5</v>
      </c>
    </row>
    <row r="101" spans="1:27" s="38" customFormat="1" ht="83.15" customHeight="1" x14ac:dyDescent="0.25">
      <c r="A101" s="233" t="s">
        <v>1351</v>
      </c>
      <c r="B101" s="234" t="s">
        <v>415</v>
      </c>
      <c r="C101" s="238" t="s">
        <v>416</v>
      </c>
      <c r="D101" s="238" t="s">
        <v>221</v>
      </c>
      <c r="E101" s="238" t="s">
        <v>1352</v>
      </c>
      <c r="F101" s="238" t="s">
        <v>1353</v>
      </c>
      <c r="G101" s="238" t="s">
        <v>240</v>
      </c>
      <c r="H101" s="238" t="s">
        <v>1354</v>
      </c>
      <c r="I101" s="243"/>
      <c r="J101" s="238"/>
      <c r="K101" s="234" t="s">
        <v>1355</v>
      </c>
      <c r="L101" s="243"/>
      <c r="M101" s="240" t="s">
        <v>227</v>
      </c>
      <c r="N101" s="241" t="s">
        <v>816</v>
      </c>
      <c r="O101" s="248" t="s">
        <v>817</v>
      </c>
      <c r="P101" s="57"/>
      <c r="Q101" s="243" t="s">
        <v>1290</v>
      </c>
      <c r="R101" s="243" t="s">
        <v>1356</v>
      </c>
      <c r="S101" s="234" t="s">
        <v>1292</v>
      </c>
      <c r="T101" s="244" t="s">
        <v>1357</v>
      </c>
      <c r="U101" s="234" t="s">
        <v>1294</v>
      </c>
      <c r="V101" s="234" t="s">
        <v>1358</v>
      </c>
      <c r="W101" s="116" t="s">
        <v>1359</v>
      </c>
      <c r="X101" s="245"/>
      <c r="AA101" s="246">
        <f>IF(OR(J101="Fail",ISBLANK(J101)),INDEX('Issue Code Table'!C:C,MATCH(N:N,'Issue Code Table'!A:A,0)),IF(M101="Critical",6,IF(M101="Significant",5,IF(M101="Moderate",3,2))))</f>
        <v>5</v>
      </c>
    </row>
    <row r="102" spans="1:27" s="38" customFormat="1" ht="83.15" customHeight="1" x14ac:dyDescent="0.25">
      <c r="A102" s="233" t="s">
        <v>1360</v>
      </c>
      <c r="B102" s="234" t="s">
        <v>415</v>
      </c>
      <c r="C102" s="238" t="s">
        <v>416</v>
      </c>
      <c r="D102" s="238" t="s">
        <v>221</v>
      </c>
      <c r="E102" s="238" t="s">
        <v>1361</v>
      </c>
      <c r="F102" s="238" t="s">
        <v>1362</v>
      </c>
      <c r="G102" s="238" t="s">
        <v>240</v>
      </c>
      <c r="H102" s="238" t="s">
        <v>1363</v>
      </c>
      <c r="I102" s="243"/>
      <c r="J102" s="238"/>
      <c r="K102" s="234" t="s">
        <v>1364</v>
      </c>
      <c r="L102" s="243"/>
      <c r="M102" s="240" t="s">
        <v>227</v>
      </c>
      <c r="N102" s="241" t="s">
        <v>816</v>
      </c>
      <c r="O102" s="248" t="s">
        <v>817</v>
      </c>
      <c r="P102" s="57"/>
      <c r="Q102" s="243" t="s">
        <v>1290</v>
      </c>
      <c r="R102" s="243" t="s">
        <v>1365</v>
      </c>
      <c r="S102" s="234" t="s">
        <v>1292</v>
      </c>
      <c r="T102" s="244" t="s">
        <v>1366</v>
      </c>
      <c r="U102" s="234" t="s">
        <v>1294</v>
      </c>
      <c r="V102" s="234" t="s">
        <v>1367</v>
      </c>
      <c r="W102" s="116" t="s">
        <v>1368</v>
      </c>
      <c r="X102" s="245"/>
      <c r="AA102" s="246">
        <f>IF(OR(J102="Fail",ISBLANK(J102)),INDEX('Issue Code Table'!C:C,MATCH(N:N,'Issue Code Table'!A:A,0)),IF(M102="Critical",6,IF(M102="Significant",5,IF(M102="Moderate",3,2))))</f>
        <v>5</v>
      </c>
    </row>
    <row r="103" spans="1:27" s="38" customFormat="1" ht="81.75" customHeight="1" x14ac:dyDescent="0.25">
      <c r="A103" s="233" t="s">
        <v>1369</v>
      </c>
      <c r="B103" s="234" t="s">
        <v>415</v>
      </c>
      <c r="C103" s="238" t="s">
        <v>416</v>
      </c>
      <c r="D103" s="238" t="s">
        <v>221</v>
      </c>
      <c r="E103" s="238" t="s">
        <v>1370</v>
      </c>
      <c r="F103" s="238" t="s">
        <v>1371</v>
      </c>
      <c r="G103" s="238" t="s">
        <v>240</v>
      </c>
      <c r="H103" s="238" t="s">
        <v>1372</v>
      </c>
      <c r="I103" s="243"/>
      <c r="J103" s="238"/>
      <c r="K103" s="234" t="s">
        <v>1373</v>
      </c>
      <c r="L103" s="243"/>
      <c r="M103" s="240" t="s">
        <v>227</v>
      </c>
      <c r="N103" s="241" t="s">
        <v>816</v>
      </c>
      <c r="O103" s="248" t="s">
        <v>817</v>
      </c>
      <c r="P103" s="57"/>
      <c r="Q103" s="243" t="s">
        <v>1290</v>
      </c>
      <c r="R103" s="243" t="s">
        <v>1374</v>
      </c>
      <c r="S103" s="234" t="s">
        <v>1292</v>
      </c>
      <c r="T103" s="244" t="s">
        <v>1375</v>
      </c>
      <c r="U103" s="234" t="s">
        <v>1294</v>
      </c>
      <c r="V103" s="234" t="s">
        <v>1376</v>
      </c>
      <c r="W103" s="116" t="s">
        <v>1377</v>
      </c>
      <c r="X103" s="245"/>
      <c r="AA103" s="246">
        <f>IF(OR(J103="Fail",ISBLANK(J103)),INDEX('Issue Code Table'!C:C,MATCH(N:N,'Issue Code Table'!A:A,0)),IF(M103="Critical",6,IF(M103="Significant",5,IF(M103="Moderate",3,2))))</f>
        <v>5</v>
      </c>
    </row>
    <row r="104" spans="1:27" s="38" customFormat="1" ht="83.15" customHeight="1" x14ac:dyDescent="0.25">
      <c r="A104" s="233" t="s">
        <v>1378</v>
      </c>
      <c r="B104" s="234" t="s">
        <v>415</v>
      </c>
      <c r="C104" s="238" t="s">
        <v>416</v>
      </c>
      <c r="D104" s="238" t="s">
        <v>221</v>
      </c>
      <c r="E104" s="238" t="s">
        <v>1379</v>
      </c>
      <c r="F104" s="238" t="s">
        <v>1380</v>
      </c>
      <c r="G104" s="238" t="s">
        <v>240</v>
      </c>
      <c r="H104" s="238" t="s">
        <v>1381</v>
      </c>
      <c r="I104" s="243"/>
      <c r="J104" s="238"/>
      <c r="K104" s="234" t="s">
        <v>1382</v>
      </c>
      <c r="L104" s="243"/>
      <c r="M104" s="240" t="s">
        <v>227</v>
      </c>
      <c r="N104" s="241" t="s">
        <v>816</v>
      </c>
      <c r="O104" s="248" t="s">
        <v>817</v>
      </c>
      <c r="P104" s="57"/>
      <c r="Q104" s="243" t="s">
        <v>1290</v>
      </c>
      <c r="R104" s="243" t="s">
        <v>1383</v>
      </c>
      <c r="S104" s="234" t="s">
        <v>1292</v>
      </c>
      <c r="T104" s="244" t="s">
        <v>1384</v>
      </c>
      <c r="U104" s="234" t="s">
        <v>1294</v>
      </c>
      <c r="V104" s="234" t="s">
        <v>1385</v>
      </c>
      <c r="W104" s="116" t="s">
        <v>1386</v>
      </c>
      <c r="X104" s="245"/>
      <c r="AA104" s="246">
        <f>IF(OR(J104="Fail",ISBLANK(J104)),INDEX('Issue Code Table'!C:C,MATCH(N:N,'Issue Code Table'!A:A,0)),IF(M104="Critical",6,IF(M104="Significant",5,IF(M104="Moderate",3,2))))</f>
        <v>5</v>
      </c>
    </row>
    <row r="105" spans="1:27" s="38" customFormat="1" ht="83.15" customHeight="1" x14ac:dyDescent="0.25">
      <c r="A105" s="233" t="s">
        <v>1387</v>
      </c>
      <c r="B105" s="234" t="s">
        <v>415</v>
      </c>
      <c r="C105" s="238" t="s">
        <v>416</v>
      </c>
      <c r="D105" s="238" t="s">
        <v>221</v>
      </c>
      <c r="E105" s="238" t="s">
        <v>1388</v>
      </c>
      <c r="F105" s="238" t="s">
        <v>1389</v>
      </c>
      <c r="G105" s="238" t="s">
        <v>240</v>
      </c>
      <c r="H105" s="238" t="s">
        <v>1390</v>
      </c>
      <c r="I105" s="243"/>
      <c r="J105" s="238"/>
      <c r="K105" s="234" t="s">
        <v>1391</v>
      </c>
      <c r="L105" s="243"/>
      <c r="M105" s="240" t="s">
        <v>227</v>
      </c>
      <c r="N105" s="241" t="s">
        <v>816</v>
      </c>
      <c r="O105" s="248" t="s">
        <v>817</v>
      </c>
      <c r="P105" s="57"/>
      <c r="Q105" s="243" t="s">
        <v>1290</v>
      </c>
      <c r="R105" s="243" t="s">
        <v>1392</v>
      </c>
      <c r="S105" s="234" t="s">
        <v>1292</v>
      </c>
      <c r="T105" s="244" t="s">
        <v>1393</v>
      </c>
      <c r="U105" s="234" t="s">
        <v>1294</v>
      </c>
      <c r="V105" s="234" t="s">
        <v>1394</v>
      </c>
      <c r="W105" s="116" t="s">
        <v>1395</v>
      </c>
      <c r="X105" s="245"/>
      <c r="AA105" s="246">
        <f>IF(OR(J105="Fail",ISBLANK(J105)),INDEX('Issue Code Table'!C:C,MATCH(N:N,'Issue Code Table'!A:A,0)),IF(M105="Critical",6,IF(M105="Significant",5,IF(M105="Moderate",3,2))))</f>
        <v>5</v>
      </c>
    </row>
    <row r="106" spans="1:27" s="38" customFormat="1" ht="83.15" customHeight="1" x14ac:dyDescent="0.25">
      <c r="A106" s="233" t="s">
        <v>1396</v>
      </c>
      <c r="B106" s="234" t="s">
        <v>415</v>
      </c>
      <c r="C106" s="238" t="s">
        <v>416</v>
      </c>
      <c r="D106" s="238" t="s">
        <v>221</v>
      </c>
      <c r="E106" s="238" t="s">
        <v>1397</v>
      </c>
      <c r="F106" s="238" t="s">
        <v>1398</v>
      </c>
      <c r="G106" s="238" t="s">
        <v>240</v>
      </c>
      <c r="H106" s="238" t="s">
        <v>1399</v>
      </c>
      <c r="I106" s="243"/>
      <c r="J106" s="238"/>
      <c r="K106" s="234" t="s">
        <v>1400</v>
      </c>
      <c r="L106" s="243"/>
      <c r="M106" s="240" t="s">
        <v>227</v>
      </c>
      <c r="N106" s="241" t="s">
        <v>1401</v>
      </c>
      <c r="O106" s="248" t="s">
        <v>1402</v>
      </c>
      <c r="P106" s="57"/>
      <c r="Q106" s="243" t="s">
        <v>1403</v>
      </c>
      <c r="R106" s="243" t="s">
        <v>1404</v>
      </c>
      <c r="S106" s="234" t="s">
        <v>1405</v>
      </c>
      <c r="T106" s="244" t="s">
        <v>1406</v>
      </c>
      <c r="U106" s="234" t="s">
        <v>1294</v>
      </c>
      <c r="V106" s="234" t="s">
        <v>1407</v>
      </c>
      <c r="W106" s="116" t="s">
        <v>1408</v>
      </c>
      <c r="X106" s="245"/>
      <c r="AA106" s="246">
        <f>IF(OR(J106="Fail",ISBLANK(J106)),INDEX('Issue Code Table'!C:C,MATCH(N:N,'Issue Code Table'!A:A,0)),IF(M106="Critical",6,IF(M106="Significant",5,IF(M106="Moderate",3,2))))</f>
        <v>4</v>
      </c>
    </row>
    <row r="107" spans="1:27" s="38" customFormat="1" ht="83.15" customHeight="1" x14ac:dyDescent="0.25">
      <c r="A107" s="233" t="s">
        <v>1409</v>
      </c>
      <c r="B107" s="234" t="s">
        <v>415</v>
      </c>
      <c r="C107" s="238" t="s">
        <v>416</v>
      </c>
      <c r="D107" s="238" t="s">
        <v>221</v>
      </c>
      <c r="E107" s="238" t="s">
        <v>1410</v>
      </c>
      <c r="F107" s="238" t="s">
        <v>1411</v>
      </c>
      <c r="G107" s="238" t="s">
        <v>240</v>
      </c>
      <c r="H107" s="238" t="s">
        <v>1412</v>
      </c>
      <c r="I107" s="243"/>
      <c r="J107" s="238"/>
      <c r="K107" s="234" t="s">
        <v>1413</v>
      </c>
      <c r="L107" s="243"/>
      <c r="M107" s="240" t="s">
        <v>227</v>
      </c>
      <c r="N107" s="241" t="s">
        <v>1401</v>
      </c>
      <c r="O107" s="248" t="s">
        <v>1402</v>
      </c>
      <c r="P107" s="57"/>
      <c r="Q107" s="243" t="s">
        <v>1403</v>
      </c>
      <c r="R107" s="243" t="s">
        <v>1414</v>
      </c>
      <c r="S107" s="234" t="s">
        <v>1405</v>
      </c>
      <c r="T107" s="244" t="s">
        <v>1415</v>
      </c>
      <c r="U107" s="234" t="s">
        <v>1294</v>
      </c>
      <c r="V107" s="234" t="s">
        <v>1416</v>
      </c>
      <c r="W107" s="116" t="s">
        <v>1417</v>
      </c>
      <c r="X107" s="245"/>
      <c r="AA107" s="246">
        <f>IF(OR(J107="Fail",ISBLANK(J107)),INDEX('Issue Code Table'!C:C,MATCH(N:N,'Issue Code Table'!A:A,0)),IF(M107="Critical",6,IF(M107="Significant",5,IF(M107="Moderate",3,2))))</f>
        <v>4</v>
      </c>
    </row>
    <row r="108" spans="1:27" s="38" customFormat="1" ht="83.15" customHeight="1" x14ac:dyDescent="0.25">
      <c r="A108" s="233" t="s">
        <v>1418</v>
      </c>
      <c r="B108" s="234" t="s">
        <v>415</v>
      </c>
      <c r="C108" s="238" t="s">
        <v>416</v>
      </c>
      <c r="D108" s="238" t="s">
        <v>221</v>
      </c>
      <c r="E108" s="238" t="s">
        <v>1419</v>
      </c>
      <c r="F108" s="238" t="s">
        <v>1420</v>
      </c>
      <c r="G108" s="238" t="s">
        <v>240</v>
      </c>
      <c r="H108" s="238" t="s">
        <v>1421</v>
      </c>
      <c r="I108" s="243"/>
      <c r="J108" s="238"/>
      <c r="K108" s="234" t="s">
        <v>1422</v>
      </c>
      <c r="L108" s="243"/>
      <c r="M108" s="240" t="s">
        <v>227</v>
      </c>
      <c r="N108" s="123" t="s">
        <v>1401</v>
      </c>
      <c r="O108" s="124" t="s">
        <v>1402</v>
      </c>
      <c r="P108" s="57"/>
      <c r="Q108" s="243" t="s">
        <v>1403</v>
      </c>
      <c r="R108" s="243" t="s">
        <v>1423</v>
      </c>
      <c r="S108" s="234" t="s">
        <v>1405</v>
      </c>
      <c r="T108" s="244" t="s">
        <v>1424</v>
      </c>
      <c r="U108" s="234" t="s">
        <v>1294</v>
      </c>
      <c r="V108" s="234" t="s">
        <v>1425</v>
      </c>
      <c r="W108" s="116" t="s">
        <v>1426</v>
      </c>
      <c r="X108" s="245"/>
      <c r="AA108" s="246">
        <f>IF(OR(J108="Fail",ISBLANK(J108)),INDEX('Issue Code Table'!C:C,MATCH(N:N,'Issue Code Table'!A:A,0)),IF(M108="Critical",6,IF(M108="Significant",5,IF(M108="Moderate",3,2))))</f>
        <v>4</v>
      </c>
    </row>
    <row r="109" spans="1:27" s="38" customFormat="1" ht="83.15" customHeight="1" x14ac:dyDescent="0.25">
      <c r="A109" s="233" t="s">
        <v>1427</v>
      </c>
      <c r="B109" s="234" t="s">
        <v>415</v>
      </c>
      <c r="C109" s="238" t="s">
        <v>416</v>
      </c>
      <c r="D109" s="238" t="s">
        <v>221</v>
      </c>
      <c r="E109" s="238" t="s">
        <v>1428</v>
      </c>
      <c r="F109" s="238" t="s">
        <v>1429</v>
      </c>
      <c r="G109" s="238" t="s">
        <v>240</v>
      </c>
      <c r="H109" s="238" t="s">
        <v>1430</v>
      </c>
      <c r="I109" s="243"/>
      <c r="J109" s="238"/>
      <c r="K109" s="234" t="s">
        <v>1431</v>
      </c>
      <c r="L109" s="243"/>
      <c r="M109" s="240" t="s">
        <v>227</v>
      </c>
      <c r="N109" s="241" t="s">
        <v>1401</v>
      </c>
      <c r="O109" s="248" t="s">
        <v>1402</v>
      </c>
      <c r="P109" s="57"/>
      <c r="Q109" s="243" t="s">
        <v>1403</v>
      </c>
      <c r="R109" s="243" t="s">
        <v>1432</v>
      </c>
      <c r="S109" s="234" t="s">
        <v>1405</v>
      </c>
      <c r="T109" s="244" t="s">
        <v>1433</v>
      </c>
      <c r="U109" s="234" t="s">
        <v>1294</v>
      </c>
      <c r="V109" s="234" t="s">
        <v>1434</v>
      </c>
      <c r="W109" s="116" t="s">
        <v>1435</v>
      </c>
      <c r="X109" s="245"/>
      <c r="AA109" s="246">
        <f>IF(OR(J109="Fail",ISBLANK(J109)),INDEX('Issue Code Table'!C:C,MATCH(N:N,'Issue Code Table'!A:A,0)),IF(M109="Critical",6,IF(M109="Significant",5,IF(M109="Moderate",3,2))))</f>
        <v>4</v>
      </c>
    </row>
    <row r="110" spans="1:27" s="38" customFormat="1" ht="83.15" customHeight="1" x14ac:dyDescent="0.25">
      <c r="A110" s="233" t="s">
        <v>1436</v>
      </c>
      <c r="B110" s="234" t="s">
        <v>415</v>
      </c>
      <c r="C110" s="238" t="s">
        <v>416</v>
      </c>
      <c r="D110" s="238" t="s">
        <v>221</v>
      </c>
      <c r="E110" s="238" t="s">
        <v>1437</v>
      </c>
      <c r="F110" s="238" t="s">
        <v>1438</v>
      </c>
      <c r="G110" s="238" t="s">
        <v>240</v>
      </c>
      <c r="H110" s="238" t="s">
        <v>1439</v>
      </c>
      <c r="I110" s="243"/>
      <c r="J110" s="238"/>
      <c r="K110" s="234" t="s">
        <v>1440</v>
      </c>
      <c r="L110" s="243"/>
      <c r="M110" s="240" t="s">
        <v>227</v>
      </c>
      <c r="N110" s="123" t="s">
        <v>1401</v>
      </c>
      <c r="O110" s="124" t="s">
        <v>1402</v>
      </c>
      <c r="P110" s="57"/>
      <c r="Q110" s="243" t="s">
        <v>1403</v>
      </c>
      <c r="R110" s="243" t="s">
        <v>1441</v>
      </c>
      <c r="S110" s="234" t="s">
        <v>1405</v>
      </c>
      <c r="T110" s="244" t="s">
        <v>1442</v>
      </c>
      <c r="U110" s="234" t="s">
        <v>1294</v>
      </c>
      <c r="V110" s="234" t="s">
        <v>1443</v>
      </c>
      <c r="W110" s="116" t="s">
        <v>1444</v>
      </c>
      <c r="X110" s="245"/>
      <c r="AA110" s="246">
        <f>IF(OR(J110="Fail",ISBLANK(J110)),INDEX('Issue Code Table'!C:C,MATCH(N:N,'Issue Code Table'!A:A,0)),IF(M110="Critical",6,IF(M110="Significant",5,IF(M110="Moderate",3,2))))</f>
        <v>4</v>
      </c>
    </row>
    <row r="111" spans="1:27" s="38" customFormat="1" ht="83.15" customHeight="1" x14ac:dyDescent="0.25">
      <c r="A111" s="233" t="s">
        <v>1445</v>
      </c>
      <c r="B111" s="234" t="s">
        <v>415</v>
      </c>
      <c r="C111" s="238" t="s">
        <v>416</v>
      </c>
      <c r="D111" s="238" t="s">
        <v>221</v>
      </c>
      <c r="E111" s="238" t="s">
        <v>1446</v>
      </c>
      <c r="F111" s="238" t="s">
        <v>1447</v>
      </c>
      <c r="G111" s="238" t="s">
        <v>240</v>
      </c>
      <c r="H111" s="238" t="s">
        <v>1448</v>
      </c>
      <c r="I111" s="243"/>
      <c r="J111" s="238"/>
      <c r="K111" s="234" t="s">
        <v>1449</v>
      </c>
      <c r="L111" s="243"/>
      <c r="M111" s="240" t="s">
        <v>227</v>
      </c>
      <c r="N111" s="123" t="s">
        <v>1401</v>
      </c>
      <c r="O111" s="124" t="s">
        <v>1402</v>
      </c>
      <c r="P111" s="57"/>
      <c r="Q111" s="243" t="s">
        <v>1403</v>
      </c>
      <c r="R111" s="243" t="s">
        <v>1450</v>
      </c>
      <c r="S111" s="234" t="s">
        <v>1405</v>
      </c>
      <c r="T111" s="244" t="s">
        <v>1451</v>
      </c>
      <c r="U111" s="234" t="s">
        <v>1294</v>
      </c>
      <c r="V111" s="234" t="s">
        <v>1452</v>
      </c>
      <c r="W111" s="116" t="s">
        <v>1453</v>
      </c>
      <c r="X111" s="245"/>
      <c r="AA111" s="246">
        <f>IF(OR(J111="Fail",ISBLANK(J111)),INDEX('Issue Code Table'!C:C,MATCH(N:N,'Issue Code Table'!A:A,0)),IF(M111="Critical",6,IF(M111="Significant",5,IF(M111="Moderate",3,2))))</f>
        <v>4</v>
      </c>
    </row>
    <row r="112" spans="1:27" s="38" customFormat="1" ht="83.15" customHeight="1" x14ac:dyDescent="0.25">
      <c r="A112" s="233" t="s">
        <v>1454</v>
      </c>
      <c r="B112" s="234" t="s">
        <v>415</v>
      </c>
      <c r="C112" s="238" t="s">
        <v>416</v>
      </c>
      <c r="D112" s="238" t="s">
        <v>221</v>
      </c>
      <c r="E112" s="238" t="s">
        <v>1455</v>
      </c>
      <c r="F112" s="238" t="s">
        <v>1456</v>
      </c>
      <c r="G112" s="238" t="s">
        <v>240</v>
      </c>
      <c r="H112" s="238" t="s">
        <v>1457</v>
      </c>
      <c r="I112" s="243"/>
      <c r="J112" s="238"/>
      <c r="K112" s="234" t="s">
        <v>1458</v>
      </c>
      <c r="L112" s="243"/>
      <c r="M112" s="240" t="s">
        <v>227</v>
      </c>
      <c r="N112" s="241" t="s">
        <v>816</v>
      </c>
      <c r="O112" s="248" t="s">
        <v>817</v>
      </c>
      <c r="P112" s="57"/>
      <c r="Q112" s="243" t="s">
        <v>1459</v>
      </c>
      <c r="R112" s="243" t="s">
        <v>1460</v>
      </c>
      <c r="S112" s="234" t="s">
        <v>1405</v>
      </c>
      <c r="T112" s="244" t="s">
        <v>1461</v>
      </c>
      <c r="U112" s="234" t="s">
        <v>1294</v>
      </c>
      <c r="V112" s="234" t="s">
        <v>1462</v>
      </c>
      <c r="W112" s="116" t="s">
        <v>1463</v>
      </c>
      <c r="X112" s="245"/>
      <c r="AA112" s="246">
        <f>IF(OR(J112="Fail",ISBLANK(J112)),INDEX('Issue Code Table'!C:C,MATCH(N:N,'Issue Code Table'!A:A,0)),IF(M112="Critical",6,IF(M112="Significant",5,IF(M112="Moderate",3,2))))</f>
        <v>5</v>
      </c>
    </row>
    <row r="113" spans="1:27" s="38" customFormat="1" ht="83.15" customHeight="1" x14ac:dyDescent="0.25">
      <c r="A113" s="233" t="s">
        <v>1464</v>
      </c>
      <c r="B113" s="234" t="s">
        <v>415</v>
      </c>
      <c r="C113" s="238" t="s">
        <v>416</v>
      </c>
      <c r="D113" s="238" t="s">
        <v>221</v>
      </c>
      <c r="E113" s="238" t="s">
        <v>1465</v>
      </c>
      <c r="F113" s="238" t="s">
        <v>1466</v>
      </c>
      <c r="G113" s="238" t="s">
        <v>240</v>
      </c>
      <c r="H113" s="238" t="s">
        <v>1467</v>
      </c>
      <c r="I113" s="243"/>
      <c r="J113" s="238"/>
      <c r="K113" s="234" t="s">
        <v>1468</v>
      </c>
      <c r="L113" s="243"/>
      <c r="M113" s="240" t="s">
        <v>227</v>
      </c>
      <c r="N113" s="241" t="s">
        <v>816</v>
      </c>
      <c r="O113" s="248" t="s">
        <v>817</v>
      </c>
      <c r="P113" s="57"/>
      <c r="Q113" s="243" t="s">
        <v>1459</v>
      </c>
      <c r="R113" s="243" t="s">
        <v>1469</v>
      </c>
      <c r="S113" s="234" t="s">
        <v>1405</v>
      </c>
      <c r="T113" s="244" t="s">
        <v>1470</v>
      </c>
      <c r="U113" s="234" t="s">
        <v>1294</v>
      </c>
      <c r="V113" s="234" t="s">
        <v>1471</v>
      </c>
      <c r="W113" s="116" t="s">
        <v>1472</v>
      </c>
      <c r="X113" s="245"/>
      <c r="AA113" s="246">
        <f>IF(OR(J113="Fail",ISBLANK(J113)),INDEX('Issue Code Table'!C:C,MATCH(N:N,'Issue Code Table'!A:A,0)),IF(M113="Critical",6,IF(M113="Significant",5,IF(M113="Moderate",3,2))))</f>
        <v>5</v>
      </c>
    </row>
    <row r="114" spans="1:27" s="38" customFormat="1" ht="83.15" customHeight="1" x14ac:dyDescent="0.25">
      <c r="A114" s="233" t="s">
        <v>1473</v>
      </c>
      <c r="B114" s="234" t="s">
        <v>415</v>
      </c>
      <c r="C114" s="238" t="s">
        <v>416</v>
      </c>
      <c r="D114" s="238" t="s">
        <v>221</v>
      </c>
      <c r="E114" s="238" t="s">
        <v>1474</v>
      </c>
      <c r="F114" s="238" t="s">
        <v>1475</v>
      </c>
      <c r="G114" s="238" t="s">
        <v>240</v>
      </c>
      <c r="H114" s="238" t="s">
        <v>1476</v>
      </c>
      <c r="I114" s="243"/>
      <c r="J114" s="238"/>
      <c r="K114" s="234" t="s">
        <v>1477</v>
      </c>
      <c r="L114" s="243"/>
      <c r="M114" s="240" t="s">
        <v>227</v>
      </c>
      <c r="N114" s="241" t="s">
        <v>816</v>
      </c>
      <c r="O114" s="248" t="s">
        <v>817</v>
      </c>
      <c r="P114" s="57"/>
      <c r="Q114" s="243" t="s">
        <v>1459</v>
      </c>
      <c r="R114" s="243" t="s">
        <v>1478</v>
      </c>
      <c r="S114" s="234" t="s">
        <v>1405</v>
      </c>
      <c r="T114" s="244" t="s">
        <v>1479</v>
      </c>
      <c r="U114" s="234" t="s">
        <v>1294</v>
      </c>
      <c r="V114" s="234" t="s">
        <v>1480</v>
      </c>
      <c r="W114" s="116" t="s">
        <v>1481</v>
      </c>
      <c r="X114" s="245"/>
      <c r="AA114" s="246">
        <f>IF(OR(J114="Fail",ISBLANK(J114)),INDEX('Issue Code Table'!C:C,MATCH(N:N,'Issue Code Table'!A:A,0)),IF(M114="Critical",6,IF(M114="Significant",5,IF(M114="Moderate",3,2))))</f>
        <v>5</v>
      </c>
    </row>
    <row r="115" spans="1:27" s="38" customFormat="1" ht="83.15" customHeight="1" x14ac:dyDescent="0.25">
      <c r="A115" s="233" t="s">
        <v>1482</v>
      </c>
      <c r="B115" s="234" t="s">
        <v>415</v>
      </c>
      <c r="C115" s="238" t="s">
        <v>416</v>
      </c>
      <c r="D115" s="238" t="s">
        <v>221</v>
      </c>
      <c r="E115" s="238" t="s">
        <v>1483</v>
      </c>
      <c r="F115" s="238" t="s">
        <v>1484</v>
      </c>
      <c r="G115" s="238" t="s">
        <v>240</v>
      </c>
      <c r="H115" s="238" t="s">
        <v>1485</v>
      </c>
      <c r="I115" s="243"/>
      <c r="J115" s="238"/>
      <c r="K115" s="234" t="s">
        <v>1486</v>
      </c>
      <c r="L115" s="243"/>
      <c r="M115" s="240" t="s">
        <v>227</v>
      </c>
      <c r="N115" s="241" t="s">
        <v>816</v>
      </c>
      <c r="O115" s="248" t="s">
        <v>817</v>
      </c>
      <c r="P115" s="57"/>
      <c r="Q115" s="243" t="s">
        <v>1459</v>
      </c>
      <c r="R115" s="243" t="s">
        <v>1487</v>
      </c>
      <c r="S115" s="234" t="s">
        <v>1405</v>
      </c>
      <c r="T115" s="244" t="s">
        <v>1488</v>
      </c>
      <c r="U115" s="234" t="s">
        <v>1294</v>
      </c>
      <c r="V115" s="234" t="s">
        <v>1489</v>
      </c>
      <c r="W115" s="116" t="s">
        <v>1490</v>
      </c>
      <c r="X115" s="245"/>
      <c r="AA115" s="246">
        <f>IF(OR(J115="Fail",ISBLANK(J115)),INDEX('Issue Code Table'!C:C,MATCH(N:N,'Issue Code Table'!A:A,0)),IF(M115="Critical",6,IF(M115="Significant",5,IF(M115="Moderate",3,2))))</f>
        <v>5</v>
      </c>
    </row>
    <row r="116" spans="1:27" s="38" customFormat="1" ht="83.15" customHeight="1" x14ac:dyDescent="0.25">
      <c r="A116" s="233" t="s">
        <v>1491</v>
      </c>
      <c r="B116" s="234" t="s">
        <v>415</v>
      </c>
      <c r="C116" s="238" t="s">
        <v>416</v>
      </c>
      <c r="D116" s="238" t="s">
        <v>221</v>
      </c>
      <c r="E116" s="238" t="s">
        <v>1492</v>
      </c>
      <c r="F116" s="238" t="s">
        <v>1493</v>
      </c>
      <c r="G116" s="238" t="s">
        <v>240</v>
      </c>
      <c r="H116" s="238" t="s">
        <v>1494</v>
      </c>
      <c r="I116" s="243"/>
      <c r="J116" s="238"/>
      <c r="K116" s="234" t="s">
        <v>1495</v>
      </c>
      <c r="L116" s="243"/>
      <c r="M116" s="240" t="s">
        <v>227</v>
      </c>
      <c r="N116" s="241" t="s">
        <v>816</v>
      </c>
      <c r="O116" s="248" t="s">
        <v>817</v>
      </c>
      <c r="P116" s="57"/>
      <c r="Q116" s="243" t="s">
        <v>1496</v>
      </c>
      <c r="R116" s="243" t="s">
        <v>1497</v>
      </c>
      <c r="S116" s="234" t="s">
        <v>1292</v>
      </c>
      <c r="T116" s="244" t="s">
        <v>1498</v>
      </c>
      <c r="U116" s="234" t="s">
        <v>1294</v>
      </c>
      <c r="V116" s="234" t="s">
        <v>1499</v>
      </c>
      <c r="W116" s="116" t="s">
        <v>1500</v>
      </c>
      <c r="X116" s="245"/>
      <c r="AA116" s="246">
        <f>IF(OR(J116="Fail",ISBLANK(J116)),INDEX('Issue Code Table'!C:C,MATCH(N:N,'Issue Code Table'!A:A,0)),IF(M116="Critical",6,IF(M116="Significant",5,IF(M116="Moderate",3,2))))</f>
        <v>5</v>
      </c>
    </row>
    <row r="117" spans="1:27" s="38" customFormat="1" ht="83.15" customHeight="1" x14ac:dyDescent="0.25">
      <c r="A117" s="233" t="s">
        <v>1501</v>
      </c>
      <c r="B117" s="234" t="s">
        <v>415</v>
      </c>
      <c r="C117" s="238" t="s">
        <v>416</v>
      </c>
      <c r="D117" s="238" t="s">
        <v>221</v>
      </c>
      <c r="E117" s="238" t="s">
        <v>1502</v>
      </c>
      <c r="F117" s="238" t="s">
        <v>1503</v>
      </c>
      <c r="G117" s="238" t="s">
        <v>240</v>
      </c>
      <c r="H117" s="238" t="s">
        <v>1504</v>
      </c>
      <c r="I117" s="243"/>
      <c r="J117" s="238"/>
      <c r="K117" s="234" t="s">
        <v>1505</v>
      </c>
      <c r="L117" s="243"/>
      <c r="M117" s="240" t="s">
        <v>227</v>
      </c>
      <c r="N117" s="241" t="s">
        <v>816</v>
      </c>
      <c r="O117" s="248" t="s">
        <v>817</v>
      </c>
      <c r="P117" s="57"/>
      <c r="Q117" s="243" t="s">
        <v>1496</v>
      </c>
      <c r="R117" s="243" t="s">
        <v>1506</v>
      </c>
      <c r="S117" s="234" t="s">
        <v>1292</v>
      </c>
      <c r="T117" s="244" t="s">
        <v>1507</v>
      </c>
      <c r="U117" s="234" t="s">
        <v>1294</v>
      </c>
      <c r="V117" s="234" t="s">
        <v>1508</v>
      </c>
      <c r="W117" s="116" t="s">
        <v>1509</v>
      </c>
      <c r="X117" s="245"/>
      <c r="AA117" s="246">
        <f>IF(OR(J117="Fail",ISBLANK(J117)),INDEX('Issue Code Table'!C:C,MATCH(N:N,'Issue Code Table'!A:A,0)),IF(M117="Critical",6,IF(M117="Significant",5,IF(M117="Moderate",3,2))))</f>
        <v>5</v>
      </c>
    </row>
    <row r="118" spans="1:27" s="38" customFormat="1" ht="83.15" customHeight="1" x14ac:dyDescent="0.25">
      <c r="A118" s="233" t="s">
        <v>1510</v>
      </c>
      <c r="B118" s="234" t="s">
        <v>415</v>
      </c>
      <c r="C118" s="238" t="s">
        <v>416</v>
      </c>
      <c r="D118" s="238" t="s">
        <v>221</v>
      </c>
      <c r="E118" s="238" t="s">
        <v>1511</v>
      </c>
      <c r="F118" s="238" t="s">
        <v>1503</v>
      </c>
      <c r="G118" s="238" t="s">
        <v>240</v>
      </c>
      <c r="H118" s="238" t="s">
        <v>1512</v>
      </c>
      <c r="I118" s="243"/>
      <c r="J118" s="238"/>
      <c r="K118" s="234" t="s">
        <v>1513</v>
      </c>
      <c r="L118" s="243"/>
      <c r="M118" s="123" t="s">
        <v>187</v>
      </c>
      <c r="N118" s="123" t="s">
        <v>1288</v>
      </c>
      <c r="O118" s="124" t="s">
        <v>1289</v>
      </c>
      <c r="P118" s="57"/>
      <c r="Q118" s="243" t="s">
        <v>1496</v>
      </c>
      <c r="R118" s="243" t="s">
        <v>1514</v>
      </c>
      <c r="S118" s="234" t="s">
        <v>1292</v>
      </c>
      <c r="T118" s="244" t="s">
        <v>1515</v>
      </c>
      <c r="U118" s="234" t="s">
        <v>1294</v>
      </c>
      <c r="V118" s="234" t="s">
        <v>1516</v>
      </c>
      <c r="W118" s="116" t="s">
        <v>1517</v>
      </c>
      <c r="X118" s="245" t="s">
        <v>251</v>
      </c>
      <c r="AA118" s="246">
        <f>IF(OR(J118="Fail",ISBLANK(J118)),INDEX('Issue Code Table'!C:C,MATCH(N:N,'Issue Code Table'!A:A,0)),IF(M118="Critical",6,IF(M118="Significant",5,IF(M118="Moderate",3,2))))</f>
        <v>5</v>
      </c>
    </row>
    <row r="119" spans="1:27" s="38" customFormat="1" ht="83.15" customHeight="1" x14ac:dyDescent="0.25">
      <c r="A119" s="233" t="s">
        <v>1518</v>
      </c>
      <c r="B119" s="234" t="s">
        <v>415</v>
      </c>
      <c r="C119" s="238" t="s">
        <v>416</v>
      </c>
      <c r="D119" s="238" t="s">
        <v>221</v>
      </c>
      <c r="E119" s="238" t="s">
        <v>1519</v>
      </c>
      <c r="F119" s="238" t="s">
        <v>1520</v>
      </c>
      <c r="G119" s="238" t="s">
        <v>240</v>
      </c>
      <c r="H119" s="238" t="s">
        <v>1521</v>
      </c>
      <c r="I119" s="243"/>
      <c r="J119" s="238"/>
      <c r="K119" s="234" t="s">
        <v>1522</v>
      </c>
      <c r="L119" s="243"/>
      <c r="M119" s="240" t="s">
        <v>227</v>
      </c>
      <c r="N119" s="241" t="s">
        <v>816</v>
      </c>
      <c r="O119" s="248" t="s">
        <v>817</v>
      </c>
      <c r="P119" s="57"/>
      <c r="Q119" s="243" t="s">
        <v>1523</v>
      </c>
      <c r="R119" s="243" t="s">
        <v>1524</v>
      </c>
      <c r="S119" s="234" t="s">
        <v>1292</v>
      </c>
      <c r="T119" s="244" t="s">
        <v>1525</v>
      </c>
      <c r="U119" s="234" t="s">
        <v>1294</v>
      </c>
      <c r="V119" s="234" t="s">
        <v>1526</v>
      </c>
      <c r="W119" s="116" t="s">
        <v>1527</v>
      </c>
      <c r="X119" s="245"/>
      <c r="AA119" s="246">
        <f>IF(OR(J119="Fail",ISBLANK(J119)),INDEX('Issue Code Table'!C:C,MATCH(N:N,'Issue Code Table'!A:A,0)),IF(M119="Critical",6,IF(M119="Significant",5,IF(M119="Moderate",3,2))))</f>
        <v>5</v>
      </c>
    </row>
    <row r="120" spans="1:27" s="38" customFormat="1" ht="83.15" customHeight="1" x14ac:dyDescent="0.25">
      <c r="A120" s="233" t="s">
        <v>1528</v>
      </c>
      <c r="B120" s="234" t="s">
        <v>415</v>
      </c>
      <c r="C120" s="238" t="s">
        <v>416</v>
      </c>
      <c r="D120" s="238" t="s">
        <v>221</v>
      </c>
      <c r="E120" s="238" t="s">
        <v>1529</v>
      </c>
      <c r="F120" s="238" t="s">
        <v>1530</v>
      </c>
      <c r="G120" s="238" t="s">
        <v>240</v>
      </c>
      <c r="H120" s="238" t="s">
        <v>1531</v>
      </c>
      <c r="I120" s="243"/>
      <c r="J120" s="238"/>
      <c r="K120" s="234" t="s">
        <v>1532</v>
      </c>
      <c r="L120" s="243"/>
      <c r="M120" s="123" t="s">
        <v>187</v>
      </c>
      <c r="N120" s="123" t="s">
        <v>816</v>
      </c>
      <c r="O120" s="124" t="s">
        <v>817</v>
      </c>
      <c r="P120" s="57"/>
      <c r="Q120" s="243" t="s">
        <v>1523</v>
      </c>
      <c r="R120" s="243" t="s">
        <v>1533</v>
      </c>
      <c r="S120" s="234" t="s">
        <v>1292</v>
      </c>
      <c r="T120" s="244" t="s">
        <v>1534</v>
      </c>
      <c r="U120" s="234" t="s">
        <v>1294</v>
      </c>
      <c r="V120" s="234" t="s">
        <v>1535</v>
      </c>
      <c r="W120" s="116" t="s">
        <v>1536</v>
      </c>
      <c r="X120" s="245" t="s">
        <v>251</v>
      </c>
      <c r="AA120" s="246">
        <f>IF(OR(J120="Fail",ISBLANK(J120)),INDEX('Issue Code Table'!C:C,MATCH(N:N,'Issue Code Table'!A:A,0)),IF(M120="Critical",6,IF(M120="Significant",5,IF(M120="Moderate",3,2))))</f>
        <v>5</v>
      </c>
    </row>
    <row r="121" spans="1:27" s="38" customFormat="1" ht="83.15" customHeight="1" x14ac:dyDescent="0.25">
      <c r="A121" s="233" t="s">
        <v>1537</v>
      </c>
      <c r="B121" s="234" t="s">
        <v>415</v>
      </c>
      <c r="C121" s="238" t="s">
        <v>416</v>
      </c>
      <c r="D121" s="238" t="s">
        <v>221</v>
      </c>
      <c r="E121" s="238" t="s">
        <v>1538</v>
      </c>
      <c r="F121" s="238" t="s">
        <v>1539</v>
      </c>
      <c r="G121" s="238" t="s">
        <v>240</v>
      </c>
      <c r="H121" s="238" t="s">
        <v>1540</v>
      </c>
      <c r="I121" s="243"/>
      <c r="J121" s="238"/>
      <c r="K121" s="234" t="s">
        <v>1541</v>
      </c>
      <c r="L121" s="243"/>
      <c r="M121" s="240" t="s">
        <v>227</v>
      </c>
      <c r="N121" s="241" t="s">
        <v>816</v>
      </c>
      <c r="O121" s="248" t="s">
        <v>817</v>
      </c>
      <c r="P121" s="57"/>
      <c r="Q121" s="243" t="s">
        <v>1523</v>
      </c>
      <c r="R121" s="243" t="s">
        <v>1542</v>
      </c>
      <c r="S121" s="234" t="s">
        <v>1292</v>
      </c>
      <c r="T121" s="244" t="s">
        <v>1543</v>
      </c>
      <c r="U121" s="234" t="s">
        <v>1294</v>
      </c>
      <c r="V121" s="234" t="s">
        <v>1544</v>
      </c>
      <c r="W121" s="116" t="s">
        <v>1545</v>
      </c>
      <c r="X121" s="245"/>
      <c r="AA121" s="246">
        <f>IF(OR(J121="Fail",ISBLANK(J121)),INDEX('Issue Code Table'!C:C,MATCH(N:N,'Issue Code Table'!A:A,0)),IF(M121="Critical",6,IF(M121="Significant",5,IF(M121="Moderate",3,2))))</f>
        <v>5</v>
      </c>
    </row>
    <row r="122" spans="1:27" s="38" customFormat="1" ht="83.15" customHeight="1" x14ac:dyDescent="0.25">
      <c r="A122" s="233" t="s">
        <v>1546</v>
      </c>
      <c r="B122" s="234" t="s">
        <v>415</v>
      </c>
      <c r="C122" s="238" t="s">
        <v>416</v>
      </c>
      <c r="D122" s="238" t="s">
        <v>221</v>
      </c>
      <c r="E122" s="238" t="s">
        <v>1547</v>
      </c>
      <c r="F122" s="238" t="s">
        <v>1548</v>
      </c>
      <c r="G122" s="238" t="s">
        <v>240</v>
      </c>
      <c r="H122" s="238" t="s">
        <v>1549</v>
      </c>
      <c r="I122" s="243"/>
      <c r="J122" s="238"/>
      <c r="K122" s="234" t="s">
        <v>1550</v>
      </c>
      <c r="L122" s="243"/>
      <c r="M122" s="123" t="s">
        <v>187</v>
      </c>
      <c r="N122" s="123" t="s">
        <v>816</v>
      </c>
      <c r="O122" s="124" t="s">
        <v>817</v>
      </c>
      <c r="P122" s="57"/>
      <c r="Q122" s="243" t="s">
        <v>1523</v>
      </c>
      <c r="R122" s="243" t="s">
        <v>1551</v>
      </c>
      <c r="S122" s="234" t="s">
        <v>1292</v>
      </c>
      <c r="T122" s="244" t="s">
        <v>1552</v>
      </c>
      <c r="U122" s="234" t="s">
        <v>1294</v>
      </c>
      <c r="V122" s="234" t="s">
        <v>1553</v>
      </c>
      <c r="W122" s="116" t="s">
        <v>1554</v>
      </c>
      <c r="X122" s="245" t="s">
        <v>251</v>
      </c>
      <c r="AA122" s="246">
        <f>IF(OR(J122="Fail",ISBLANK(J122)),INDEX('Issue Code Table'!C:C,MATCH(N:N,'Issue Code Table'!A:A,0)),IF(M122="Critical",6,IF(M122="Significant",5,IF(M122="Moderate",3,2))))</f>
        <v>5</v>
      </c>
    </row>
    <row r="123" spans="1:27" s="38" customFormat="1" ht="83.15" customHeight="1" x14ac:dyDescent="0.25">
      <c r="A123" s="233" t="s">
        <v>1555</v>
      </c>
      <c r="B123" s="234" t="s">
        <v>415</v>
      </c>
      <c r="C123" s="238" t="s">
        <v>416</v>
      </c>
      <c r="D123" s="238" t="s">
        <v>221</v>
      </c>
      <c r="E123" s="238" t="s">
        <v>1556</v>
      </c>
      <c r="F123" s="238" t="s">
        <v>1557</v>
      </c>
      <c r="G123" s="238" t="s">
        <v>240</v>
      </c>
      <c r="H123" s="238" t="s">
        <v>1558</v>
      </c>
      <c r="I123" s="243"/>
      <c r="J123" s="238"/>
      <c r="K123" s="234" t="s">
        <v>1559</v>
      </c>
      <c r="L123" s="243"/>
      <c r="M123" s="240" t="s">
        <v>187</v>
      </c>
      <c r="N123" s="241" t="s">
        <v>816</v>
      </c>
      <c r="O123" s="248" t="s">
        <v>817</v>
      </c>
      <c r="P123" s="57"/>
      <c r="Q123" s="243" t="s">
        <v>1523</v>
      </c>
      <c r="R123" s="243" t="s">
        <v>1560</v>
      </c>
      <c r="S123" s="234" t="s">
        <v>1292</v>
      </c>
      <c r="T123" s="244" t="s">
        <v>1561</v>
      </c>
      <c r="U123" s="234" t="s">
        <v>1294</v>
      </c>
      <c r="V123" s="234" t="s">
        <v>1562</v>
      </c>
      <c r="W123" s="116" t="s">
        <v>1563</v>
      </c>
      <c r="X123" s="245" t="s">
        <v>251</v>
      </c>
      <c r="AA123" s="246">
        <f>IF(OR(J123="Fail",ISBLANK(J123)),INDEX('Issue Code Table'!C:C,MATCH(N:N,'Issue Code Table'!A:A,0)),IF(M123="Critical",6,IF(M123="Significant",5,IF(M123="Moderate",3,2))))</f>
        <v>5</v>
      </c>
    </row>
    <row r="124" spans="1:27" s="38" customFormat="1" ht="83.15" customHeight="1" x14ac:dyDescent="0.25">
      <c r="A124" s="233" t="s">
        <v>1564</v>
      </c>
      <c r="B124" s="234" t="s">
        <v>415</v>
      </c>
      <c r="C124" s="238" t="s">
        <v>416</v>
      </c>
      <c r="D124" s="238" t="s">
        <v>221</v>
      </c>
      <c r="E124" s="238" t="s">
        <v>1565</v>
      </c>
      <c r="F124" s="238" t="s">
        <v>1566</v>
      </c>
      <c r="G124" s="238" t="s">
        <v>240</v>
      </c>
      <c r="H124" s="238" t="s">
        <v>1567</v>
      </c>
      <c r="I124" s="243"/>
      <c r="J124" s="238"/>
      <c r="K124" s="234" t="s">
        <v>1568</v>
      </c>
      <c r="L124" s="243"/>
      <c r="M124" s="240" t="s">
        <v>227</v>
      </c>
      <c r="N124" s="241" t="s">
        <v>816</v>
      </c>
      <c r="O124" s="248" t="s">
        <v>817</v>
      </c>
      <c r="P124" s="57"/>
      <c r="Q124" s="243" t="s">
        <v>1523</v>
      </c>
      <c r="R124" s="243" t="s">
        <v>1569</v>
      </c>
      <c r="S124" s="234" t="s">
        <v>1292</v>
      </c>
      <c r="T124" s="244" t="s">
        <v>1570</v>
      </c>
      <c r="U124" s="234" t="s">
        <v>1294</v>
      </c>
      <c r="V124" s="234" t="s">
        <v>1571</v>
      </c>
      <c r="W124" s="116" t="s">
        <v>1572</v>
      </c>
      <c r="X124" s="245"/>
      <c r="AA124" s="246">
        <f>IF(OR(J124="Fail",ISBLANK(J124)),INDEX('Issue Code Table'!C:C,MATCH(N:N,'Issue Code Table'!A:A,0)),IF(M124="Critical",6,IF(M124="Significant",5,IF(M124="Moderate",3,2))))</f>
        <v>5</v>
      </c>
    </row>
    <row r="125" spans="1:27" s="38" customFormat="1" ht="83.15" customHeight="1" x14ac:dyDescent="0.25">
      <c r="A125" s="233" t="s">
        <v>1573</v>
      </c>
      <c r="B125" s="234" t="s">
        <v>415</v>
      </c>
      <c r="C125" s="238" t="s">
        <v>416</v>
      </c>
      <c r="D125" s="238" t="s">
        <v>221</v>
      </c>
      <c r="E125" s="238" t="s">
        <v>1574</v>
      </c>
      <c r="F125" s="238" t="s">
        <v>1575</v>
      </c>
      <c r="G125" s="238" t="s">
        <v>240</v>
      </c>
      <c r="H125" s="238" t="s">
        <v>1576</v>
      </c>
      <c r="I125" s="243"/>
      <c r="J125" s="238"/>
      <c r="K125" s="234" t="s">
        <v>1577</v>
      </c>
      <c r="L125" s="243"/>
      <c r="M125" s="123" t="s">
        <v>227</v>
      </c>
      <c r="N125" s="123" t="s">
        <v>816</v>
      </c>
      <c r="O125" s="124" t="s">
        <v>817</v>
      </c>
      <c r="P125" s="57"/>
      <c r="Q125" s="243" t="s">
        <v>1578</v>
      </c>
      <c r="R125" s="243" t="s">
        <v>1579</v>
      </c>
      <c r="S125" s="234" t="s">
        <v>1292</v>
      </c>
      <c r="T125" s="244" t="s">
        <v>1580</v>
      </c>
      <c r="U125" s="234" t="s">
        <v>1294</v>
      </c>
      <c r="V125" s="234" t="s">
        <v>1581</v>
      </c>
      <c r="W125" s="116" t="s">
        <v>1582</v>
      </c>
      <c r="X125" s="245"/>
      <c r="AA125" s="246">
        <f>IF(OR(J125="Fail",ISBLANK(J125)),INDEX('Issue Code Table'!C:C,MATCH(N:N,'Issue Code Table'!A:A,0)),IF(M125="Critical",6,IF(M125="Significant",5,IF(M125="Moderate",3,2))))</f>
        <v>5</v>
      </c>
    </row>
    <row r="126" spans="1:27" s="38" customFormat="1" ht="83.15" customHeight="1" x14ac:dyDescent="0.25">
      <c r="A126" s="233" t="s">
        <v>1583</v>
      </c>
      <c r="B126" s="234" t="s">
        <v>415</v>
      </c>
      <c r="C126" s="238" t="s">
        <v>416</v>
      </c>
      <c r="D126" s="238" t="s">
        <v>221</v>
      </c>
      <c r="E126" s="238" t="s">
        <v>1584</v>
      </c>
      <c r="F126" s="238" t="s">
        <v>1585</v>
      </c>
      <c r="G126" s="238" t="s">
        <v>240</v>
      </c>
      <c r="H126" s="238" t="s">
        <v>1586</v>
      </c>
      <c r="I126" s="243"/>
      <c r="J126" s="238"/>
      <c r="K126" s="234" t="s">
        <v>1587</v>
      </c>
      <c r="L126" s="243"/>
      <c r="M126" s="123" t="s">
        <v>187</v>
      </c>
      <c r="N126" s="123" t="s">
        <v>816</v>
      </c>
      <c r="O126" s="124" t="s">
        <v>817</v>
      </c>
      <c r="P126" s="57"/>
      <c r="Q126" s="243" t="s">
        <v>1578</v>
      </c>
      <c r="R126" s="243" t="s">
        <v>1588</v>
      </c>
      <c r="S126" s="234" t="s">
        <v>1292</v>
      </c>
      <c r="T126" s="244" t="s">
        <v>1589</v>
      </c>
      <c r="U126" s="234" t="s">
        <v>1294</v>
      </c>
      <c r="V126" s="234" t="s">
        <v>1590</v>
      </c>
      <c r="W126" s="116" t="s">
        <v>1591</v>
      </c>
      <c r="X126" s="245" t="s">
        <v>251</v>
      </c>
      <c r="AA126" s="246">
        <f>IF(OR(J126="Fail",ISBLANK(J126)),INDEX('Issue Code Table'!C:C,MATCH(N:N,'Issue Code Table'!A:A,0)),IF(M126="Critical",6,IF(M126="Significant",5,IF(M126="Moderate",3,2))))</f>
        <v>5</v>
      </c>
    </row>
    <row r="127" spans="1:27" s="38" customFormat="1" ht="83.15" customHeight="1" x14ac:dyDescent="0.25">
      <c r="A127" s="233" t="s">
        <v>1592</v>
      </c>
      <c r="B127" s="234" t="s">
        <v>415</v>
      </c>
      <c r="C127" s="238" t="s">
        <v>416</v>
      </c>
      <c r="D127" s="238" t="s">
        <v>221</v>
      </c>
      <c r="E127" s="238" t="s">
        <v>1593</v>
      </c>
      <c r="F127" s="238" t="s">
        <v>1594</v>
      </c>
      <c r="G127" s="238" t="s">
        <v>240</v>
      </c>
      <c r="H127" s="238" t="s">
        <v>1595</v>
      </c>
      <c r="I127" s="243"/>
      <c r="J127" s="238"/>
      <c r="K127" s="234" t="s">
        <v>1596</v>
      </c>
      <c r="L127" s="243"/>
      <c r="M127" s="123" t="s">
        <v>227</v>
      </c>
      <c r="N127" s="123" t="s">
        <v>1401</v>
      </c>
      <c r="O127" s="124" t="s">
        <v>1402</v>
      </c>
      <c r="P127" s="57"/>
      <c r="Q127" s="243" t="s">
        <v>1578</v>
      </c>
      <c r="R127" s="243" t="s">
        <v>1597</v>
      </c>
      <c r="S127" s="234" t="s">
        <v>1292</v>
      </c>
      <c r="T127" s="244" t="s">
        <v>1598</v>
      </c>
      <c r="U127" s="234" t="s">
        <v>1294</v>
      </c>
      <c r="V127" s="234" t="s">
        <v>1599</v>
      </c>
      <c r="W127" s="116" t="s">
        <v>1600</v>
      </c>
      <c r="X127" s="245"/>
      <c r="AA127" s="246">
        <f>IF(OR(J127="Fail",ISBLANK(J127)),INDEX('Issue Code Table'!C:C,MATCH(N:N,'Issue Code Table'!A:A,0)),IF(M127="Critical",6,IF(M127="Significant",5,IF(M127="Moderate",3,2))))</f>
        <v>4</v>
      </c>
    </row>
    <row r="128" spans="1:27" s="38" customFormat="1" ht="83.15" customHeight="1" x14ac:dyDescent="0.25">
      <c r="A128" s="233" t="s">
        <v>1601</v>
      </c>
      <c r="B128" s="234" t="s">
        <v>415</v>
      </c>
      <c r="C128" s="238" t="s">
        <v>416</v>
      </c>
      <c r="D128" s="238" t="s">
        <v>221</v>
      </c>
      <c r="E128" s="238" t="s">
        <v>1602</v>
      </c>
      <c r="F128" s="238" t="s">
        <v>1603</v>
      </c>
      <c r="G128" s="238" t="s">
        <v>240</v>
      </c>
      <c r="H128" s="238" t="s">
        <v>1604</v>
      </c>
      <c r="I128" s="243"/>
      <c r="J128" s="238"/>
      <c r="K128" s="234" t="s">
        <v>1605</v>
      </c>
      <c r="L128" s="243"/>
      <c r="M128" s="240" t="s">
        <v>227</v>
      </c>
      <c r="N128" s="241" t="s">
        <v>816</v>
      </c>
      <c r="O128" s="248" t="s">
        <v>817</v>
      </c>
      <c r="P128" s="57"/>
      <c r="Q128" s="243" t="s">
        <v>1578</v>
      </c>
      <c r="R128" s="243" t="s">
        <v>1606</v>
      </c>
      <c r="S128" s="234" t="s">
        <v>1292</v>
      </c>
      <c r="T128" s="244" t="s">
        <v>1607</v>
      </c>
      <c r="U128" s="234" t="s">
        <v>1294</v>
      </c>
      <c r="V128" s="234" t="s">
        <v>1608</v>
      </c>
      <c r="W128" s="116" t="s">
        <v>1609</v>
      </c>
      <c r="X128" s="245"/>
      <c r="AA128" s="246">
        <f>IF(OR(J128="Fail",ISBLANK(J128)),INDEX('Issue Code Table'!C:C,MATCH(N:N,'Issue Code Table'!A:A,0)),IF(M128="Critical",6,IF(M128="Significant",5,IF(M128="Moderate",3,2))))</f>
        <v>5</v>
      </c>
    </row>
    <row r="129" spans="1:27" s="38" customFormat="1" ht="83.15" customHeight="1" x14ac:dyDescent="0.25">
      <c r="A129" s="233" t="s">
        <v>1610</v>
      </c>
      <c r="B129" s="234" t="s">
        <v>415</v>
      </c>
      <c r="C129" s="238" t="s">
        <v>416</v>
      </c>
      <c r="D129" s="238" t="s">
        <v>221</v>
      </c>
      <c r="E129" s="238" t="s">
        <v>1611</v>
      </c>
      <c r="F129" s="238" t="s">
        <v>1612</v>
      </c>
      <c r="G129" s="238" t="s">
        <v>240</v>
      </c>
      <c r="H129" s="238" t="s">
        <v>1613</v>
      </c>
      <c r="I129" s="243"/>
      <c r="J129" s="238"/>
      <c r="K129" s="234" t="s">
        <v>1614</v>
      </c>
      <c r="L129" s="243"/>
      <c r="M129" s="240" t="s">
        <v>227</v>
      </c>
      <c r="N129" s="123" t="s">
        <v>816</v>
      </c>
      <c r="O129" s="124" t="s">
        <v>817</v>
      </c>
      <c r="P129" s="57"/>
      <c r="Q129" s="243" t="s">
        <v>1578</v>
      </c>
      <c r="R129" s="243" t="s">
        <v>1615</v>
      </c>
      <c r="S129" s="234" t="s">
        <v>1292</v>
      </c>
      <c r="T129" s="244" t="s">
        <v>1616</v>
      </c>
      <c r="U129" s="234" t="s">
        <v>1294</v>
      </c>
      <c r="V129" s="234" t="s">
        <v>1617</v>
      </c>
      <c r="W129" s="116" t="s">
        <v>1618</v>
      </c>
      <c r="X129" s="245"/>
      <c r="AA129" s="246">
        <f>IF(OR(J129="Fail",ISBLANK(J129)),INDEX('Issue Code Table'!C:C,MATCH(N:N,'Issue Code Table'!A:A,0)),IF(M129="Critical",6,IF(M129="Significant",5,IF(M129="Moderate",3,2))))</f>
        <v>5</v>
      </c>
    </row>
    <row r="130" spans="1:27" s="38" customFormat="1" ht="83.15" customHeight="1" x14ac:dyDescent="0.25">
      <c r="A130" s="233" t="s">
        <v>1619</v>
      </c>
      <c r="B130" s="234" t="s">
        <v>415</v>
      </c>
      <c r="C130" s="238" t="s">
        <v>416</v>
      </c>
      <c r="D130" s="238" t="s">
        <v>221</v>
      </c>
      <c r="E130" s="238" t="s">
        <v>1620</v>
      </c>
      <c r="F130" s="238" t="s">
        <v>1621</v>
      </c>
      <c r="G130" s="238" t="s">
        <v>240</v>
      </c>
      <c r="H130" s="238" t="s">
        <v>1622</v>
      </c>
      <c r="I130" s="243"/>
      <c r="J130" s="238"/>
      <c r="K130" s="234" t="s">
        <v>1623</v>
      </c>
      <c r="L130" s="243"/>
      <c r="M130" s="240" t="s">
        <v>227</v>
      </c>
      <c r="N130" s="241" t="s">
        <v>816</v>
      </c>
      <c r="O130" s="248" t="s">
        <v>817</v>
      </c>
      <c r="P130" s="57"/>
      <c r="Q130" s="243" t="s">
        <v>1624</v>
      </c>
      <c r="R130" s="243" t="s">
        <v>1625</v>
      </c>
      <c r="S130" s="234" t="s">
        <v>1405</v>
      </c>
      <c r="T130" s="244" t="s">
        <v>1626</v>
      </c>
      <c r="U130" s="234" t="s">
        <v>1294</v>
      </c>
      <c r="V130" s="234" t="s">
        <v>1627</v>
      </c>
      <c r="W130" s="116" t="s">
        <v>1628</v>
      </c>
      <c r="X130" s="245"/>
      <c r="AA130" s="246">
        <f>IF(OR(J130="Fail",ISBLANK(J130)),INDEX('Issue Code Table'!C:C,MATCH(N:N,'Issue Code Table'!A:A,0)),IF(M130="Critical",6,IF(M130="Significant",5,IF(M130="Moderate",3,2))))</f>
        <v>5</v>
      </c>
    </row>
    <row r="131" spans="1:27" s="38" customFormat="1" ht="83.15" customHeight="1" x14ac:dyDescent="0.25">
      <c r="A131" s="233" t="s">
        <v>1629</v>
      </c>
      <c r="B131" s="234" t="s">
        <v>415</v>
      </c>
      <c r="C131" s="238" t="s">
        <v>416</v>
      </c>
      <c r="D131" s="238" t="s">
        <v>221</v>
      </c>
      <c r="E131" s="238" t="s">
        <v>1630</v>
      </c>
      <c r="F131" s="238" t="s">
        <v>1631</v>
      </c>
      <c r="G131" s="238" t="s">
        <v>240</v>
      </c>
      <c r="H131" s="238" t="s">
        <v>1632</v>
      </c>
      <c r="I131" s="243"/>
      <c r="J131" s="238"/>
      <c r="K131" s="234" t="s">
        <v>1633</v>
      </c>
      <c r="L131" s="243"/>
      <c r="M131" s="240" t="s">
        <v>227</v>
      </c>
      <c r="N131" s="241" t="s">
        <v>816</v>
      </c>
      <c r="O131" s="248" t="s">
        <v>817</v>
      </c>
      <c r="P131" s="57"/>
      <c r="Q131" s="243" t="s">
        <v>1624</v>
      </c>
      <c r="R131" s="243" t="s">
        <v>1634</v>
      </c>
      <c r="S131" s="234" t="s">
        <v>1405</v>
      </c>
      <c r="T131" s="244" t="s">
        <v>1635</v>
      </c>
      <c r="U131" s="234" t="s">
        <v>1294</v>
      </c>
      <c r="V131" s="234" t="s">
        <v>1636</v>
      </c>
      <c r="W131" s="116" t="s">
        <v>1637</v>
      </c>
      <c r="X131" s="245"/>
      <c r="AA131" s="246">
        <f>IF(OR(J131="Fail",ISBLANK(J131)),INDEX('Issue Code Table'!C:C,MATCH(N:N,'Issue Code Table'!A:A,0)),IF(M131="Critical",6,IF(M131="Significant",5,IF(M131="Moderate",3,2))))</f>
        <v>5</v>
      </c>
    </row>
    <row r="132" spans="1:27" s="38" customFormat="1" ht="83.15" customHeight="1" x14ac:dyDescent="0.25">
      <c r="A132" s="233" t="s">
        <v>1638</v>
      </c>
      <c r="B132" s="234" t="s">
        <v>415</v>
      </c>
      <c r="C132" s="238" t="s">
        <v>416</v>
      </c>
      <c r="D132" s="238" t="s">
        <v>221</v>
      </c>
      <c r="E132" s="238" t="s">
        <v>1639</v>
      </c>
      <c r="F132" s="238" t="s">
        <v>1640</v>
      </c>
      <c r="G132" s="238" t="s">
        <v>240</v>
      </c>
      <c r="H132" s="238" t="s">
        <v>1641</v>
      </c>
      <c r="I132" s="243"/>
      <c r="J132" s="238"/>
      <c r="K132" s="234" t="s">
        <v>1642</v>
      </c>
      <c r="L132" s="243"/>
      <c r="M132" s="240" t="s">
        <v>227</v>
      </c>
      <c r="N132" s="241" t="s">
        <v>816</v>
      </c>
      <c r="O132" s="248" t="s">
        <v>817</v>
      </c>
      <c r="P132" s="57"/>
      <c r="Q132" s="243" t="s">
        <v>1624</v>
      </c>
      <c r="R132" s="243" t="s">
        <v>1643</v>
      </c>
      <c r="S132" s="234" t="s">
        <v>1405</v>
      </c>
      <c r="T132" s="244" t="s">
        <v>1644</v>
      </c>
      <c r="U132" s="234" t="s">
        <v>1294</v>
      </c>
      <c r="V132" s="234" t="s">
        <v>1645</v>
      </c>
      <c r="W132" s="116" t="s">
        <v>1646</v>
      </c>
      <c r="X132" s="245"/>
      <c r="AA132" s="246">
        <f>IF(OR(J132="Fail",ISBLANK(J132)),INDEX('Issue Code Table'!C:C,MATCH(N:N,'Issue Code Table'!A:A,0)),IF(M132="Critical",6,IF(M132="Significant",5,IF(M132="Moderate",3,2))))</f>
        <v>5</v>
      </c>
    </row>
    <row r="133" spans="1:27" s="38" customFormat="1" ht="83.15" customHeight="1" x14ac:dyDescent="0.25">
      <c r="A133" s="233" t="s">
        <v>1647</v>
      </c>
      <c r="B133" s="234" t="s">
        <v>415</v>
      </c>
      <c r="C133" s="238" t="s">
        <v>416</v>
      </c>
      <c r="D133" s="238" t="s">
        <v>221</v>
      </c>
      <c r="E133" s="238" t="s">
        <v>1648</v>
      </c>
      <c r="F133" s="238" t="s">
        <v>1649</v>
      </c>
      <c r="G133" s="238" t="s">
        <v>240</v>
      </c>
      <c r="H133" s="238" t="s">
        <v>1650</v>
      </c>
      <c r="I133" s="243"/>
      <c r="J133" s="238"/>
      <c r="K133" s="234" t="s">
        <v>1651</v>
      </c>
      <c r="L133" s="243"/>
      <c r="M133" s="123" t="s">
        <v>227</v>
      </c>
      <c r="N133" s="123" t="s">
        <v>816</v>
      </c>
      <c r="O133" s="124" t="s">
        <v>817</v>
      </c>
      <c r="P133" s="57"/>
      <c r="Q133" s="243" t="s">
        <v>1624</v>
      </c>
      <c r="R133" s="243" t="s">
        <v>1652</v>
      </c>
      <c r="S133" s="234" t="s">
        <v>1405</v>
      </c>
      <c r="T133" s="244" t="s">
        <v>1653</v>
      </c>
      <c r="U133" s="234" t="s">
        <v>1294</v>
      </c>
      <c r="V133" s="234" t="s">
        <v>1654</v>
      </c>
      <c r="W133" s="116" t="s">
        <v>1655</v>
      </c>
      <c r="X133" s="245"/>
      <c r="AA133" s="246">
        <f>IF(OR(J133="Fail",ISBLANK(J133)),INDEX('Issue Code Table'!C:C,MATCH(N:N,'Issue Code Table'!A:A,0)),IF(M133="Critical",6,IF(M133="Significant",5,IF(M133="Moderate",3,2))))</f>
        <v>5</v>
      </c>
    </row>
    <row r="134" spans="1:27" s="38" customFormat="1" ht="83.15" customHeight="1" x14ac:dyDescent="0.25">
      <c r="A134" s="233" t="s">
        <v>1656</v>
      </c>
      <c r="B134" s="234" t="s">
        <v>415</v>
      </c>
      <c r="C134" s="238" t="s">
        <v>416</v>
      </c>
      <c r="D134" s="238" t="s">
        <v>221</v>
      </c>
      <c r="E134" s="238" t="s">
        <v>1657</v>
      </c>
      <c r="F134" s="238" t="s">
        <v>1658</v>
      </c>
      <c r="G134" s="238" t="s">
        <v>240</v>
      </c>
      <c r="H134" s="238" t="s">
        <v>1659</v>
      </c>
      <c r="I134" s="243"/>
      <c r="J134" s="238"/>
      <c r="K134" s="234" t="s">
        <v>1660</v>
      </c>
      <c r="L134" s="243"/>
      <c r="M134" s="240" t="s">
        <v>227</v>
      </c>
      <c r="N134" s="241" t="s">
        <v>1288</v>
      </c>
      <c r="O134" s="124" t="s">
        <v>1289</v>
      </c>
      <c r="P134" s="57"/>
      <c r="Q134" s="243" t="s">
        <v>1624</v>
      </c>
      <c r="R134" s="243" t="s">
        <v>1661</v>
      </c>
      <c r="S134" s="234" t="s">
        <v>1405</v>
      </c>
      <c r="T134" s="244" t="s">
        <v>1662</v>
      </c>
      <c r="U134" s="234" t="s">
        <v>1294</v>
      </c>
      <c r="V134" s="234" t="s">
        <v>1663</v>
      </c>
      <c r="W134" s="116" t="s">
        <v>1664</v>
      </c>
      <c r="X134" s="245"/>
      <c r="AA134" s="246">
        <f>IF(OR(J134="Fail",ISBLANK(J134)),INDEX('Issue Code Table'!C:C,MATCH(N:N,'Issue Code Table'!A:A,0)),IF(M134="Critical",6,IF(M134="Significant",5,IF(M134="Moderate",3,2))))</f>
        <v>5</v>
      </c>
    </row>
    <row r="135" spans="1:27" s="38" customFormat="1" ht="83.15" customHeight="1" x14ac:dyDescent="0.25">
      <c r="A135" s="233" t="s">
        <v>1665</v>
      </c>
      <c r="B135" s="234" t="s">
        <v>415</v>
      </c>
      <c r="C135" s="238" t="s">
        <v>416</v>
      </c>
      <c r="D135" s="238" t="s">
        <v>221</v>
      </c>
      <c r="E135" s="238" t="s">
        <v>1666</v>
      </c>
      <c r="F135" s="238" t="s">
        <v>1667</v>
      </c>
      <c r="G135" s="238" t="s">
        <v>240</v>
      </c>
      <c r="H135" s="238" t="s">
        <v>1668</v>
      </c>
      <c r="I135" s="243"/>
      <c r="J135" s="238"/>
      <c r="K135" s="234" t="s">
        <v>1669</v>
      </c>
      <c r="L135" s="243"/>
      <c r="M135" s="123" t="s">
        <v>187</v>
      </c>
      <c r="N135" s="123" t="s">
        <v>1288</v>
      </c>
      <c r="O135" s="124" t="s">
        <v>1289</v>
      </c>
      <c r="P135" s="57"/>
      <c r="Q135" s="243" t="s">
        <v>1624</v>
      </c>
      <c r="R135" s="243" t="s">
        <v>1670</v>
      </c>
      <c r="S135" s="234" t="s">
        <v>1292</v>
      </c>
      <c r="T135" s="244" t="s">
        <v>1671</v>
      </c>
      <c r="U135" s="234" t="s">
        <v>1294</v>
      </c>
      <c r="V135" s="234" t="s">
        <v>1672</v>
      </c>
      <c r="W135" s="116" t="s">
        <v>1673</v>
      </c>
      <c r="X135" s="245" t="s">
        <v>251</v>
      </c>
      <c r="AA135" s="246">
        <f>IF(OR(J135="Fail",ISBLANK(J135)),INDEX('Issue Code Table'!C:C,MATCH(N:N,'Issue Code Table'!A:A,0)),IF(M135="Critical",6,IF(M135="Significant",5,IF(M135="Moderate",3,2))))</f>
        <v>5</v>
      </c>
    </row>
    <row r="136" spans="1:27" s="38" customFormat="1" ht="83.15" customHeight="1" x14ac:dyDescent="0.25">
      <c r="A136" s="233" t="s">
        <v>1674</v>
      </c>
      <c r="B136" s="234" t="s">
        <v>415</v>
      </c>
      <c r="C136" s="238" t="s">
        <v>416</v>
      </c>
      <c r="D136" s="238" t="s">
        <v>221</v>
      </c>
      <c r="E136" s="238" t="s">
        <v>1675</v>
      </c>
      <c r="F136" s="238" t="s">
        <v>1676</v>
      </c>
      <c r="G136" s="238" t="s">
        <v>240</v>
      </c>
      <c r="H136" s="238" t="s">
        <v>1677</v>
      </c>
      <c r="I136" s="243"/>
      <c r="J136" s="238"/>
      <c r="K136" s="234" t="s">
        <v>1678</v>
      </c>
      <c r="L136" s="243"/>
      <c r="M136" s="123" t="s">
        <v>187</v>
      </c>
      <c r="N136" s="123" t="s">
        <v>1288</v>
      </c>
      <c r="O136" s="124" t="s">
        <v>1289</v>
      </c>
      <c r="P136" s="57"/>
      <c r="Q136" s="243" t="s">
        <v>1624</v>
      </c>
      <c r="R136" s="243" t="s">
        <v>1679</v>
      </c>
      <c r="S136" s="234" t="s">
        <v>1405</v>
      </c>
      <c r="T136" s="244" t="s">
        <v>1680</v>
      </c>
      <c r="U136" s="234" t="s">
        <v>1294</v>
      </c>
      <c r="V136" s="234" t="s">
        <v>1681</v>
      </c>
      <c r="W136" s="116" t="s">
        <v>1682</v>
      </c>
      <c r="X136" s="245" t="s">
        <v>251</v>
      </c>
      <c r="AA136" s="246">
        <f>IF(OR(J136="Fail",ISBLANK(J136)),INDEX('Issue Code Table'!C:C,MATCH(N:N,'Issue Code Table'!A:A,0)),IF(M136="Critical",6,IF(M136="Significant",5,IF(M136="Moderate",3,2))))</f>
        <v>5</v>
      </c>
    </row>
    <row r="137" spans="1:27" s="38" customFormat="1" ht="83.15" customHeight="1" x14ac:dyDescent="0.25">
      <c r="A137" s="233" t="s">
        <v>1683</v>
      </c>
      <c r="B137" s="234" t="s">
        <v>415</v>
      </c>
      <c r="C137" s="238" t="s">
        <v>416</v>
      </c>
      <c r="D137" s="238" t="s">
        <v>221</v>
      </c>
      <c r="E137" s="238" t="s">
        <v>1684</v>
      </c>
      <c r="F137" s="238" t="s">
        <v>1685</v>
      </c>
      <c r="G137" s="238" t="s">
        <v>240</v>
      </c>
      <c r="H137" s="238" t="s">
        <v>1686</v>
      </c>
      <c r="I137" s="243"/>
      <c r="J137" s="238"/>
      <c r="K137" s="234" t="s">
        <v>1687</v>
      </c>
      <c r="L137" s="243"/>
      <c r="M137" s="240" t="s">
        <v>227</v>
      </c>
      <c r="N137" s="241" t="s">
        <v>816</v>
      </c>
      <c r="O137" s="248" t="s">
        <v>817</v>
      </c>
      <c r="P137" s="57"/>
      <c r="Q137" s="243" t="s">
        <v>1624</v>
      </c>
      <c r="R137" s="243" t="s">
        <v>1688</v>
      </c>
      <c r="S137" s="234" t="s">
        <v>1405</v>
      </c>
      <c r="T137" s="244" t="s">
        <v>1689</v>
      </c>
      <c r="U137" s="234" t="s">
        <v>1294</v>
      </c>
      <c r="V137" s="234" t="s">
        <v>1690</v>
      </c>
      <c r="W137" s="116" t="s">
        <v>1691</v>
      </c>
      <c r="X137" s="245"/>
      <c r="AA137" s="246">
        <f>IF(OR(J137="Fail",ISBLANK(J137)),INDEX('Issue Code Table'!C:C,MATCH(N:N,'Issue Code Table'!A:A,0)),IF(M137="Critical",6,IF(M137="Significant",5,IF(M137="Moderate",3,2))))</f>
        <v>5</v>
      </c>
    </row>
    <row r="138" spans="1:27" s="38" customFormat="1" ht="83.15" customHeight="1" x14ac:dyDescent="0.25">
      <c r="A138" s="233" t="s">
        <v>1692</v>
      </c>
      <c r="B138" s="234" t="s">
        <v>415</v>
      </c>
      <c r="C138" s="238" t="s">
        <v>416</v>
      </c>
      <c r="D138" s="238" t="s">
        <v>221</v>
      </c>
      <c r="E138" s="238" t="s">
        <v>1693</v>
      </c>
      <c r="F138" s="238" t="s">
        <v>1694</v>
      </c>
      <c r="G138" s="238" t="s">
        <v>240</v>
      </c>
      <c r="H138" s="238" t="s">
        <v>1695</v>
      </c>
      <c r="I138" s="243"/>
      <c r="J138" s="238"/>
      <c r="K138" s="234" t="s">
        <v>1696</v>
      </c>
      <c r="L138" s="243"/>
      <c r="M138" s="240" t="s">
        <v>227</v>
      </c>
      <c r="N138" s="241" t="s">
        <v>816</v>
      </c>
      <c r="O138" s="248" t="s">
        <v>817</v>
      </c>
      <c r="P138" s="57"/>
      <c r="Q138" s="243" t="s">
        <v>1624</v>
      </c>
      <c r="R138" s="243" t="s">
        <v>1697</v>
      </c>
      <c r="S138" s="234" t="s">
        <v>1405</v>
      </c>
      <c r="T138" s="244" t="s">
        <v>1698</v>
      </c>
      <c r="U138" s="234" t="s">
        <v>1294</v>
      </c>
      <c r="V138" s="234" t="s">
        <v>1699</v>
      </c>
      <c r="W138" s="116" t="s">
        <v>1700</v>
      </c>
      <c r="X138" s="245"/>
      <c r="AA138" s="246">
        <f>IF(OR(J138="Fail",ISBLANK(J138)),INDEX('Issue Code Table'!C:C,MATCH(N:N,'Issue Code Table'!A:A,0)),IF(M138="Critical",6,IF(M138="Significant",5,IF(M138="Moderate",3,2))))</f>
        <v>5</v>
      </c>
    </row>
    <row r="139" spans="1:27" s="38" customFormat="1" ht="83.15" customHeight="1" x14ac:dyDescent="0.25">
      <c r="A139" s="233" t="s">
        <v>1701</v>
      </c>
      <c r="B139" s="234" t="s">
        <v>415</v>
      </c>
      <c r="C139" s="238" t="s">
        <v>416</v>
      </c>
      <c r="D139" s="238" t="s">
        <v>221</v>
      </c>
      <c r="E139" s="238" t="s">
        <v>1702</v>
      </c>
      <c r="F139" s="238" t="s">
        <v>1703</v>
      </c>
      <c r="G139" s="238" t="s">
        <v>240</v>
      </c>
      <c r="H139" s="238" t="s">
        <v>1704</v>
      </c>
      <c r="I139" s="243"/>
      <c r="J139" s="238"/>
      <c r="K139" s="234" t="s">
        <v>1705</v>
      </c>
      <c r="L139" s="243"/>
      <c r="M139" s="240" t="s">
        <v>227</v>
      </c>
      <c r="N139" s="241" t="s">
        <v>816</v>
      </c>
      <c r="O139" s="248" t="s">
        <v>817</v>
      </c>
      <c r="P139" s="57"/>
      <c r="Q139" s="243" t="s">
        <v>1706</v>
      </c>
      <c r="R139" s="243" t="s">
        <v>1707</v>
      </c>
      <c r="S139" s="234" t="s">
        <v>1405</v>
      </c>
      <c r="T139" s="244" t="s">
        <v>1708</v>
      </c>
      <c r="U139" s="234" t="s">
        <v>1294</v>
      </c>
      <c r="V139" s="234" t="s">
        <v>1709</v>
      </c>
      <c r="W139" s="116" t="s">
        <v>1710</v>
      </c>
      <c r="X139" s="245"/>
      <c r="AA139" s="246">
        <f>IF(OR(J139="Fail",ISBLANK(J139)),INDEX('Issue Code Table'!C:C,MATCH(N:N,'Issue Code Table'!A:A,0)),IF(M139="Critical",6,IF(M139="Significant",5,IF(M139="Moderate",3,2))))</f>
        <v>5</v>
      </c>
    </row>
    <row r="140" spans="1:27" s="38" customFormat="1" ht="83.15" customHeight="1" x14ac:dyDescent="0.25">
      <c r="A140" s="233" t="s">
        <v>1711</v>
      </c>
      <c r="B140" s="234" t="s">
        <v>415</v>
      </c>
      <c r="C140" s="238" t="s">
        <v>416</v>
      </c>
      <c r="D140" s="238" t="s">
        <v>221</v>
      </c>
      <c r="E140" s="238" t="s">
        <v>1712</v>
      </c>
      <c r="F140" s="238" t="s">
        <v>1713</v>
      </c>
      <c r="G140" s="238" t="s">
        <v>240</v>
      </c>
      <c r="H140" s="238" t="s">
        <v>1714</v>
      </c>
      <c r="I140" s="243"/>
      <c r="J140" s="238"/>
      <c r="K140" s="234" t="s">
        <v>1715</v>
      </c>
      <c r="L140" s="243"/>
      <c r="M140" s="240" t="s">
        <v>227</v>
      </c>
      <c r="N140" s="241" t="s">
        <v>1288</v>
      </c>
      <c r="O140" s="248" t="s">
        <v>1289</v>
      </c>
      <c r="P140" s="57"/>
      <c r="Q140" s="243" t="s">
        <v>1706</v>
      </c>
      <c r="R140" s="243" t="s">
        <v>1716</v>
      </c>
      <c r="S140" s="234" t="s">
        <v>1405</v>
      </c>
      <c r="T140" s="244" t="s">
        <v>1717</v>
      </c>
      <c r="U140" s="234" t="s">
        <v>1294</v>
      </c>
      <c r="V140" s="234" t="s">
        <v>1718</v>
      </c>
      <c r="W140" s="116" t="s">
        <v>1719</v>
      </c>
      <c r="X140" s="245"/>
      <c r="AA140" s="246">
        <f>IF(OR(J140="Fail",ISBLANK(J140)),INDEX('Issue Code Table'!C:C,MATCH(N:N,'Issue Code Table'!A:A,0)),IF(M140="Critical",6,IF(M140="Significant",5,IF(M140="Moderate",3,2))))</f>
        <v>5</v>
      </c>
    </row>
    <row r="141" spans="1:27" s="38" customFormat="1" ht="83.15" customHeight="1" x14ac:dyDescent="0.25">
      <c r="A141" s="233" t="s">
        <v>1720</v>
      </c>
      <c r="B141" s="234" t="s">
        <v>415</v>
      </c>
      <c r="C141" s="238" t="s">
        <v>416</v>
      </c>
      <c r="D141" s="238" t="s">
        <v>221</v>
      </c>
      <c r="E141" s="238" t="s">
        <v>1721</v>
      </c>
      <c r="F141" s="238" t="s">
        <v>1722</v>
      </c>
      <c r="G141" s="238" t="s">
        <v>240</v>
      </c>
      <c r="H141" s="238" t="s">
        <v>1723</v>
      </c>
      <c r="I141" s="243"/>
      <c r="J141" s="238"/>
      <c r="K141" s="234" t="s">
        <v>1724</v>
      </c>
      <c r="L141" s="243"/>
      <c r="M141" s="123" t="s">
        <v>227</v>
      </c>
      <c r="N141" s="123" t="s">
        <v>1288</v>
      </c>
      <c r="O141" s="124" t="s">
        <v>1289</v>
      </c>
      <c r="P141" s="57"/>
      <c r="Q141" s="243" t="s">
        <v>1706</v>
      </c>
      <c r="R141" s="243" t="s">
        <v>1725</v>
      </c>
      <c r="S141" s="234" t="s">
        <v>1292</v>
      </c>
      <c r="T141" s="244" t="s">
        <v>1726</v>
      </c>
      <c r="U141" s="234" t="s">
        <v>1294</v>
      </c>
      <c r="V141" s="234" t="s">
        <v>1727</v>
      </c>
      <c r="W141" s="116" t="s">
        <v>1728</v>
      </c>
      <c r="X141" s="245"/>
      <c r="AA141" s="246">
        <f>IF(OR(J141="Fail",ISBLANK(J141)),INDEX('Issue Code Table'!C:C,MATCH(N:N,'Issue Code Table'!A:A,0)),IF(M141="Critical",6,IF(M141="Significant",5,IF(M141="Moderate",3,2))))</f>
        <v>5</v>
      </c>
    </row>
    <row r="142" spans="1:27" s="38" customFormat="1" ht="83.15" customHeight="1" x14ac:dyDescent="0.25">
      <c r="A142" s="233" t="s">
        <v>1729</v>
      </c>
      <c r="B142" s="234" t="s">
        <v>415</v>
      </c>
      <c r="C142" s="238" t="s">
        <v>416</v>
      </c>
      <c r="D142" s="238" t="s">
        <v>221</v>
      </c>
      <c r="E142" s="238" t="s">
        <v>1730</v>
      </c>
      <c r="F142" s="238" t="s">
        <v>1731</v>
      </c>
      <c r="G142" s="238" t="s">
        <v>240</v>
      </c>
      <c r="H142" s="238" t="s">
        <v>1732</v>
      </c>
      <c r="I142" s="243"/>
      <c r="J142" s="238"/>
      <c r="K142" s="234" t="s">
        <v>1733</v>
      </c>
      <c r="L142" s="243"/>
      <c r="M142" s="240" t="s">
        <v>187</v>
      </c>
      <c r="N142" s="241" t="s">
        <v>816</v>
      </c>
      <c r="O142" s="248" t="s">
        <v>817</v>
      </c>
      <c r="P142" s="57"/>
      <c r="Q142" s="243" t="s">
        <v>1706</v>
      </c>
      <c r="R142" s="243" t="s">
        <v>1734</v>
      </c>
      <c r="S142" s="234" t="s">
        <v>1405</v>
      </c>
      <c r="T142" s="244" t="s">
        <v>1735</v>
      </c>
      <c r="U142" s="234" t="s">
        <v>1294</v>
      </c>
      <c r="V142" s="234" t="s">
        <v>1736</v>
      </c>
      <c r="W142" s="116" t="s">
        <v>1737</v>
      </c>
      <c r="X142" s="245" t="s">
        <v>251</v>
      </c>
      <c r="AA142" s="246">
        <f>IF(OR(J142="Fail",ISBLANK(J142)),INDEX('Issue Code Table'!C:C,MATCH(N:N,'Issue Code Table'!A:A,0)),IF(M142="Critical",6,IF(M142="Significant",5,IF(M142="Moderate",3,2))))</f>
        <v>5</v>
      </c>
    </row>
    <row r="143" spans="1:27" s="38" customFormat="1" ht="83.15" customHeight="1" x14ac:dyDescent="0.25">
      <c r="A143" s="233" t="s">
        <v>1738</v>
      </c>
      <c r="B143" s="234" t="s">
        <v>415</v>
      </c>
      <c r="C143" s="238" t="s">
        <v>416</v>
      </c>
      <c r="D143" s="238" t="s">
        <v>221</v>
      </c>
      <c r="E143" s="238" t="s">
        <v>1739</v>
      </c>
      <c r="F143" s="238" t="s">
        <v>1740</v>
      </c>
      <c r="G143" s="238" t="s">
        <v>240</v>
      </c>
      <c r="H143" s="238" t="s">
        <v>1741</v>
      </c>
      <c r="I143" s="243"/>
      <c r="J143" s="238"/>
      <c r="K143" s="234" t="s">
        <v>1742</v>
      </c>
      <c r="L143" s="243"/>
      <c r="M143" s="240" t="s">
        <v>227</v>
      </c>
      <c r="N143" s="241" t="s">
        <v>816</v>
      </c>
      <c r="O143" s="248" t="s">
        <v>817</v>
      </c>
      <c r="P143" s="57"/>
      <c r="Q143" s="243" t="s">
        <v>1743</v>
      </c>
      <c r="R143" s="243" t="s">
        <v>1744</v>
      </c>
      <c r="S143" s="234" t="s">
        <v>1405</v>
      </c>
      <c r="T143" s="244" t="s">
        <v>1745</v>
      </c>
      <c r="U143" s="234" t="s">
        <v>1294</v>
      </c>
      <c r="V143" s="234" t="s">
        <v>1746</v>
      </c>
      <c r="W143" s="116" t="s">
        <v>1747</v>
      </c>
      <c r="X143" s="245"/>
      <c r="AA143" s="246">
        <f>IF(OR(J143="Fail",ISBLANK(J143)),INDEX('Issue Code Table'!C:C,MATCH(N:N,'Issue Code Table'!A:A,0)),IF(M143="Critical",6,IF(M143="Significant",5,IF(M143="Moderate",3,2))))</f>
        <v>5</v>
      </c>
    </row>
    <row r="144" spans="1:27" s="38" customFormat="1" ht="83.15" customHeight="1" x14ac:dyDescent="0.25">
      <c r="A144" s="233" t="s">
        <v>1748</v>
      </c>
      <c r="B144" s="234" t="s">
        <v>415</v>
      </c>
      <c r="C144" s="238" t="s">
        <v>416</v>
      </c>
      <c r="D144" s="238" t="s">
        <v>221</v>
      </c>
      <c r="E144" s="238" t="s">
        <v>1749</v>
      </c>
      <c r="F144" s="238" t="s">
        <v>1750</v>
      </c>
      <c r="G144" s="238" t="s">
        <v>240</v>
      </c>
      <c r="H144" s="238" t="s">
        <v>1751</v>
      </c>
      <c r="I144" s="243"/>
      <c r="J144" s="238"/>
      <c r="K144" s="234" t="s">
        <v>1752</v>
      </c>
      <c r="L144" s="243"/>
      <c r="M144" s="240" t="s">
        <v>227</v>
      </c>
      <c r="N144" s="241" t="s">
        <v>816</v>
      </c>
      <c r="O144" s="248" t="s">
        <v>817</v>
      </c>
      <c r="P144" s="57"/>
      <c r="Q144" s="243" t="s">
        <v>1743</v>
      </c>
      <c r="R144" s="243" t="s">
        <v>1753</v>
      </c>
      <c r="S144" s="234" t="s">
        <v>1405</v>
      </c>
      <c r="T144" s="244" t="s">
        <v>1754</v>
      </c>
      <c r="U144" s="234" t="s">
        <v>1294</v>
      </c>
      <c r="V144" s="234" t="s">
        <v>1755</v>
      </c>
      <c r="W144" s="116" t="s">
        <v>1756</v>
      </c>
      <c r="X144" s="245"/>
      <c r="AA144" s="246">
        <f>IF(OR(J144="Fail",ISBLANK(J144)),INDEX('Issue Code Table'!C:C,MATCH(N:N,'Issue Code Table'!A:A,0)),IF(M144="Critical",6,IF(M144="Significant",5,IF(M144="Moderate",3,2))))</f>
        <v>5</v>
      </c>
    </row>
    <row r="145" spans="1:27" s="38" customFormat="1" ht="83.15" customHeight="1" x14ac:dyDescent="0.25">
      <c r="A145" s="233" t="s">
        <v>1757</v>
      </c>
      <c r="B145" s="234" t="s">
        <v>415</v>
      </c>
      <c r="C145" s="238" t="s">
        <v>416</v>
      </c>
      <c r="D145" s="238" t="s">
        <v>221</v>
      </c>
      <c r="E145" s="238" t="s">
        <v>1758</v>
      </c>
      <c r="F145" s="238" t="s">
        <v>1759</v>
      </c>
      <c r="G145" s="238" t="s">
        <v>240</v>
      </c>
      <c r="H145" s="238" t="s">
        <v>1760</v>
      </c>
      <c r="I145" s="243"/>
      <c r="J145" s="238"/>
      <c r="K145" s="234" t="s">
        <v>1761</v>
      </c>
      <c r="L145" s="243"/>
      <c r="M145" s="240" t="s">
        <v>227</v>
      </c>
      <c r="N145" s="241" t="s">
        <v>816</v>
      </c>
      <c r="O145" s="248" t="s">
        <v>817</v>
      </c>
      <c r="P145" s="57"/>
      <c r="Q145" s="243" t="s">
        <v>1743</v>
      </c>
      <c r="R145" s="243" t="s">
        <v>1762</v>
      </c>
      <c r="S145" s="234" t="s">
        <v>1405</v>
      </c>
      <c r="T145" s="244" t="s">
        <v>1763</v>
      </c>
      <c r="U145" s="234" t="s">
        <v>1294</v>
      </c>
      <c r="V145" s="234" t="s">
        <v>1764</v>
      </c>
      <c r="W145" s="116" t="s">
        <v>1765</v>
      </c>
      <c r="X145" s="245"/>
      <c r="AA145" s="246">
        <f>IF(OR(J145="Fail",ISBLANK(J145)),INDEX('Issue Code Table'!C:C,MATCH(N:N,'Issue Code Table'!A:A,0)),IF(M145="Critical",6,IF(M145="Significant",5,IF(M145="Moderate",3,2))))</f>
        <v>5</v>
      </c>
    </row>
    <row r="146" spans="1:27" s="38" customFormat="1" ht="83.15" customHeight="1" x14ac:dyDescent="0.25">
      <c r="A146" s="233" t="s">
        <v>1766</v>
      </c>
      <c r="B146" s="234" t="s">
        <v>415</v>
      </c>
      <c r="C146" s="238" t="s">
        <v>416</v>
      </c>
      <c r="D146" s="238" t="s">
        <v>221</v>
      </c>
      <c r="E146" s="238" t="s">
        <v>1767</v>
      </c>
      <c r="F146" s="238" t="s">
        <v>1768</v>
      </c>
      <c r="G146" s="238" t="s">
        <v>240</v>
      </c>
      <c r="H146" s="238" t="s">
        <v>1769</v>
      </c>
      <c r="I146" s="243"/>
      <c r="J146" s="238"/>
      <c r="K146" s="234" t="s">
        <v>1770</v>
      </c>
      <c r="L146" s="243"/>
      <c r="M146" s="240" t="s">
        <v>227</v>
      </c>
      <c r="N146" s="241" t="s">
        <v>816</v>
      </c>
      <c r="O146" s="248" t="s">
        <v>817</v>
      </c>
      <c r="P146" s="57"/>
      <c r="Q146" s="243" t="s">
        <v>1743</v>
      </c>
      <c r="R146" s="243" t="s">
        <v>1771</v>
      </c>
      <c r="S146" s="234" t="s">
        <v>1405</v>
      </c>
      <c r="T146" s="244" t="s">
        <v>1772</v>
      </c>
      <c r="U146" s="234" t="s">
        <v>1294</v>
      </c>
      <c r="V146" s="234" t="s">
        <v>1773</v>
      </c>
      <c r="W146" s="116" t="s">
        <v>1774</v>
      </c>
      <c r="X146" s="245"/>
      <c r="AA146" s="246">
        <f>IF(OR(J146="Fail",ISBLANK(J146)),INDEX('Issue Code Table'!C:C,MATCH(N:N,'Issue Code Table'!A:A,0)),IF(M146="Critical",6,IF(M146="Significant",5,IF(M146="Moderate",3,2))))</f>
        <v>5</v>
      </c>
    </row>
    <row r="147" spans="1:27" s="38" customFormat="1" ht="83.15" customHeight="1" x14ac:dyDescent="0.25">
      <c r="A147" s="233" t="s">
        <v>1775</v>
      </c>
      <c r="B147" s="234" t="s">
        <v>1776</v>
      </c>
      <c r="C147" s="234" t="s">
        <v>1777</v>
      </c>
      <c r="D147" s="238" t="s">
        <v>221</v>
      </c>
      <c r="E147" s="238" t="s">
        <v>1778</v>
      </c>
      <c r="F147" s="238" t="s">
        <v>1779</v>
      </c>
      <c r="G147" s="238" t="s">
        <v>1780</v>
      </c>
      <c r="H147" s="238" t="s">
        <v>1781</v>
      </c>
      <c r="I147" s="243"/>
      <c r="J147" s="238"/>
      <c r="K147" s="234" t="s">
        <v>1782</v>
      </c>
      <c r="L147" s="243"/>
      <c r="M147" s="240" t="s">
        <v>227</v>
      </c>
      <c r="N147" s="241" t="s">
        <v>802</v>
      </c>
      <c r="O147" s="248" t="s">
        <v>803</v>
      </c>
      <c r="P147" s="57"/>
      <c r="Q147" s="243" t="s">
        <v>1783</v>
      </c>
      <c r="R147" s="243" t="s">
        <v>1784</v>
      </c>
      <c r="S147" s="234" t="s">
        <v>1785</v>
      </c>
      <c r="T147" s="244" t="s">
        <v>1786</v>
      </c>
      <c r="U147" s="234" t="s">
        <v>1787</v>
      </c>
      <c r="V147" s="234" t="s">
        <v>1788</v>
      </c>
      <c r="W147" s="116" t="s">
        <v>1789</v>
      </c>
      <c r="X147" s="245"/>
      <c r="AA147" s="246">
        <f>IF(OR(J147="Fail",ISBLANK(J147)),INDEX('Issue Code Table'!C:C,MATCH(N:N,'Issue Code Table'!A:A,0)),IF(M147="Critical",6,IF(M147="Significant",5,IF(M147="Moderate",3,2))))</f>
        <v>3</v>
      </c>
    </row>
    <row r="148" spans="1:27" s="38" customFormat="1" ht="83.15" customHeight="1" x14ac:dyDescent="0.25">
      <c r="A148" s="233" t="s">
        <v>1790</v>
      </c>
      <c r="B148" s="234" t="s">
        <v>219</v>
      </c>
      <c r="C148" s="234" t="s">
        <v>220</v>
      </c>
      <c r="D148" s="238" t="s">
        <v>221</v>
      </c>
      <c r="E148" s="238" t="s">
        <v>1791</v>
      </c>
      <c r="F148" s="238" t="s">
        <v>1792</v>
      </c>
      <c r="G148" s="238" t="s">
        <v>1793</v>
      </c>
      <c r="H148" s="238" t="s">
        <v>1794</v>
      </c>
      <c r="I148" s="243"/>
      <c r="J148" s="238"/>
      <c r="K148" s="234" t="s">
        <v>1795</v>
      </c>
      <c r="L148" s="243"/>
      <c r="M148" s="240" t="s">
        <v>227</v>
      </c>
      <c r="N148" s="123" t="s">
        <v>1796</v>
      </c>
      <c r="O148" s="123" t="s">
        <v>1797</v>
      </c>
      <c r="P148" s="57"/>
      <c r="Q148" s="243" t="s">
        <v>1783</v>
      </c>
      <c r="R148" s="243" t="s">
        <v>1798</v>
      </c>
      <c r="S148" s="234" t="s">
        <v>1799</v>
      </c>
      <c r="T148" s="244" t="s">
        <v>1800</v>
      </c>
      <c r="U148" s="234" t="s">
        <v>1801</v>
      </c>
      <c r="V148" s="234" t="s">
        <v>1802</v>
      </c>
      <c r="W148" s="116" t="s">
        <v>1803</v>
      </c>
      <c r="X148" s="245"/>
      <c r="AA148" s="246">
        <f>IF(OR(J148="Fail",ISBLANK(J148)),INDEX('Issue Code Table'!C:C,MATCH(N:N,'Issue Code Table'!A:A,0)),IF(M148="Critical",6,IF(M148="Significant",5,IF(M148="Moderate",3,2))))</f>
        <v>3</v>
      </c>
    </row>
    <row r="149" spans="1:27" s="38" customFormat="1" ht="83.15" customHeight="1" x14ac:dyDescent="0.25">
      <c r="A149" s="233" t="s">
        <v>1804</v>
      </c>
      <c r="B149" s="234" t="s">
        <v>219</v>
      </c>
      <c r="C149" s="238" t="s">
        <v>220</v>
      </c>
      <c r="D149" s="238" t="s">
        <v>221</v>
      </c>
      <c r="E149" s="238" t="s">
        <v>1805</v>
      </c>
      <c r="F149" s="238" t="s">
        <v>1806</v>
      </c>
      <c r="G149" s="238" t="s">
        <v>1807</v>
      </c>
      <c r="H149" s="238" t="s">
        <v>1808</v>
      </c>
      <c r="I149" s="243"/>
      <c r="J149" s="238"/>
      <c r="K149" s="234" t="s">
        <v>1809</v>
      </c>
      <c r="L149" s="243"/>
      <c r="M149" s="240" t="s">
        <v>227</v>
      </c>
      <c r="N149" s="123" t="s">
        <v>1796</v>
      </c>
      <c r="O149" s="123" t="s">
        <v>1797</v>
      </c>
      <c r="P149" s="57"/>
      <c r="Q149" s="243" t="s">
        <v>1783</v>
      </c>
      <c r="R149" s="243" t="s">
        <v>1810</v>
      </c>
      <c r="S149" s="234" t="s">
        <v>1811</v>
      </c>
      <c r="T149" s="244" t="s">
        <v>1812</v>
      </c>
      <c r="U149" s="234" t="s">
        <v>1813</v>
      </c>
      <c r="V149" s="234" t="s">
        <v>1814</v>
      </c>
      <c r="W149" s="116" t="s">
        <v>1815</v>
      </c>
      <c r="X149" s="245"/>
      <c r="AA149" s="246">
        <f>IF(OR(J149="Fail",ISBLANK(J149)),INDEX('Issue Code Table'!C:C,MATCH(N:N,'Issue Code Table'!A:A,0)),IF(M149="Critical",6,IF(M149="Significant",5,IF(M149="Moderate",3,2))))</f>
        <v>3</v>
      </c>
    </row>
    <row r="150" spans="1:27" s="38" customFormat="1" ht="83.15" customHeight="1" x14ac:dyDescent="0.25">
      <c r="A150" s="233" t="s">
        <v>1816</v>
      </c>
      <c r="B150" s="234" t="s">
        <v>415</v>
      </c>
      <c r="C150" s="234" t="s">
        <v>416</v>
      </c>
      <c r="D150" s="238" t="s">
        <v>221</v>
      </c>
      <c r="E150" s="238" t="s">
        <v>1817</v>
      </c>
      <c r="F150" s="238" t="s">
        <v>1818</v>
      </c>
      <c r="G150" s="238" t="s">
        <v>1819</v>
      </c>
      <c r="H150" s="238" t="s">
        <v>1820</v>
      </c>
      <c r="I150" s="243"/>
      <c r="J150" s="238"/>
      <c r="K150" s="234" t="s">
        <v>1821</v>
      </c>
      <c r="L150" s="243"/>
      <c r="M150" s="240" t="s">
        <v>227</v>
      </c>
      <c r="N150" s="123" t="s">
        <v>1796</v>
      </c>
      <c r="O150" s="123" t="s">
        <v>1797</v>
      </c>
      <c r="P150" s="57"/>
      <c r="Q150" s="243" t="s">
        <v>1783</v>
      </c>
      <c r="R150" s="243" t="s">
        <v>1822</v>
      </c>
      <c r="S150" s="234" t="s">
        <v>1823</v>
      </c>
      <c r="T150" s="244" t="s">
        <v>1824</v>
      </c>
      <c r="U150" s="234" t="s">
        <v>1825</v>
      </c>
      <c r="V150" s="234" t="s">
        <v>1826</v>
      </c>
      <c r="W150" s="116" t="s">
        <v>1827</v>
      </c>
      <c r="X150" s="245"/>
      <c r="AA150" s="246">
        <f>IF(OR(J150="Fail",ISBLANK(J150)),INDEX('Issue Code Table'!C:C,MATCH(N:N,'Issue Code Table'!A:A,0)),IF(M150="Critical",6,IF(M150="Significant",5,IF(M150="Moderate",3,2))))</f>
        <v>3</v>
      </c>
    </row>
    <row r="151" spans="1:27" s="38" customFormat="1" ht="83.15" customHeight="1" x14ac:dyDescent="0.25">
      <c r="A151" s="233" t="s">
        <v>1828</v>
      </c>
      <c r="B151" s="234" t="s">
        <v>709</v>
      </c>
      <c r="C151" s="234" t="s">
        <v>710</v>
      </c>
      <c r="D151" s="238" t="s">
        <v>221</v>
      </c>
      <c r="E151" s="238" t="s">
        <v>1829</v>
      </c>
      <c r="F151" s="238" t="s">
        <v>1830</v>
      </c>
      <c r="G151" s="238" t="s">
        <v>1831</v>
      </c>
      <c r="H151" s="238" t="s">
        <v>1832</v>
      </c>
      <c r="I151" s="243"/>
      <c r="J151" s="238"/>
      <c r="K151" s="234" t="s">
        <v>1833</v>
      </c>
      <c r="L151" s="243"/>
      <c r="M151" s="240" t="s">
        <v>227</v>
      </c>
      <c r="N151" s="123" t="s">
        <v>1796</v>
      </c>
      <c r="O151" s="123" t="s">
        <v>1797</v>
      </c>
      <c r="P151" s="57"/>
      <c r="Q151" s="243" t="s">
        <v>1783</v>
      </c>
      <c r="R151" s="243" t="s">
        <v>1834</v>
      </c>
      <c r="S151" s="234" t="s">
        <v>1799</v>
      </c>
      <c r="T151" s="244" t="s">
        <v>1835</v>
      </c>
      <c r="U151" s="234" t="s">
        <v>1801</v>
      </c>
      <c r="V151" s="234" t="s">
        <v>1836</v>
      </c>
      <c r="W151" s="116" t="s">
        <v>1837</v>
      </c>
      <c r="X151" s="245"/>
      <c r="AA151" s="246">
        <f>IF(OR(J151="Fail",ISBLANK(J151)),INDEX('Issue Code Table'!C:C,MATCH(N:N,'Issue Code Table'!A:A,0)),IF(M151="Critical",6,IF(M151="Significant",5,IF(M151="Moderate",3,2))))</f>
        <v>3</v>
      </c>
    </row>
    <row r="152" spans="1:27" s="38" customFormat="1" ht="83.15" customHeight="1" x14ac:dyDescent="0.25">
      <c r="A152" s="233" t="s">
        <v>1838</v>
      </c>
      <c r="B152" s="234" t="s">
        <v>415</v>
      </c>
      <c r="C152" s="234" t="s">
        <v>416</v>
      </c>
      <c r="D152" s="238" t="s">
        <v>221</v>
      </c>
      <c r="E152" s="238" t="s">
        <v>1839</v>
      </c>
      <c r="F152" s="238" t="s">
        <v>1840</v>
      </c>
      <c r="G152" s="238" t="s">
        <v>1841</v>
      </c>
      <c r="H152" s="238" t="s">
        <v>1842</v>
      </c>
      <c r="I152" s="243"/>
      <c r="J152" s="238"/>
      <c r="K152" s="234" t="s">
        <v>1843</v>
      </c>
      <c r="L152" s="243"/>
      <c r="M152" s="240" t="s">
        <v>227</v>
      </c>
      <c r="N152" s="123" t="s">
        <v>1796</v>
      </c>
      <c r="O152" s="123" t="s">
        <v>1797</v>
      </c>
      <c r="P152" s="57"/>
      <c r="Q152" s="243" t="s">
        <v>1783</v>
      </c>
      <c r="R152" s="243" t="s">
        <v>1844</v>
      </c>
      <c r="S152" s="234" t="s">
        <v>1845</v>
      </c>
      <c r="T152" s="244" t="s">
        <v>1846</v>
      </c>
      <c r="U152" s="234" t="s">
        <v>1825</v>
      </c>
      <c r="V152" s="234" t="s">
        <v>1847</v>
      </c>
      <c r="W152" s="116" t="s">
        <v>1848</v>
      </c>
      <c r="X152" s="245"/>
      <c r="AA152" s="246">
        <f>IF(OR(J152="Fail",ISBLANK(J152)),INDEX('Issue Code Table'!C:C,MATCH(N:N,'Issue Code Table'!A:A,0)),IF(M152="Critical",6,IF(M152="Significant",5,IF(M152="Moderate",3,2))))</f>
        <v>3</v>
      </c>
    </row>
    <row r="153" spans="1:27" s="38" customFormat="1" ht="83.15" customHeight="1" x14ac:dyDescent="0.25">
      <c r="A153" s="233" t="s">
        <v>1849</v>
      </c>
      <c r="B153" s="234" t="s">
        <v>709</v>
      </c>
      <c r="C153" s="234" t="s">
        <v>710</v>
      </c>
      <c r="D153" s="238" t="s">
        <v>221</v>
      </c>
      <c r="E153" s="238" t="s">
        <v>1850</v>
      </c>
      <c r="F153" s="238" t="s">
        <v>1851</v>
      </c>
      <c r="G153" s="238" t="s">
        <v>1852</v>
      </c>
      <c r="H153" s="238" t="s">
        <v>1853</v>
      </c>
      <c r="I153" s="243"/>
      <c r="J153" s="238"/>
      <c r="K153" s="234" t="s">
        <v>1854</v>
      </c>
      <c r="L153" s="243"/>
      <c r="M153" s="240" t="s">
        <v>227</v>
      </c>
      <c r="N153" s="123" t="s">
        <v>1796</v>
      </c>
      <c r="O153" s="123" t="s">
        <v>1797</v>
      </c>
      <c r="P153" s="57"/>
      <c r="Q153" s="243" t="s">
        <v>1783</v>
      </c>
      <c r="R153" s="243" t="s">
        <v>1855</v>
      </c>
      <c r="S153" s="234" t="s">
        <v>1856</v>
      </c>
      <c r="T153" s="244" t="s">
        <v>1857</v>
      </c>
      <c r="U153" s="234" t="s">
        <v>1825</v>
      </c>
      <c r="V153" s="234" t="s">
        <v>1858</v>
      </c>
      <c r="W153" s="116" t="s">
        <v>1859</v>
      </c>
      <c r="X153" s="245"/>
      <c r="AA153" s="246">
        <f>IF(OR(J153="Fail",ISBLANK(J153)),INDEX('Issue Code Table'!C:C,MATCH(N:N,'Issue Code Table'!A:A,0)),IF(M153="Critical",6,IF(M153="Significant",5,IF(M153="Moderate",3,2))))</f>
        <v>3</v>
      </c>
    </row>
    <row r="154" spans="1:27" s="38" customFormat="1" ht="83.15" customHeight="1" x14ac:dyDescent="0.25">
      <c r="A154" s="233" t="s">
        <v>1860</v>
      </c>
      <c r="B154" s="234" t="s">
        <v>415</v>
      </c>
      <c r="C154" s="234" t="s">
        <v>416</v>
      </c>
      <c r="D154" s="238" t="s">
        <v>221</v>
      </c>
      <c r="E154" s="238" t="s">
        <v>1861</v>
      </c>
      <c r="F154" s="238" t="s">
        <v>1862</v>
      </c>
      <c r="G154" s="238" t="s">
        <v>1863</v>
      </c>
      <c r="H154" s="238" t="s">
        <v>1864</v>
      </c>
      <c r="I154" s="243"/>
      <c r="J154" s="238"/>
      <c r="K154" s="234" t="s">
        <v>1865</v>
      </c>
      <c r="L154" s="243"/>
      <c r="M154" s="240" t="s">
        <v>227</v>
      </c>
      <c r="N154" s="123" t="s">
        <v>1796</v>
      </c>
      <c r="O154" s="123" t="s">
        <v>1797</v>
      </c>
      <c r="P154" s="57"/>
      <c r="Q154" s="243" t="s">
        <v>1866</v>
      </c>
      <c r="R154" s="243" t="s">
        <v>1867</v>
      </c>
      <c r="S154" s="234" t="s">
        <v>1823</v>
      </c>
      <c r="T154" s="244" t="s">
        <v>1868</v>
      </c>
      <c r="U154" s="234" t="s">
        <v>1825</v>
      </c>
      <c r="V154" s="234" t="s">
        <v>1869</v>
      </c>
      <c r="W154" s="116" t="s">
        <v>1870</v>
      </c>
      <c r="X154" s="245"/>
      <c r="AA154" s="246">
        <f>IF(OR(J154="Fail",ISBLANK(J154)),INDEX('Issue Code Table'!C:C,MATCH(N:N,'Issue Code Table'!A:A,0)),IF(M154="Critical",6,IF(M154="Significant",5,IF(M154="Moderate",3,2))))</f>
        <v>3</v>
      </c>
    </row>
    <row r="155" spans="1:27" s="38" customFormat="1" ht="83.15" customHeight="1" x14ac:dyDescent="0.25">
      <c r="A155" s="233" t="s">
        <v>1871</v>
      </c>
      <c r="B155" s="234" t="s">
        <v>709</v>
      </c>
      <c r="C155" s="234" t="s">
        <v>710</v>
      </c>
      <c r="D155" s="238" t="s">
        <v>221</v>
      </c>
      <c r="E155" s="238" t="s">
        <v>1872</v>
      </c>
      <c r="F155" s="238" t="s">
        <v>1830</v>
      </c>
      <c r="G155" s="238" t="s">
        <v>1873</v>
      </c>
      <c r="H155" s="238" t="s">
        <v>1874</v>
      </c>
      <c r="I155" s="243"/>
      <c r="J155" s="238"/>
      <c r="K155" s="234" t="s">
        <v>1875</v>
      </c>
      <c r="L155" s="243"/>
      <c r="M155" s="240" t="s">
        <v>227</v>
      </c>
      <c r="N155" s="123" t="s">
        <v>1796</v>
      </c>
      <c r="O155" s="123" t="s">
        <v>1797</v>
      </c>
      <c r="P155" s="57"/>
      <c r="Q155" s="243" t="s">
        <v>1866</v>
      </c>
      <c r="R155" s="243" t="s">
        <v>1876</v>
      </c>
      <c r="S155" s="234" t="s">
        <v>1799</v>
      </c>
      <c r="T155" s="244" t="s">
        <v>1877</v>
      </c>
      <c r="U155" s="234" t="s">
        <v>1801</v>
      </c>
      <c r="V155" s="234" t="s">
        <v>1878</v>
      </c>
      <c r="W155" s="116" t="s">
        <v>1879</v>
      </c>
      <c r="X155" s="245"/>
      <c r="AA155" s="246">
        <f>IF(OR(J155="Fail",ISBLANK(J155)),INDEX('Issue Code Table'!C:C,MATCH(N:N,'Issue Code Table'!A:A,0)),IF(M155="Critical",6,IF(M155="Significant",5,IF(M155="Moderate",3,2))))</f>
        <v>3</v>
      </c>
    </row>
    <row r="156" spans="1:27" s="38" customFormat="1" ht="83.15" customHeight="1" x14ac:dyDescent="0.25">
      <c r="A156" s="233" t="s">
        <v>1880</v>
      </c>
      <c r="B156" s="234" t="s">
        <v>219</v>
      </c>
      <c r="C156" s="238" t="s">
        <v>220</v>
      </c>
      <c r="D156" s="238" t="s">
        <v>221</v>
      </c>
      <c r="E156" s="238" t="s">
        <v>1881</v>
      </c>
      <c r="F156" s="238" t="s">
        <v>1806</v>
      </c>
      <c r="G156" s="238" t="s">
        <v>1882</v>
      </c>
      <c r="H156" s="238" t="s">
        <v>1883</v>
      </c>
      <c r="I156" s="243"/>
      <c r="J156" s="238"/>
      <c r="K156" s="234" t="s">
        <v>1884</v>
      </c>
      <c r="L156" s="243"/>
      <c r="M156" s="240" t="s">
        <v>227</v>
      </c>
      <c r="N156" s="123" t="s">
        <v>1796</v>
      </c>
      <c r="O156" s="123" t="s">
        <v>1797</v>
      </c>
      <c r="P156" s="57"/>
      <c r="Q156" s="243" t="s">
        <v>1866</v>
      </c>
      <c r="R156" s="243" t="s">
        <v>1885</v>
      </c>
      <c r="S156" s="234" t="s">
        <v>1811</v>
      </c>
      <c r="T156" s="244" t="s">
        <v>1886</v>
      </c>
      <c r="U156" s="234" t="s">
        <v>1813</v>
      </c>
      <c r="V156" s="234" t="s">
        <v>1887</v>
      </c>
      <c r="W156" s="116" t="s">
        <v>1888</v>
      </c>
      <c r="X156" s="245"/>
      <c r="AA156" s="246">
        <f>IF(OR(J156="Fail",ISBLANK(J156)),INDEX('Issue Code Table'!C:C,MATCH(N:N,'Issue Code Table'!A:A,0)),IF(M156="Critical",6,IF(M156="Significant",5,IF(M156="Moderate",3,2))))</f>
        <v>3</v>
      </c>
    </row>
    <row r="157" spans="1:27" s="38" customFormat="1" ht="83.15" customHeight="1" x14ac:dyDescent="0.25">
      <c r="A157" s="233" t="s">
        <v>1889</v>
      </c>
      <c r="B157" s="234" t="s">
        <v>415</v>
      </c>
      <c r="C157" s="234" t="s">
        <v>416</v>
      </c>
      <c r="D157" s="238" t="s">
        <v>221</v>
      </c>
      <c r="E157" s="238" t="s">
        <v>1890</v>
      </c>
      <c r="F157" s="238" t="s">
        <v>1840</v>
      </c>
      <c r="G157" s="238" t="s">
        <v>1891</v>
      </c>
      <c r="H157" s="238" t="s">
        <v>1892</v>
      </c>
      <c r="I157" s="243"/>
      <c r="J157" s="238"/>
      <c r="K157" s="234" t="s">
        <v>1893</v>
      </c>
      <c r="L157" s="243"/>
      <c r="M157" s="240" t="s">
        <v>227</v>
      </c>
      <c r="N157" s="123" t="s">
        <v>1796</v>
      </c>
      <c r="O157" s="123" t="s">
        <v>1797</v>
      </c>
      <c r="P157" s="57"/>
      <c r="Q157" s="243" t="s">
        <v>1866</v>
      </c>
      <c r="R157" s="243" t="s">
        <v>1894</v>
      </c>
      <c r="S157" s="234" t="s">
        <v>1845</v>
      </c>
      <c r="T157" s="244" t="s">
        <v>1895</v>
      </c>
      <c r="U157" s="234" t="s">
        <v>1825</v>
      </c>
      <c r="V157" s="234" t="s">
        <v>1896</v>
      </c>
      <c r="W157" s="116" t="s">
        <v>1897</v>
      </c>
      <c r="X157" s="245"/>
      <c r="AA157" s="246">
        <f>IF(OR(J157="Fail",ISBLANK(J157)),INDEX('Issue Code Table'!C:C,MATCH(N:N,'Issue Code Table'!A:A,0)),IF(M157="Critical",6,IF(M157="Significant",5,IF(M157="Moderate",3,2))))</f>
        <v>3</v>
      </c>
    </row>
    <row r="158" spans="1:27" s="38" customFormat="1" ht="83.15" customHeight="1" x14ac:dyDescent="0.25">
      <c r="A158" s="233" t="s">
        <v>1898</v>
      </c>
      <c r="B158" s="234" t="s">
        <v>1776</v>
      </c>
      <c r="C158" s="234" t="s">
        <v>1777</v>
      </c>
      <c r="D158" s="238" t="s">
        <v>221</v>
      </c>
      <c r="E158" s="238" t="s">
        <v>1899</v>
      </c>
      <c r="F158" s="238" t="s">
        <v>1779</v>
      </c>
      <c r="G158" s="238" t="s">
        <v>1900</v>
      </c>
      <c r="H158" s="238" t="s">
        <v>1901</v>
      </c>
      <c r="I158" s="243"/>
      <c r="J158" s="238"/>
      <c r="K158" s="234" t="s">
        <v>1902</v>
      </c>
      <c r="L158" s="243"/>
      <c r="M158" s="240" t="s">
        <v>227</v>
      </c>
      <c r="N158" s="241" t="s">
        <v>802</v>
      </c>
      <c r="O158" s="248" t="s">
        <v>803</v>
      </c>
      <c r="P158" s="57"/>
      <c r="Q158" s="243" t="s">
        <v>1866</v>
      </c>
      <c r="R158" s="243" t="s">
        <v>1903</v>
      </c>
      <c r="S158" s="234" t="s">
        <v>1785</v>
      </c>
      <c r="T158" s="244" t="s">
        <v>1904</v>
      </c>
      <c r="U158" s="234" t="s">
        <v>1787</v>
      </c>
      <c r="V158" s="234" t="s">
        <v>1905</v>
      </c>
      <c r="W158" s="116" t="s">
        <v>1906</v>
      </c>
      <c r="X158" s="245"/>
      <c r="AA158" s="246">
        <f>IF(OR(J158="Fail",ISBLANK(J158)),INDEX('Issue Code Table'!C:C,MATCH(N:N,'Issue Code Table'!A:A,0)),IF(M158="Critical",6,IF(M158="Significant",5,IF(M158="Moderate",3,2))))</f>
        <v>3</v>
      </c>
    </row>
    <row r="159" spans="1:27" s="38" customFormat="1" ht="83.15" customHeight="1" x14ac:dyDescent="0.25">
      <c r="A159" s="233" t="s">
        <v>1907</v>
      </c>
      <c r="B159" s="234" t="s">
        <v>219</v>
      </c>
      <c r="C159" s="234" t="s">
        <v>220</v>
      </c>
      <c r="D159" s="238" t="s">
        <v>221</v>
      </c>
      <c r="E159" s="238" t="s">
        <v>1908</v>
      </c>
      <c r="F159" s="238" t="s">
        <v>1792</v>
      </c>
      <c r="G159" s="238" t="s">
        <v>1909</v>
      </c>
      <c r="H159" s="238" t="s">
        <v>1910</v>
      </c>
      <c r="I159" s="243"/>
      <c r="J159" s="238"/>
      <c r="K159" s="234" t="s">
        <v>1911</v>
      </c>
      <c r="L159" s="243"/>
      <c r="M159" s="240" t="s">
        <v>227</v>
      </c>
      <c r="N159" s="123" t="s">
        <v>1796</v>
      </c>
      <c r="O159" s="123" t="s">
        <v>1797</v>
      </c>
      <c r="P159" s="57"/>
      <c r="Q159" s="243" t="s">
        <v>1866</v>
      </c>
      <c r="R159" s="243" t="s">
        <v>1912</v>
      </c>
      <c r="S159" s="234" t="s">
        <v>1799</v>
      </c>
      <c r="T159" s="244" t="s">
        <v>1913</v>
      </c>
      <c r="U159" s="234" t="s">
        <v>1801</v>
      </c>
      <c r="V159" s="234" t="s">
        <v>1914</v>
      </c>
      <c r="W159" s="116" t="s">
        <v>1915</v>
      </c>
      <c r="X159" s="245"/>
      <c r="AA159" s="246">
        <f>IF(OR(J159="Fail",ISBLANK(J159)),INDEX('Issue Code Table'!C:C,MATCH(N:N,'Issue Code Table'!A:A,0)),IF(M159="Critical",6,IF(M159="Significant",5,IF(M159="Moderate",3,2))))</f>
        <v>3</v>
      </c>
    </row>
    <row r="160" spans="1:27" s="38" customFormat="1" ht="83.15" customHeight="1" x14ac:dyDescent="0.25">
      <c r="A160" s="233" t="s">
        <v>1916</v>
      </c>
      <c r="B160" s="234" t="s">
        <v>709</v>
      </c>
      <c r="C160" s="234" t="s">
        <v>710</v>
      </c>
      <c r="D160" s="238" t="s">
        <v>221</v>
      </c>
      <c r="E160" s="238" t="s">
        <v>1917</v>
      </c>
      <c r="F160" s="238" t="s">
        <v>1851</v>
      </c>
      <c r="G160" s="238" t="s">
        <v>1918</v>
      </c>
      <c r="H160" s="238" t="s">
        <v>1919</v>
      </c>
      <c r="I160" s="243"/>
      <c r="J160" s="238"/>
      <c r="K160" s="234" t="s">
        <v>1920</v>
      </c>
      <c r="L160" s="243"/>
      <c r="M160" s="240" t="s">
        <v>227</v>
      </c>
      <c r="N160" s="123" t="s">
        <v>1796</v>
      </c>
      <c r="O160" s="123" t="s">
        <v>1797</v>
      </c>
      <c r="P160" s="57"/>
      <c r="Q160" s="243" t="s">
        <v>1866</v>
      </c>
      <c r="R160" s="243" t="s">
        <v>1921</v>
      </c>
      <c r="S160" s="234" t="s">
        <v>1856</v>
      </c>
      <c r="T160" s="244" t="s">
        <v>1922</v>
      </c>
      <c r="U160" s="234" t="s">
        <v>1825</v>
      </c>
      <c r="V160" s="234" t="s">
        <v>1923</v>
      </c>
      <c r="W160" s="116" t="s">
        <v>1924</v>
      </c>
      <c r="X160" s="245"/>
      <c r="AA160" s="246">
        <f>IF(OR(J160="Fail",ISBLANK(J160)),INDEX('Issue Code Table'!C:C,MATCH(N:N,'Issue Code Table'!A:A,0)),IF(M160="Critical",6,IF(M160="Significant",5,IF(M160="Moderate",3,2))))</f>
        <v>3</v>
      </c>
    </row>
    <row r="161" spans="1:27" s="38" customFormat="1" ht="83.15" customHeight="1" x14ac:dyDescent="0.25">
      <c r="A161" s="233" t="s">
        <v>1925</v>
      </c>
      <c r="B161" s="234" t="s">
        <v>415</v>
      </c>
      <c r="C161" s="234" t="s">
        <v>416</v>
      </c>
      <c r="D161" s="238" t="s">
        <v>221</v>
      </c>
      <c r="E161" s="238" t="s">
        <v>1926</v>
      </c>
      <c r="F161" s="238" t="s">
        <v>1862</v>
      </c>
      <c r="G161" s="238" t="s">
        <v>1927</v>
      </c>
      <c r="H161" s="238" t="s">
        <v>1928</v>
      </c>
      <c r="I161" s="243"/>
      <c r="J161" s="238"/>
      <c r="K161" s="234" t="s">
        <v>1929</v>
      </c>
      <c r="L161" s="243"/>
      <c r="M161" s="240" t="s">
        <v>227</v>
      </c>
      <c r="N161" s="123" t="s">
        <v>1796</v>
      </c>
      <c r="O161" s="123" t="s">
        <v>1797</v>
      </c>
      <c r="P161" s="57"/>
      <c r="Q161" s="243" t="s">
        <v>1930</v>
      </c>
      <c r="R161" s="243" t="s">
        <v>1931</v>
      </c>
      <c r="S161" s="234" t="s">
        <v>1823</v>
      </c>
      <c r="T161" s="244" t="s">
        <v>1932</v>
      </c>
      <c r="U161" s="234" t="s">
        <v>1825</v>
      </c>
      <c r="V161" s="234" t="s">
        <v>1933</v>
      </c>
      <c r="W161" s="116" t="s">
        <v>1934</v>
      </c>
      <c r="X161" s="245"/>
      <c r="AA161" s="246">
        <f>IF(OR(J161="Fail",ISBLANK(J161)),INDEX('Issue Code Table'!C:C,MATCH(N:N,'Issue Code Table'!A:A,0)),IF(M161="Critical",6,IF(M161="Significant",5,IF(M161="Moderate",3,2))))</f>
        <v>3</v>
      </c>
    </row>
    <row r="162" spans="1:27" s="38" customFormat="1" ht="83.15" customHeight="1" x14ac:dyDescent="0.25">
      <c r="A162" s="233" t="s">
        <v>1935</v>
      </c>
      <c r="B162" s="234" t="s">
        <v>219</v>
      </c>
      <c r="C162" s="234" t="s">
        <v>220</v>
      </c>
      <c r="D162" s="238" t="s">
        <v>221</v>
      </c>
      <c r="E162" s="238" t="s">
        <v>1936</v>
      </c>
      <c r="F162" s="238" t="s">
        <v>1792</v>
      </c>
      <c r="G162" s="238" t="s">
        <v>1937</v>
      </c>
      <c r="H162" s="238" t="s">
        <v>1938</v>
      </c>
      <c r="I162" s="243"/>
      <c r="J162" s="238"/>
      <c r="K162" s="234" t="s">
        <v>1939</v>
      </c>
      <c r="L162" s="243"/>
      <c r="M162" s="240" t="s">
        <v>227</v>
      </c>
      <c r="N162" s="241" t="s">
        <v>1796</v>
      </c>
      <c r="O162" s="248" t="s">
        <v>1940</v>
      </c>
      <c r="P162" s="57"/>
      <c r="Q162" s="243" t="s">
        <v>1930</v>
      </c>
      <c r="R162" s="243" t="s">
        <v>1941</v>
      </c>
      <c r="S162" s="234" t="s">
        <v>1799</v>
      </c>
      <c r="T162" s="244" t="s">
        <v>1942</v>
      </c>
      <c r="U162" s="234" t="s">
        <v>1801</v>
      </c>
      <c r="V162" s="234" t="s">
        <v>1943</v>
      </c>
      <c r="W162" s="116" t="s">
        <v>1944</v>
      </c>
      <c r="X162" s="245"/>
      <c r="AA162" s="246">
        <f>IF(OR(J162="Fail",ISBLANK(J162)),INDEX('Issue Code Table'!C:C,MATCH(N:N,'Issue Code Table'!A:A,0)),IF(M162="Critical",6,IF(M162="Significant",5,IF(M162="Moderate",3,2))))</f>
        <v>3</v>
      </c>
    </row>
    <row r="163" spans="1:27" s="38" customFormat="1" ht="83.15" customHeight="1" x14ac:dyDescent="0.25">
      <c r="A163" s="233" t="s">
        <v>1945</v>
      </c>
      <c r="B163" s="234" t="s">
        <v>1776</v>
      </c>
      <c r="C163" s="234" t="s">
        <v>1777</v>
      </c>
      <c r="D163" s="238" t="s">
        <v>221</v>
      </c>
      <c r="E163" s="238" t="s">
        <v>1946</v>
      </c>
      <c r="F163" s="238" t="s">
        <v>1830</v>
      </c>
      <c r="G163" s="238" t="s">
        <v>1947</v>
      </c>
      <c r="H163" s="238" t="s">
        <v>1948</v>
      </c>
      <c r="I163" s="243"/>
      <c r="J163" s="238"/>
      <c r="K163" s="234" t="s">
        <v>1949</v>
      </c>
      <c r="L163" s="243"/>
      <c r="M163" s="240" t="s">
        <v>227</v>
      </c>
      <c r="N163" s="241" t="s">
        <v>1796</v>
      </c>
      <c r="O163" s="248" t="s">
        <v>1940</v>
      </c>
      <c r="P163" s="57"/>
      <c r="Q163" s="243" t="s">
        <v>1930</v>
      </c>
      <c r="R163" s="243" t="s">
        <v>1950</v>
      </c>
      <c r="S163" s="234" t="s">
        <v>1799</v>
      </c>
      <c r="T163" s="244" t="s">
        <v>1951</v>
      </c>
      <c r="U163" s="234" t="s">
        <v>1801</v>
      </c>
      <c r="V163" s="234" t="s">
        <v>1952</v>
      </c>
      <c r="W163" s="116" t="s">
        <v>1953</v>
      </c>
      <c r="X163" s="245"/>
      <c r="AA163" s="246">
        <f>IF(OR(J163="Fail",ISBLANK(J163)),INDEX('Issue Code Table'!C:C,MATCH(N:N,'Issue Code Table'!A:A,0)),IF(M163="Critical",6,IF(M163="Significant",5,IF(M163="Moderate",3,2))))</f>
        <v>3</v>
      </c>
    </row>
    <row r="164" spans="1:27" s="38" customFormat="1" ht="83.15" customHeight="1" x14ac:dyDescent="0.25">
      <c r="A164" s="233" t="s">
        <v>1954</v>
      </c>
      <c r="B164" s="234" t="s">
        <v>219</v>
      </c>
      <c r="C164" s="238" t="s">
        <v>220</v>
      </c>
      <c r="D164" s="238" t="s">
        <v>221</v>
      </c>
      <c r="E164" s="238" t="s">
        <v>1955</v>
      </c>
      <c r="F164" s="238" t="s">
        <v>1806</v>
      </c>
      <c r="G164" s="238" t="s">
        <v>1956</v>
      </c>
      <c r="H164" s="238" t="s">
        <v>1957</v>
      </c>
      <c r="I164" s="243"/>
      <c r="J164" s="238"/>
      <c r="K164" s="234" t="s">
        <v>1958</v>
      </c>
      <c r="L164" s="243"/>
      <c r="M164" s="240" t="s">
        <v>227</v>
      </c>
      <c r="N164" s="123" t="s">
        <v>1796</v>
      </c>
      <c r="O164" s="123" t="s">
        <v>1797</v>
      </c>
      <c r="P164" s="57"/>
      <c r="Q164" s="243" t="s">
        <v>1930</v>
      </c>
      <c r="R164" s="243" t="s">
        <v>1959</v>
      </c>
      <c r="S164" s="234" t="s">
        <v>1811</v>
      </c>
      <c r="T164" s="244" t="s">
        <v>1960</v>
      </c>
      <c r="U164" s="234" t="s">
        <v>1813</v>
      </c>
      <c r="V164" s="234" t="s">
        <v>1961</v>
      </c>
      <c r="W164" s="116" t="s">
        <v>1962</v>
      </c>
      <c r="X164" s="245"/>
      <c r="AA164" s="246">
        <f>IF(OR(J164="Fail",ISBLANK(J164)),INDEX('Issue Code Table'!C:C,MATCH(N:N,'Issue Code Table'!A:A,0)),IF(M164="Critical",6,IF(M164="Significant",5,IF(M164="Moderate",3,2))))</f>
        <v>3</v>
      </c>
    </row>
    <row r="165" spans="1:27" s="38" customFormat="1" ht="83.15" customHeight="1" x14ac:dyDescent="0.25">
      <c r="A165" s="233" t="s">
        <v>1963</v>
      </c>
      <c r="B165" s="234" t="s">
        <v>1776</v>
      </c>
      <c r="C165" s="238" t="s">
        <v>1777</v>
      </c>
      <c r="D165" s="238" t="s">
        <v>221</v>
      </c>
      <c r="E165" s="238" t="s">
        <v>1964</v>
      </c>
      <c r="F165" s="238" t="s">
        <v>1779</v>
      </c>
      <c r="G165" s="238" t="s">
        <v>1965</v>
      </c>
      <c r="H165" s="238" t="s">
        <v>1966</v>
      </c>
      <c r="I165" s="243"/>
      <c r="J165" s="238"/>
      <c r="K165" s="234" t="s">
        <v>1967</v>
      </c>
      <c r="L165" s="243"/>
      <c r="M165" s="240" t="s">
        <v>227</v>
      </c>
      <c r="N165" s="123" t="s">
        <v>802</v>
      </c>
      <c r="O165" s="123" t="s">
        <v>803</v>
      </c>
      <c r="P165" s="57"/>
      <c r="Q165" s="243" t="s">
        <v>1930</v>
      </c>
      <c r="R165" s="243" t="s">
        <v>1968</v>
      </c>
      <c r="S165" s="234" t="s">
        <v>1785</v>
      </c>
      <c r="T165" s="244" t="s">
        <v>1969</v>
      </c>
      <c r="U165" s="234" t="s">
        <v>1787</v>
      </c>
      <c r="V165" s="234" t="s">
        <v>1970</v>
      </c>
      <c r="W165" s="116" t="s">
        <v>1971</v>
      </c>
      <c r="X165" s="245"/>
      <c r="AA165" s="246">
        <f>IF(OR(J165="Fail",ISBLANK(J165)),INDEX('Issue Code Table'!C:C,MATCH(N:N,'Issue Code Table'!A:A,0)),IF(M165="Critical",6,IF(M165="Significant",5,IF(M165="Moderate",3,2))))</f>
        <v>3</v>
      </c>
    </row>
    <row r="166" spans="1:27" s="38" customFormat="1" ht="83.15" customHeight="1" x14ac:dyDescent="0.25">
      <c r="A166" s="233" t="s">
        <v>1972</v>
      </c>
      <c r="B166" s="234" t="s">
        <v>415</v>
      </c>
      <c r="C166" s="234" t="s">
        <v>416</v>
      </c>
      <c r="D166" s="238" t="s">
        <v>221</v>
      </c>
      <c r="E166" s="238" t="s">
        <v>1973</v>
      </c>
      <c r="F166" s="238" t="s">
        <v>1840</v>
      </c>
      <c r="G166" s="238" t="s">
        <v>1974</v>
      </c>
      <c r="H166" s="238" t="s">
        <v>1975</v>
      </c>
      <c r="I166" s="243"/>
      <c r="J166" s="238"/>
      <c r="K166" s="234" t="s">
        <v>1976</v>
      </c>
      <c r="L166" s="243"/>
      <c r="M166" s="240" t="s">
        <v>227</v>
      </c>
      <c r="N166" s="123" t="s">
        <v>1796</v>
      </c>
      <c r="O166" s="123" t="s">
        <v>1797</v>
      </c>
      <c r="P166" s="57"/>
      <c r="Q166" s="243" t="s">
        <v>1930</v>
      </c>
      <c r="R166" s="243" t="s">
        <v>1977</v>
      </c>
      <c r="S166" s="234" t="s">
        <v>1845</v>
      </c>
      <c r="T166" s="244" t="s">
        <v>1978</v>
      </c>
      <c r="U166" s="234" t="s">
        <v>1825</v>
      </c>
      <c r="V166" s="234" t="s">
        <v>1979</v>
      </c>
      <c r="W166" s="116" t="s">
        <v>1980</v>
      </c>
      <c r="X166" s="245"/>
      <c r="AA166" s="246">
        <f>IF(OR(J166="Fail",ISBLANK(J166)),INDEX('Issue Code Table'!C:C,MATCH(N:N,'Issue Code Table'!A:A,0)),IF(M166="Critical",6,IF(M166="Significant",5,IF(M166="Moderate",3,2))))</f>
        <v>3</v>
      </c>
    </row>
    <row r="167" spans="1:27" s="38" customFormat="1" ht="83.15" customHeight="1" x14ac:dyDescent="0.25">
      <c r="A167" s="233" t="s">
        <v>1981</v>
      </c>
      <c r="B167" s="234" t="s">
        <v>709</v>
      </c>
      <c r="C167" s="238" t="s">
        <v>710</v>
      </c>
      <c r="D167" s="238" t="s">
        <v>221</v>
      </c>
      <c r="E167" s="238" t="s">
        <v>1982</v>
      </c>
      <c r="F167" s="238" t="s">
        <v>1851</v>
      </c>
      <c r="G167" s="238" t="s">
        <v>1983</v>
      </c>
      <c r="H167" s="238" t="s">
        <v>1984</v>
      </c>
      <c r="I167" s="243"/>
      <c r="J167" s="238"/>
      <c r="K167" s="234" t="s">
        <v>1985</v>
      </c>
      <c r="L167" s="243"/>
      <c r="M167" s="240" t="s">
        <v>227</v>
      </c>
      <c r="N167" s="123" t="s">
        <v>1796</v>
      </c>
      <c r="O167" s="123" t="s">
        <v>1797</v>
      </c>
      <c r="P167" s="57"/>
      <c r="Q167" s="243" t="s">
        <v>1930</v>
      </c>
      <c r="R167" s="243" t="s">
        <v>1986</v>
      </c>
      <c r="S167" s="234" t="s">
        <v>1856</v>
      </c>
      <c r="T167" s="244" t="s">
        <v>1987</v>
      </c>
      <c r="U167" s="234" t="s">
        <v>1825</v>
      </c>
      <c r="V167" s="234" t="s">
        <v>1988</v>
      </c>
      <c r="W167" s="116" t="s">
        <v>1989</v>
      </c>
      <c r="X167" s="245"/>
      <c r="AA167" s="246">
        <f>IF(OR(J167="Fail",ISBLANK(J167)),INDEX('Issue Code Table'!C:C,MATCH(N:N,'Issue Code Table'!A:A,0)),IF(M167="Critical",6,IF(M167="Significant",5,IF(M167="Moderate",3,2))))</f>
        <v>3</v>
      </c>
    </row>
    <row r="168" spans="1:27" s="38" customFormat="1" ht="83.15" customHeight="1" x14ac:dyDescent="0.25">
      <c r="A168" s="233" t="s">
        <v>1990</v>
      </c>
      <c r="B168" s="234" t="s">
        <v>1991</v>
      </c>
      <c r="C168" s="234" t="s">
        <v>1992</v>
      </c>
      <c r="D168" s="238" t="s">
        <v>221</v>
      </c>
      <c r="E168" s="238" t="s">
        <v>1993</v>
      </c>
      <c r="F168" s="238" t="s">
        <v>1994</v>
      </c>
      <c r="G168" s="238" t="s">
        <v>240</v>
      </c>
      <c r="H168" s="238" t="s">
        <v>1995</v>
      </c>
      <c r="I168" s="243"/>
      <c r="J168" s="238"/>
      <c r="K168" s="234" t="s">
        <v>1996</v>
      </c>
      <c r="L168" s="238" t="s">
        <v>1997</v>
      </c>
      <c r="M168" s="123" t="s">
        <v>366</v>
      </c>
      <c r="N168" s="123" t="s">
        <v>1998</v>
      </c>
      <c r="O168" s="123" t="s">
        <v>1999</v>
      </c>
      <c r="P168" s="57"/>
      <c r="Q168" s="243" t="s">
        <v>2000</v>
      </c>
      <c r="R168" s="243" t="s">
        <v>2001</v>
      </c>
      <c r="S168" s="234" t="s">
        <v>2002</v>
      </c>
      <c r="T168" s="244" t="s">
        <v>2003</v>
      </c>
      <c r="U168" s="234" t="s">
        <v>2004</v>
      </c>
      <c r="V168" s="234" t="s">
        <v>2005</v>
      </c>
      <c r="W168" s="116" t="s">
        <v>2006</v>
      </c>
      <c r="X168" s="245"/>
      <c r="AA168" s="246">
        <f>IF(OR(J168="Fail",ISBLANK(J168)),INDEX('Issue Code Table'!C:C,MATCH(N:N,'Issue Code Table'!A:A,0)),IF(M168="Critical",6,IF(M168="Significant",5,IF(M168="Moderate",3,2))))</f>
        <v>1</v>
      </c>
    </row>
    <row r="169" spans="1:27" s="38" customFormat="1" ht="83.15" customHeight="1" x14ac:dyDescent="0.25">
      <c r="A169" s="233" t="s">
        <v>2007</v>
      </c>
      <c r="B169" s="234" t="s">
        <v>1991</v>
      </c>
      <c r="C169" s="234" t="s">
        <v>1992</v>
      </c>
      <c r="D169" s="238" t="s">
        <v>221</v>
      </c>
      <c r="E169" s="238" t="s">
        <v>2008</v>
      </c>
      <c r="F169" s="238" t="s">
        <v>2009</v>
      </c>
      <c r="G169" s="238" t="s">
        <v>240</v>
      </c>
      <c r="H169" s="238" t="s">
        <v>2010</v>
      </c>
      <c r="I169" s="243"/>
      <c r="J169" s="238"/>
      <c r="K169" s="234" t="s">
        <v>2011</v>
      </c>
      <c r="L169" s="243" t="s">
        <v>2012</v>
      </c>
      <c r="M169" s="123" t="s">
        <v>187</v>
      </c>
      <c r="N169" s="123" t="s">
        <v>2013</v>
      </c>
      <c r="O169" s="123" t="s">
        <v>2014</v>
      </c>
      <c r="P169" s="57"/>
      <c r="Q169" s="243" t="s">
        <v>2000</v>
      </c>
      <c r="R169" s="243" t="s">
        <v>2015</v>
      </c>
      <c r="S169" s="234" t="s">
        <v>2016</v>
      </c>
      <c r="T169" s="244" t="s">
        <v>2017</v>
      </c>
      <c r="U169" s="234" t="s">
        <v>2018</v>
      </c>
      <c r="V169" s="234" t="s">
        <v>2019</v>
      </c>
      <c r="W169" s="116" t="s">
        <v>2020</v>
      </c>
      <c r="X169" s="245" t="s">
        <v>251</v>
      </c>
      <c r="AA169" s="246">
        <f>IF(OR(J169="Fail",ISBLANK(J169)),INDEX('Issue Code Table'!C:C,MATCH(N:N,'Issue Code Table'!A:A,0)),IF(M169="Critical",6,IF(M169="Significant",5,IF(M169="Moderate",3,2))))</f>
        <v>5</v>
      </c>
    </row>
    <row r="170" spans="1:27" s="38" customFormat="1" ht="83.15" customHeight="1" x14ac:dyDescent="0.25">
      <c r="A170" s="233" t="s">
        <v>2021</v>
      </c>
      <c r="B170" s="234" t="s">
        <v>1991</v>
      </c>
      <c r="C170" s="238" t="s">
        <v>1992</v>
      </c>
      <c r="D170" s="238" t="s">
        <v>221</v>
      </c>
      <c r="E170" s="238" t="s">
        <v>2022</v>
      </c>
      <c r="F170" s="238" t="s">
        <v>2023</v>
      </c>
      <c r="G170" s="238" t="s">
        <v>240</v>
      </c>
      <c r="H170" s="238" t="s">
        <v>2024</v>
      </c>
      <c r="I170" s="243"/>
      <c r="J170" s="238"/>
      <c r="K170" s="234" t="s">
        <v>2025</v>
      </c>
      <c r="L170" s="238" t="s">
        <v>1997</v>
      </c>
      <c r="M170" s="123" t="s">
        <v>366</v>
      </c>
      <c r="N170" s="123" t="s">
        <v>1998</v>
      </c>
      <c r="O170" s="123" t="s">
        <v>1999</v>
      </c>
      <c r="P170" s="57"/>
      <c r="Q170" s="243" t="s">
        <v>2000</v>
      </c>
      <c r="R170" s="243" t="s">
        <v>2026</v>
      </c>
      <c r="S170" s="234" t="s">
        <v>2027</v>
      </c>
      <c r="T170" s="244" t="s">
        <v>2028</v>
      </c>
      <c r="U170" s="234" t="s">
        <v>2029</v>
      </c>
      <c r="V170" s="234" t="s">
        <v>2030</v>
      </c>
      <c r="W170" s="116" t="s">
        <v>2031</v>
      </c>
      <c r="X170" s="245"/>
      <c r="AA170" s="246">
        <f>IF(OR(J170="Fail",ISBLANK(J170)),INDEX('Issue Code Table'!C:C,MATCH(N:N,'Issue Code Table'!A:A,0)),IF(M170="Critical",6,IF(M170="Significant",5,IF(M170="Moderate",3,2))))</f>
        <v>1</v>
      </c>
    </row>
    <row r="171" spans="1:27" s="38" customFormat="1" ht="83.15" customHeight="1" x14ac:dyDescent="0.25">
      <c r="A171" s="233" t="s">
        <v>2032</v>
      </c>
      <c r="B171" s="234" t="s">
        <v>376</v>
      </c>
      <c r="C171" s="234" t="s">
        <v>377</v>
      </c>
      <c r="D171" s="238" t="s">
        <v>221</v>
      </c>
      <c r="E171" s="238" t="s">
        <v>2033</v>
      </c>
      <c r="F171" s="238" t="s">
        <v>2034</v>
      </c>
      <c r="G171" s="238" t="s">
        <v>240</v>
      </c>
      <c r="H171" s="238" t="s">
        <v>2035</v>
      </c>
      <c r="I171" s="243"/>
      <c r="J171" s="238"/>
      <c r="K171" s="234" t="s">
        <v>2036</v>
      </c>
      <c r="L171" s="243"/>
      <c r="M171" s="240" t="s">
        <v>187</v>
      </c>
      <c r="N171" s="123" t="s">
        <v>2037</v>
      </c>
      <c r="O171" s="123" t="s">
        <v>2038</v>
      </c>
      <c r="P171" s="57"/>
      <c r="Q171" s="243" t="s">
        <v>2039</v>
      </c>
      <c r="R171" s="243" t="s">
        <v>2040</v>
      </c>
      <c r="S171" s="234" t="s">
        <v>2041</v>
      </c>
      <c r="T171" s="244" t="s">
        <v>2042</v>
      </c>
      <c r="U171" s="234" t="s">
        <v>2043</v>
      </c>
      <c r="V171" s="234" t="s">
        <v>2044</v>
      </c>
      <c r="W171" s="116" t="s">
        <v>2045</v>
      </c>
      <c r="X171" s="245" t="s">
        <v>251</v>
      </c>
      <c r="AA171" s="246">
        <f>IF(OR(J171="Fail",ISBLANK(J171)),INDEX('Issue Code Table'!C:C,MATCH(N:N,'Issue Code Table'!A:A,0)),IF(M171="Critical",6,IF(M171="Significant",5,IF(M171="Moderate",3,2))))</f>
        <v>7</v>
      </c>
    </row>
    <row r="172" spans="1:27" s="38" customFormat="1" ht="83.15" customHeight="1" x14ac:dyDescent="0.25">
      <c r="A172" s="233" t="s">
        <v>2046</v>
      </c>
      <c r="B172" s="234" t="s">
        <v>376</v>
      </c>
      <c r="C172" s="234" t="s">
        <v>377</v>
      </c>
      <c r="D172" s="238" t="s">
        <v>221</v>
      </c>
      <c r="E172" s="238" t="s">
        <v>2047</v>
      </c>
      <c r="F172" s="238" t="s">
        <v>2048</v>
      </c>
      <c r="G172" s="238" t="s">
        <v>240</v>
      </c>
      <c r="H172" s="238" t="s">
        <v>2049</v>
      </c>
      <c r="I172" s="243"/>
      <c r="J172" s="238"/>
      <c r="K172" s="234" t="s">
        <v>2050</v>
      </c>
      <c r="L172" s="243" t="s">
        <v>2051</v>
      </c>
      <c r="M172" s="240" t="s">
        <v>187</v>
      </c>
      <c r="N172" s="241" t="s">
        <v>2052</v>
      </c>
      <c r="O172" s="123" t="s">
        <v>2053</v>
      </c>
      <c r="P172" s="57"/>
      <c r="Q172" s="243" t="s">
        <v>2039</v>
      </c>
      <c r="R172" s="243" t="s">
        <v>2054</v>
      </c>
      <c r="S172" s="234" t="s">
        <v>2055</v>
      </c>
      <c r="T172" s="244" t="s">
        <v>2056</v>
      </c>
      <c r="U172" s="234" t="s">
        <v>2057</v>
      </c>
      <c r="V172" s="234" t="s">
        <v>2058</v>
      </c>
      <c r="W172" s="116" t="s">
        <v>2059</v>
      </c>
      <c r="X172" s="245" t="s">
        <v>251</v>
      </c>
      <c r="AA172" s="246">
        <f>IF(OR(J172="Fail",ISBLANK(J172)),INDEX('Issue Code Table'!C:C,MATCH(N:N,'Issue Code Table'!A:A,0)),IF(M172="Critical",6,IF(M172="Significant",5,IF(M172="Moderate",3,2))))</f>
        <v>6</v>
      </c>
    </row>
    <row r="173" spans="1:27" s="38" customFormat="1" ht="83.15" customHeight="1" x14ac:dyDescent="0.25">
      <c r="A173" s="233" t="s">
        <v>2060</v>
      </c>
      <c r="B173" s="234" t="s">
        <v>376</v>
      </c>
      <c r="C173" s="234" t="s">
        <v>377</v>
      </c>
      <c r="D173" s="238" t="s">
        <v>166</v>
      </c>
      <c r="E173" s="238" t="s">
        <v>2061</v>
      </c>
      <c r="F173" s="238" t="s">
        <v>2062</v>
      </c>
      <c r="G173" s="238" t="s">
        <v>240</v>
      </c>
      <c r="H173" s="238" t="s">
        <v>2063</v>
      </c>
      <c r="I173" s="129"/>
      <c r="J173" s="238"/>
      <c r="K173" s="234" t="s">
        <v>2064</v>
      </c>
      <c r="L173" s="243" t="s">
        <v>2065</v>
      </c>
      <c r="M173" s="240" t="s">
        <v>187</v>
      </c>
      <c r="N173" s="241" t="s">
        <v>528</v>
      </c>
      <c r="O173" s="123" t="s">
        <v>529</v>
      </c>
      <c r="P173" s="57"/>
      <c r="Q173" s="243" t="s">
        <v>2039</v>
      </c>
      <c r="R173" s="243" t="s">
        <v>2066</v>
      </c>
      <c r="S173" s="234" t="s">
        <v>2067</v>
      </c>
      <c r="T173" s="244" t="s">
        <v>2068</v>
      </c>
      <c r="U173" s="234" t="s">
        <v>2069</v>
      </c>
      <c r="V173" s="126" t="s">
        <v>2070</v>
      </c>
      <c r="W173" s="116" t="s">
        <v>2071</v>
      </c>
      <c r="X173" s="245" t="s">
        <v>251</v>
      </c>
      <c r="AA173" s="246">
        <f>IF(OR(J173="Fail",ISBLANK(J173)),INDEX('Issue Code Table'!C:C,MATCH(N:N,'Issue Code Table'!A:A,0)),IF(M173="Critical",6,IF(M173="Significant",5,IF(M173="Moderate",3,2))))</f>
        <v>5</v>
      </c>
    </row>
    <row r="174" spans="1:27" s="38" customFormat="1" ht="83.15" customHeight="1" x14ac:dyDescent="0.25">
      <c r="A174" s="233" t="s">
        <v>2072</v>
      </c>
      <c r="B174" s="234" t="s">
        <v>376</v>
      </c>
      <c r="C174" s="234" t="s">
        <v>377</v>
      </c>
      <c r="D174" s="238" t="s">
        <v>221</v>
      </c>
      <c r="E174" s="238" t="s">
        <v>2073</v>
      </c>
      <c r="F174" s="238" t="s">
        <v>2074</v>
      </c>
      <c r="G174" s="238" t="s">
        <v>240</v>
      </c>
      <c r="H174" s="238" t="s">
        <v>2075</v>
      </c>
      <c r="I174" s="243"/>
      <c r="J174" s="238"/>
      <c r="K174" s="234" t="s">
        <v>2076</v>
      </c>
      <c r="L174" s="243"/>
      <c r="M174" s="240" t="s">
        <v>227</v>
      </c>
      <c r="N174" s="241" t="s">
        <v>2077</v>
      </c>
      <c r="O174" s="123" t="s">
        <v>2078</v>
      </c>
      <c r="P174" s="57"/>
      <c r="Q174" s="243" t="s">
        <v>2039</v>
      </c>
      <c r="R174" s="243" t="s">
        <v>2079</v>
      </c>
      <c r="S174" s="234" t="s">
        <v>2080</v>
      </c>
      <c r="T174" s="244" t="s">
        <v>2081</v>
      </c>
      <c r="U174" s="234" t="s">
        <v>2082</v>
      </c>
      <c r="V174" s="234" t="s">
        <v>2083</v>
      </c>
      <c r="W174" s="116" t="s">
        <v>2084</v>
      </c>
      <c r="X174" s="245"/>
      <c r="AA174" s="246">
        <f>IF(OR(J174="Fail",ISBLANK(J174)),INDEX('Issue Code Table'!C:C,MATCH(N:N,'Issue Code Table'!A:A,0)),IF(M174="Critical",6,IF(M174="Significant",5,IF(M174="Moderate",3,2))))</f>
        <v>3</v>
      </c>
    </row>
    <row r="175" spans="1:27" s="38" customFormat="1" ht="83.15" customHeight="1" x14ac:dyDescent="0.25">
      <c r="A175" s="233" t="s">
        <v>2085</v>
      </c>
      <c r="B175" s="234" t="s">
        <v>376</v>
      </c>
      <c r="C175" s="234" t="s">
        <v>377</v>
      </c>
      <c r="D175" s="238" t="s">
        <v>221</v>
      </c>
      <c r="E175" s="238" t="s">
        <v>2086</v>
      </c>
      <c r="F175" s="238" t="s">
        <v>2087</v>
      </c>
      <c r="G175" s="238" t="s">
        <v>240</v>
      </c>
      <c r="H175" s="238" t="s">
        <v>2088</v>
      </c>
      <c r="I175" s="243"/>
      <c r="J175" s="238"/>
      <c r="K175" s="234" t="s">
        <v>2089</v>
      </c>
      <c r="L175" s="243"/>
      <c r="M175" s="240" t="s">
        <v>187</v>
      </c>
      <c r="N175" s="241" t="s">
        <v>2090</v>
      </c>
      <c r="O175" s="123" t="s">
        <v>2091</v>
      </c>
      <c r="P175" s="57"/>
      <c r="Q175" s="243" t="s">
        <v>2039</v>
      </c>
      <c r="R175" s="243" t="s">
        <v>2092</v>
      </c>
      <c r="S175" s="234" t="s">
        <v>2093</v>
      </c>
      <c r="T175" s="244" t="s">
        <v>2094</v>
      </c>
      <c r="U175" s="234" t="s">
        <v>2095</v>
      </c>
      <c r="V175" s="234" t="s">
        <v>2096</v>
      </c>
      <c r="W175" s="116" t="s">
        <v>2097</v>
      </c>
      <c r="X175" s="245" t="s">
        <v>251</v>
      </c>
      <c r="AA175" s="246">
        <f>IF(OR(J175="Fail",ISBLANK(J175)),INDEX('Issue Code Table'!C:C,MATCH(N:N,'Issue Code Table'!A:A,0)),IF(M175="Critical",6,IF(M175="Significant",5,IF(M175="Moderate",3,2))))</f>
        <v>5</v>
      </c>
    </row>
    <row r="176" spans="1:27" s="38" customFormat="1" ht="83.15" customHeight="1" x14ac:dyDescent="0.25">
      <c r="A176" s="233" t="s">
        <v>2098</v>
      </c>
      <c r="B176" s="234" t="s">
        <v>376</v>
      </c>
      <c r="C176" s="234" t="s">
        <v>377</v>
      </c>
      <c r="D176" s="238" t="s">
        <v>221</v>
      </c>
      <c r="E176" s="238" t="s">
        <v>2099</v>
      </c>
      <c r="F176" s="238" t="s">
        <v>2100</v>
      </c>
      <c r="G176" s="238" t="s">
        <v>240</v>
      </c>
      <c r="H176" s="238" t="s">
        <v>2101</v>
      </c>
      <c r="I176" s="243"/>
      <c r="J176" s="238"/>
      <c r="K176" s="234" t="s">
        <v>2102</v>
      </c>
      <c r="L176" s="243"/>
      <c r="M176" s="123" t="s">
        <v>187</v>
      </c>
      <c r="N176" s="123" t="s">
        <v>2103</v>
      </c>
      <c r="O176" s="123" t="s">
        <v>2104</v>
      </c>
      <c r="P176" s="57"/>
      <c r="Q176" s="243" t="s">
        <v>2039</v>
      </c>
      <c r="R176" s="243" t="s">
        <v>2105</v>
      </c>
      <c r="S176" s="234" t="s">
        <v>2106</v>
      </c>
      <c r="T176" s="244" t="s">
        <v>2107</v>
      </c>
      <c r="U176" s="234" t="s">
        <v>2108</v>
      </c>
      <c r="V176" s="234" t="s">
        <v>2109</v>
      </c>
      <c r="W176" s="116" t="s">
        <v>2110</v>
      </c>
      <c r="X176" s="245" t="s">
        <v>251</v>
      </c>
      <c r="AA176" s="246">
        <f>IF(OR(J176="Fail",ISBLANK(J176)),INDEX('Issue Code Table'!C:C,MATCH(N:N,'Issue Code Table'!A:A,0)),IF(M176="Critical",6,IF(M176="Significant",5,IF(M176="Moderate",3,2))))</f>
        <v>4</v>
      </c>
    </row>
    <row r="177" spans="1:27" s="38" customFormat="1" ht="83.15" customHeight="1" x14ac:dyDescent="0.25">
      <c r="A177" s="233" t="s">
        <v>2111</v>
      </c>
      <c r="B177" s="234" t="s">
        <v>415</v>
      </c>
      <c r="C177" s="238" t="s">
        <v>416</v>
      </c>
      <c r="D177" s="238" t="s">
        <v>221</v>
      </c>
      <c r="E177" s="238" t="s">
        <v>2112</v>
      </c>
      <c r="F177" s="238" t="s">
        <v>2113</v>
      </c>
      <c r="G177" s="238" t="s">
        <v>2114</v>
      </c>
      <c r="H177" s="238" t="s">
        <v>2115</v>
      </c>
      <c r="I177" s="127"/>
      <c r="J177" s="238"/>
      <c r="K177" s="234" t="s">
        <v>2116</v>
      </c>
      <c r="L177" s="243"/>
      <c r="M177" s="123" t="s">
        <v>366</v>
      </c>
      <c r="N177" s="123" t="s">
        <v>367</v>
      </c>
      <c r="O177" s="124" t="s">
        <v>368</v>
      </c>
      <c r="P177" s="57"/>
      <c r="Q177" s="243" t="s">
        <v>2117</v>
      </c>
      <c r="R177" s="243" t="s">
        <v>2118</v>
      </c>
      <c r="S177" s="234" t="s">
        <v>2119</v>
      </c>
      <c r="T177" s="244" t="s">
        <v>2120</v>
      </c>
      <c r="U177" s="234" t="s">
        <v>2121</v>
      </c>
      <c r="V177" s="234" t="s">
        <v>2122</v>
      </c>
      <c r="W177" s="116" t="s">
        <v>2123</v>
      </c>
      <c r="X177" s="245"/>
      <c r="AA177" s="246">
        <f>IF(OR(J177="Fail",ISBLANK(J177)),INDEX('Issue Code Table'!C:C,MATCH(N:N,'Issue Code Table'!A:A,0)),IF(M177="Critical",6,IF(M177="Significant",5,IF(M177="Moderate",3,2))))</f>
        <v>2</v>
      </c>
    </row>
    <row r="178" spans="1:27" s="38" customFormat="1" ht="83.15" customHeight="1" x14ac:dyDescent="0.25">
      <c r="A178" s="233" t="s">
        <v>2124</v>
      </c>
      <c r="B178" s="234" t="s">
        <v>415</v>
      </c>
      <c r="C178" s="238" t="s">
        <v>416</v>
      </c>
      <c r="D178" s="238" t="s">
        <v>221</v>
      </c>
      <c r="E178" s="238" t="s">
        <v>2125</v>
      </c>
      <c r="F178" s="238" t="s">
        <v>2126</v>
      </c>
      <c r="G178" s="238" t="s">
        <v>2127</v>
      </c>
      <c r="H178" s="238" t="s">
        <v>2128</v>
      </c>
      <c r="I178" s="243"/>
      <c r="J178" s="238"/>
      <c r="K178" s="234" t="s">
        <v>2129</v>
      </c>
      <c r="L178" s="243"/>
      <c r="M178" s="240" t="s">
        <v>227</v>
      </c>
      <c r="N178" s="241" t="s">
        <v>816</v>
      </c>
      <c r="O178" s="248" t="s">
        <v>817</v>
      </c>
      <c r="P178" s="57"/>
      <c r="Q178" s="243" t="s">
        <v>2117</v>
      </c>
      <c r="R178" s="243" t="s">
        <v>2130</v>
      </c>
      <c r="S178" s="234" t="s">
        <v>2131</v>
      </c>
      <c r="T178" s="244" t="s">
        <v>2132</v>
      </c>
      <c r="U178" s="234" t="s">
        <v>2133</v>
      </c>
      <c r="V178" s="234" t="s">
        <v>2134</v>
      </c>
      <c r="W178" s="116" t="s">
        <v>2135</v>
      </c>
      <c r="X178" s="245"/>
      <c r="AA178" s="246">
        <f>IF(OR(J178="Fail",ISBLANK(J178)),INDEX('Issue Code Table'!C:C,MATCH(N:N,'Issue Code Table'!A:A,0)),IF(M178="Critical",6,IF(M178="Significant",5,IF(M178="Moderate",3,2))))</f>
        <v>5</v>
      </c>
    </row>
    <row r="179" spans="1:27" s="38" customFormat="1" ht="83.15" customHeight="1" x14ac:dyDescent="0.25">
      <c r="A179" s="233" t="s">
        <v>2136</v>
      </c>
      <c r="B179" s="234" t="s">
        <v>415</v>
      </c>
      <c r="C179" s="238" t="s">
        <v>416</v>
      </c>
      <c r="D179" s="238" t="s">
        <v>221</v>
      </c>
      <c r="E179" s="238" t="s">
        <v>2137</v>
      </c>
      <c r="F179" s="238" t="s">
        <v>2113</v>
      </c>
      <c r="G179" s="238" t="s">
        <v>2138</v>
      </c>
      <c r="H179" s="238" t="s">
        <v>2139</v>
      </c>
      <c r="I179" s="243"/>
      <c r="J179" s="238"/>
      <c r="K179" s="234" t="s">
        <v>2140</v>
      </c>
      <c r="L179" s="243"/>
      <c r="M179" s="123" t="s">
        <v>366</v>
      </c>
      <c r="N179" s="123" t="s">
        <v>367</v>
      </c>
      <c r="O179" s="124" t="s">
        <v>368</v>
      </c>
      <c r="P179" s="57"/>
      <c r="Q179" s="243" t="s">
        <v>2141</v>
      </c>
      <c r="R179" s="243" t="s">
        <v>2142</v>
      </c>
      <c r="S179" s="234" t="s">
        <v>2143</v>
      </c>
      <c r="T179" s="244" t="s">
        <v>2144</v>
      </c>
      <c r="U179" s="234" t="s">
        <v>2121</v>
      </c>
      <c r="V179" s="234" t="s">
        <v>2145</v>
      </c>
      <c r="W179" s="116" t="s">
        <v>2146</v>
      </c>
      <c r="X179" s="245"/>
      <c r="AA179" s="246">
        <f>IF(OR(J179="Fail",ISBLANK(J179)),INDEX('Issue Code Table'!C:C,MATCH(N:N,'Issue Code Table'!A:A,0)),IF(M179="Critical",6,IF(M179="Significant",5,IF(M179="Moderate",3,2))))</f>
        <v>2</v>
      </c>
    </row>
    <row r="180" spans="1:27" s="38" customFormat="1" ht="83.15" customHeight="1" x14ac:dyDescent="0.25">
      <c r="A180" s="233" t="s">
        <v>2147</v>
      </c>
      <c r="B180" s="234" t="s">
        <v>415</v>
      </c>
      <c r="C180" s="238" t="s">
        <v>416</v>
      </c>
      <c r="D180" s="238" t="s">
        <v>221</v>
      </c>
      <c r="E180" s="238" t="s">
        <v>2125</v>
      </c>
      <c r="F180" s="238" t="s">
        <v>2126</v>
      </c>
      <c r="G180" s="238" t="s">
        <v>2148</v>
      </c>
      <c r="H180" s="238" t="s">
        <v>2128</v>
      </c>
      <c r="I180" s="243"/>
      <c r="J180" s="238"/>
      <c r="K180" s="234" t="s">
        <v>2129</v>
      </c>
      <c r="L180" s="243"/>
      <c r="M180" s="240" t="s">
        <v>227</v>
      </c>
      <c r="N180" s="241" t="s">
        <v>816</v>
      </c>
      <c r="O180" s="248" t="s">
        <v>817</v>
      </c>
      <c r="P180" s="57"/>
      <c r="Q180" s="243" t="s">
        <v>2141</v>
      </c>
      <c r="R180" s="243" t="s">
        <v>2149</v>
      </c>
      <c r="S180" s="234" t="s">
        <v>2131</v>
      </c>
      <c r="T180" s="244" t="s">
        <v>2150</v>
      </c>
      <c r="U180" s="234" t="s">
        <v>2133</v>
      </c>
      <c r="V180" s="234" t="s">
        <v>2151</v>
      </c>
      <c r="W180" s="116" t="s">
        <v>2152</v>
      </c>
      <c r="X180" s="245"/>
      <c r="AA180" s="246">
        <f>IF(OR(J180="Fail",ISBLANK(J180)),INDEX('Issue Code Table'!C:C,MATCH(N:N,'Issue Code Table'!A:A,0)),IF(M180="Critical",6,IF(M180="Significant",5,IF(M180="Moderate",3,2))))</f>
        <v>5</v>
      </c>
    </row>
    <row r="181" spans="1:27" s="38" customFormat="1" ht="83.15" customHeight="1" x14ac:dyDescent="0.25">
      <c r="A181" s="233" t="s">
        <v>2153</v>
      </c>
      <c r="B181" s="234" t="s">
        <v>415</v>
      </c>
      <c r="C181" s="238" t="s">
        <v>416</v>
      </c>
      <c r="D181" s="238" t="s">
        <v>221</v>
      </c>
      <c r="E181" s="238" t="s">
        <v>2137</v>
      </c>
      <c r="F181" s="238" t="s">
        <v>2113</v>
      </c>
      <c r="G181" s="238" t="s">
        <v>2154</v>
      </c>
      <c r="H181" s="238" t="s">
        <v>2139</v>
      </c>
      <c r="I181" s="243"/>
      <c r="J181" s="238"/>
      <c r="K181" s="234" t="s">
        <v>2140</v>
      </c>
      <c r="L181" s="243"/>
      <c r="M181" s="123" t="s">
        <v>366</v>
      </c>
      <c r="N181" s="123" t="s">
        <v>367</v>
      </c>
      <c r="O181" s="124" t="s">
        <v>368</v>
      </c>
      <c r="P181" s="57"/>
      <c r="Q181" s="243" t="s">
        <v>2155</v>
      </c>
      <c r="R181" s="243" t="s">
        <v>2156</v>
      </c>
      <c r="S181" s="234" t="s">
        <v>2143</v>
      </c>
      <c r="T181" s="244" t="s">
        <v>2157</v>
      </c>
      <c r="U181" s="234" t="s">
        <v>2121</v>
      </c>
      <c r="V181" s="234" t="s">
        <v>2158</v>
      </c>
      <c r="W181" s="116" t="s">
        <v>2159</v>
      </c>
      <c r="X181" s="245"/>
      <c r="AA181" s="246">
        <f>IF(OR(J181="Fail",ISBLANK(J181)),INDEX('Issue Code Table'!C:C,MATCH(N:N,'Issue Code Table'!A:A,0)),IF(M181="Critical",6,IF(M181="Significant",5,IF(M181="Moderate",3,2))))</f>
        <v>2</v>
      </c>
    </row>
    <row r="182" spans="1:27" s="38" customFormat="1" ht="83.15" customHeight="1" x14ac:dyDescent="0.25">
      <c r="A182" s="233" t="s">
        <v>2160</v>
      </c>
      <c r="B182" s="234" t="s">
        <v>415</v>
      </c>
      <c r="C182" s="238" t="s">
        <v>416</v>
      </c>
      <c r="D182" s="238" t="s">
        <v>221</v>
      </c>
      <c r="E182" s="238" t="s">
        <v>2125</v>
      </c>
      <c r="F182" s="238" t="s">
        <v>2126</v>
      </c>
      <c r="G182" s="238" t="s">
        <v>2161</v>
      </c>
      <c r="H182" s="238" t="s">
        <v>2128</v>
      </c>
      <c r="I182" s="243"/>
      <c r="J182" s="238"/>
      <c r="K182" s="234" t="s">
        <v>2129</v>
      </c>
      <c r="L182" s="243"/>
      <c r="M182" s="240" t="s">
        <v>227</v>
      </c>
      <c r="N182" s="241" t="s">
        <v>816</v>
      </c>
      <c r="O182" s="248" t="s">
        <v>817</v>
      </c>
      <c r="P182" s="57"/>
      <c r="Q182" s="243" t="s">
        <v>2155</v>
      </c>
      <c r="R182" s="243" t="s">
        <v>2162</v>
      </c>
      <c r="S182" s="234" t="s">
        <v>2131</v>
      </c>
      <c r="T182" s="244" t="s">
        <v>2163</v>
      </c>
      <c r="U182" s="234" t="s">
        <v>2133</v>
      </c>
      <c r="V182" s="234" t="s">
        <v>2164</v>
      </c>
      <c r="W182" s="116" t="s">
        <v>2165</v>
      </c>
      <c r="X182" s="245"/>
      <c r="AA182" s="246">
        <f>IF(OR(J182="Fail",ISBLANK(J182)),INDEX('Issue Code Table'!C:C,MATCH(N:N,'Issue Code Table'!A:A,0)),IF(M182="Critical",6,IF(M182="Significant",5,IF(M182="Moderate",3,2))))</f>
        <v>5</v>
      </c>
    </row>
    <row r="183" spans="1:27" s="38" customFormat="1" ht="83.15" customHeight="1" x14ac:dyDescent="0.25">
      <c r="A183" s="233" t="s">
        <v>2166</v>
      </c>
      <c r="B183" s="234" t="s">
        <v>219</v>
      </c>
      <c r="C183" s="234" t="s">
        <v>220</v>
      </c>
      <c r="D183" s="238" t="s">
        <v>221</v>
      </c>
      <c r="E183" s="238" t="s">
        <v>2167</v>
      </c>
      <c r="F183" s="238" t="s">
        <v>2168</v>
      </c>
      <c r="G183" s="238" t="s">
        <v>2169</v>
      </c>
      <c r="H183" s="238" t="s">
        <v>2170</v>
      </c>
      <c r="I183" s="243"/>
      <c r="J183" s="238"/>
      <c r="K183" s="234" t="s">
        <v>2171</v>
      </c>
      <c r="L183" s="243"/>
      <c r="M183" s="240" t="s">
        <v>187</v>
      </c>
      <c r="N183" s="123" t="s">
        <v>2172</v>
      </c>
      <c r="O183" s="124" t="s">
        <v>2173</v>
      </c>
      <c r="P183" s="57"/>
      <c r="Q183" s="243" t="s">
        <v>2174</v>
      </c>
      <c r="R183" s="243" t="s">
        <v>2175</v>
      </c>
      <c r="S183" s="234" t="s">
        <v>2176</v>
      </c>
      <c r="T183" s="244" t="s">
        <v>2177</v>
      </c>
      <c r="U183" s="234" t="s">
        <v>2178</v>
      </c>
      <c r="V183" s="234" t="s">
        <v>2179</v>
      </c>
      <c r="W183" s="116" t="s">
        <v>2180</v>
      </c>
      <c r="X183" s="245" t="s">
        <v>251</v>
      </c>
      <c r="AA183" s="246">
        <f>IF(OR(J183="Fail",ISBLANK(J183)),INDEX('Issue Code Table'!C:C,MATCH(N:N,'Issue Code Table'!A:A,0)),IF(M183="Critical",6,IF(M183="Significant",5,IF(M183="Moderate",3,2))))</f>
        <v>6</v>
      </c>
    </row>
    <row r="184" spans="1:27" s="38" customFormat="1" ht="83.15" customHeight="1" x14ac:dyDescent="0.25">
      <c r="A184" s="233" t="s">
        <v>2181</v>
      </c>
      <c r="B184" s="234" t="s">
        <v>592</v>
      </c>
      <c r="C184" s="234" t="s">
        <v>593</v>
      </c>
      <c r="D184" s="238" t="s">
        <v>221</v>
      </c>
      <c r="E184" s="238" t="s">
        <v>2182</v>
      </c>
      <c r="F184" s="238" t="s">
        <v>2183</v>
      </c>
      <c r="G184" s="238" t="s">
        <v>2184</v>
      </c>
      <c r="H184" s="238" t="s">
        <v>2185</v>
      </c>
      <c r="I184" s="243"/>
      <c r="J184" s="238"/>
      <c r="K184" s="234" t="s">
        <v>2186</v>
      </c>
      <c r="L184" s="243"/>
      <c r="M184" s="240" t="s">
        <v>187</v>
      </c>
      <c r="N184" s="123" t="s">
        <v>290</v>
      </c>
      <c r="O184" s="124" t="s">
        <v>291</v>
      </c>
      <c r="P184" s="57"/>
      <c r="Q184" s="243" t="s">
        <v>2187</v>
      </c>
      <c r="R184" s="243" t="s">
        <v>2188</v>
      </c>
      <c r="S184" s="234" t="s">
        <v>2189</v>
      </c>
      <c r="T184" s="244" t="s">
        <v>2190</v>
      </c>
      <c r="U184" s="234" t="s">
        <v>2191</v>
      </c>
      <c r="V184" s="234" t="s">
        <v>2192</v>
      </c>
      <c r="W184" s="116" t="s">
        <v>2193</v>
      </c>
      <c r="X184" s="245" t="s">
        <v>251</v>
      </c>
      <c r="AA184" s="246">
        <f>IF(OR(J184="Fail",ISBLANK(J184)),INDEX('Issue Code Table'!C:C,MATCH(N:N,'Issue Code Table'!A:A,0)),IF(M184="Critical",6,IF(M184="Significant",5,IF(M184="Moderate",3,2))))</f>
        <v>5</v>
      </c>
    </row>
    <row r="185" spans="1:27" ht="12.5" x14ac:dyDescent="0.25">
      <c r="A185" s="57"/>
      <c r="B185" s="100" t="s">
        <v>2194</v>
      </c>
      <c r="C185" s="57"/>
      <c r="D185" s="57"/>
      <c r="E185" s="57"/>
      <c r="F185" s="57"/>
      <c r="G185" s="57"/>
      <c r="H185" s="57"/>
      <c r="I185" s="57"/>
      <c r="J185" s="57"/>
      <c r="K185" s="57"/>
      <c r="L185" s="57"/>
      <c r="M185" s="57"/>
      <c r="N185" s="110"/>
      <c r="O185" s="57"/>
      <c r="P185" s="57"/>
      <c r="Q185" s="57"/>
      <c r="R185" s="57"/>
      <c r="S185" s="57"/>
      <c r="T185" s="104"/>
      <c r="U185" s="57"/>
      <c r="V185" s="57"/>
      <c r="W185" s="57"/>
      <c r="X185" s="57"/>
      <c r="Y185" s="39"/>
      <c r="AA185" s="57"/>
    </row>
    <row r="186" spans="1:27" ht="12.5" x14ac:dyDescent="0.25">
      <c r="V186" s="39"/>
      <c r="W186" s="39"/>
      <c r="Y186" s="39"/>
    </row>
    <row r="187" spans="1:27" ht="12.5" x14ac:dyDescent="0.25">
      <c r="V187" s="39"/>
      <c r="W187" s="39"/>
      <c r="Y187" s="39"/>
    </row>
    <row r="188" spans="1:27" ht="12.5" x14ac:dyDescent="0.25">
      <c r="V188" s="39"/>
      <c r="W188" s="39"/>
      <c r="Y188" s="39"/>
    </row>
    <row r="189" spans="1:27" ht="12.5" x14ac:dyDescent="0.25">
      <c r="V189" s="39"/>
      <c r="W189" s="39"/>
      <c r="Y189" s="39"/>
    </row>
    <row r="190" spans="1:27" ht="12.5" hidden="1" x14ac:dyDescent="0.25">
      <c r="V190" s="39"/>
      <c r="W190" s="39"/>
      <c r="Y190" s="39"/>
    </row>
    <row r="191" spans="1:27" ht="12.5" hidden="1" x14ac:dyDescent="0.25">
      <c r="W191" s="39"/>
      <c r="Y191" s="39"/>
    </row>
    <row r="192" spans="1:27" ht="12.5" hidden="1" x14ac:dyDescent="0.25">
      <c r="W192" s="39"/>
      <c r="Y192" s="39"/>
    </row>
    <row r="193" spans="9:25" ht="12.5" hidden="1" x14ac:dyDescent="0.25">
      <c r="V193" s="39"/>
      <c r="W193" s="39"/>
      <c r="Y193" s="39"/>
    </row>
    <row r="194" spans="9:25" ht="12.5" hidden="1" x14ac:dyDescent="0.25">
      <c r="I194" s="39" t="s">
        <v>58</v>
      </c>
      <c r="V194" s="39"/>
      <c r="W194" s="39"/>
      <c r="Y194" s="39"/>
    </row>
    <row r="195" spans="9:25" ht="12.5" hidden="1" x14ac:dyDescent="0.25">
      <c r="I195" s="39" t="s">
        <v>59</v>
      </c>
      <c r="V195" s="39"/>
      <c r="W195" s="39"/>
      <c r="Y195" s="39"/>
    </row>
    <row r="196" spans="9:25" ht="12.5" hidden="1" x14ac:dyDescent="0.25">
      <c r="I196" s="39" t="s">
        <v>47</v>
      </c>
      <c r="V196" s="39"/>
      <c r="W196" s="39"/>
      <c r="Y196" s="39"/>
    </row>
    <row r="197" spans="9:25" ht="12.5" hidden="1" x14ac:dyDescent="0.25">
      <c r="I197" s="39" t="s">
        <v>2195</v>
      </c>
      <c r="V197" s="39"/>
      <c r="W197" s="39"/>
      <c r="Y197" s="39"/>
    </row>
    <row r="198" spans="9:25" ht="12.5" hidden="1" x14ac:dyDescent="0.25">
      <c r="V198" s="39"/>
      <c r="W198" s="39"/>
      <c r="Y198" s="39"/>
    </row>
    <row r="199" spans="9:25" ht="12.5" hidden="1" x14ac:dyDescent="0.25">
      <c r="I199" s="53" t="s">
        <v>2196</v>
      </c>
      <c r="V199" s="39"/>
      <c r="W199" s="39"/>
      <c r="Y199" s="39"/>
    </row>
    <row r="200" spans="9:25" ht="12.5" hidden="1" x14ac:dyDescent="0.25">
      <c r="I200" s="55" t="s">
        <v>173</v>
      </c>
      <c r="V200" s="39"/>
      <c r="W200" s="39"/>
      <c r="Y200" s="39"/>
    </row>
    <row r="201" spans="9:25" ht="12.5" hidden="1" x14ac:dyDescent="0.25">
      <c r="I201" s="53" t="s">
        <v>187</v>
      </c>
      <c r="V201" s="39"/>
      <c r="W201" s="39"/>
      <c r="Y201" s="39"/>
    </row>
    <row r="202" spans="9:25" ht="12.5" hidden="1" x14ac:dyDescent="0.25">
      <c r="I202" s="53" t="s">
        <v>227</v>
      </c>
      <c r="W202" s="39"/>
      <c r="Y202" s="39"/>
    </row>
    <row r="203" spans="9:25" ht="12.5" hidden="1" x14ac:dyDescent="0.25">
      <c r="I203" s="53" t="s">
        <v>366</v>
      </c>
      <c r="W203" s="39"/>
      <c r="Y203" s="39"/>
    </row>
    <row r="204" spans="9:25" ht="12.75" hidden="1" customHeight="1" x14ac:dyDescent="0.25"/>
    <row r="205" spans="9:25" ht="12.75" hidden="1" customHeight="1" x14ac:dyDescent="0.25"/>
    <row r="206" spans="9:25" ht="12.75" hidden="1" customHeight="1" x14ac:dyDescent="0.25"/>
    <row r="207" spans="9:25" ht="12.75" hidden="1" customHeight="1" x14ac:dyDescent="0.25"/>
    <row r="208" spans="9:25" ht="12.75" hidden="1" customHeight="1" x14ac:dyDescent="0.25"/>
    <row r="209" ht="12.75" hidden="1" customHeight="1" x14ac:dyDescent="0.25"/>
    <row r="210" ht="12.75" hidden="1" customHeight="1" x14ac:dyDescent="0.25"/>
  </sheetData>
  <protectedRanges>
    <protectedRange password="E1A2" sqref="N8:O8" name="Range1_1_3"/>
    <protectedRange password="E1A2" sqref="O182 N9:O9 O35:O36 O44 O49 O52 O64:O65 O67 O77 O86 O92 O94:O107 O109 O112:O117 O119 O121 O123:O124 O128 O130:O132 O137:O140 O142:O147 O158 O162:O163 O178 O180" name="Range1_1_5"/>
    <protectedRange password="E1A2" sqref="N13:O13" name="Range1_1_8"/>
    <protectedRange password="E1A2" sqref="N18:O18" name="Range1_1_9"/>
    <protectedRange password="E1A2" sqref="N26:O26" name="Range1_1_10"/>
    <protectedRange password="E1A2" sqref="N29:O29" name="Range1_1_12"/>
    <protectedRange password="E1A2" sqref="N30:O30" name="Range1_1_13"/>
    <protectedRange password="E1A2" sqref="N35" name="Range1_1_14"/>
    <protectedRange password="E1A2" sqref="N36" name="Range1_1_15"/>
    <protectedRange password="E1A2" sqref="N40:O40 N42:O42" name="Range1_1_16"/>
    <protectedRange password="E1A2" sqref="N41:O41" name="Range1_1_17"/>
    <protectedRange password="E1A2" sqref="N52" name="Range1_1_20"/>
    <protectedRange password="E1A2" sqref="N54:O54 N65" name="Range1_1_21"/>
    <protectedRange password="E1A2" sqref="N63:O63" name="Range1_1_23"/>
    <protectedRange password="E1A2" sqref="AA3:AA184" name="Range1_1_1"/>
    <protectedRange password="E1A2" sqref="AA2" name="Range1_1_2"/>
    <protectedRange password="E1A2" sqref="N2:O2" name="Range1_5_1_1"/>
    <protectedRange password="E1A2" sqref="N3:O3" name="Range1_2_1_1"/>
    <protectedRange password="E1A2" sqref="N4:O4" name="Range1_4_1"/>
    <protectedRange password="E1A2" sqref="W2" name="Range1_14"/>
    <protectedRange password="E1A2" sqref="P5:P6" name="Range1_2_2"/>
    <protectedRange password="E1A2" sqref="W3" name="Range1_1_4_1_1_1_1"/>
    <protectedRange password="E1A2" sqref="O5" name="Range1_1_2_1"/>
  </protectedRanges>
  <autoFilter ref="A2:AG185" xr:uid="{ACC840FA-AE2A-44CD-B9B8-367236B68588}"/>
  <customSheetViews>
    <customSheetView guid="{BD112224-E283-B04B-BA9E-A14CDB07129F}" scale="75" showPageBreaks="1" showGridLines="0" printArea="1" showAutoFilter="1" hiddenRows="1" showRuler="0">
      <pane ySplit="1.0161290322580645" topLeftCell="A2" activePane="bottomLeft" state="frozenSplit"/>
      <selection pane="bottomLeft" activeCell="F5" sqref="F5"/>
      <pageMargins left="0" right="0" top="0" bottom="0" header="0" footer="0"/>
      <printOptions horizontalCentered="1"/>
      <pageSetup scale="65" orientation="landscape" horizontalDpi="1200" verticalDpi="1200"/>
      <headerFooter>
        <oddHeader>&amp;CIRS Office of Safeguards SCSEM</oddHeader>
        <oddFooter>&amp;L&amp;F&amp;RPage &amp;P of &amp;N</oddFooter>
      </headerFooter>
      <autoFilter ref="A1:U232" xr:uid="{6B6F66C0-02FB-4358-A83C-20B54F8020C8}"/>
    </customSheetView>
    <customSheetView guid="{E59820EF-6C89-44E6-B879-1DD779169C88}" scale="70" showGridLines="0" showAutoFilter="1" hiddenRows="1" showRuler="0">
      <pane ySplit="1" topLeftCell="A2" activePane="bottomLeft" state="frozenSplit"/>
      <selection pane="bottomLeft" activeCell="D2" sqref="D2"/>
      <pageMargins left="0" right="0" top="0" bottom="0" header="0" footer="0"/>
      <printOptions horizontalCentered="1"/>
      <pageSetup scale="65" orientation="landscape" horizontalDpi="1200" verticalDpi="1200"/>
      <headerFooter>
        <oddHeader>&amp;CIRS Office of Safeguards SCSEM</oddHeader>
        <oddFooter>&amp;L&amp;F&amp;RPage &amp;P of &amp;N</oddFooter>
      </headerFooter>
      <autoFilter ref="A1:U234" xr:uid="{571AF1AC-7272-4AFE-8F54-A059A59D1D6B}"/>
    </customSheetView>
    <customSheetView guid="{1023C5E4-CD56-4E4F-AE92-163629BF9714}" scale="75" showGridLines="0" showAutoFilter="1" hiddenRows="1" showRuler="0">
      <pane ySplit="1" topLeftCell="A2" activePane="bottomLeft" state="frozenSplit"/>
      <selection pane="bottomLeft" activeCell="F5" sqref="F5"/>
      <pageMargins left="0" right="0" top="0" bottom="0" header="0" footer="0"/>
      <printOptions horizontalCentered="1"/>
      <pageSetup scale="65" orientation="landscape" horizontalDpi="1200" verticalDpi="1200"/>
      <headerFooter>
        <oddHeader>&amp;CIRS Office of Safeguards SCSEM</oddHeader>
        <oddFooter>&amp;L&amp;F&amp;RPage &amp;P of &amp;N</oddFooter>
      </headerFooter>
      <autoFilter ref="A1:U232" xr:uid="{CC2A6185-B752-4B9B-825A-A012EE7D2040}"/>
    </customSheetView>
  </customSheetViews>
  <phoneticPr fontId="3" type="noConversion"/>
  <conditionalFormatting sqref="M8">
    <cfRule type="cellIs" dxfId="328" priority="721" stopIfTrue="1" operator="equal">
      <formula>"Pass"</formula>
    </cfRule>
    <cfRule type="cellIs" dxfId="327" priority="722" stopIfTrue="1" operator="equal">
      <formula>"Critical "</formula>
    </cfRule>
    <cfRule type="cellIs" dxfId="326" priority="723" stopIfTrue="1" operator="equal">
      <formula>"Info"</formula>
    </cfRule>
  </conditionalFormatting>
  <conditionalFormatting sqref="M8">
    <cfRule type="cellIs" dxfId="325" priority="724" stopIfTrue="1" operator="equal">
      <formula>"Critical"</formula>
    </cfRule>
  </conditionalFormatting>
  <conditionalFormatting sqref="M7">
    <cfRule type="cellIs" dxfId="324" priority="720" stopIfTrue="1" operator="equal">
      <formula>"Critical"</formula>
    </cfRule>
  </conditionalFormatting>
  <conditionalFormatting sqref="M9">
    <cfRule type="cellIs" dxfId="323" priority="704" stopIfTrue="1" operator="equal">
      <formula>"Pass"</formula>
    </cfRule>
    <cfRule type="cellIs" dxfId="322" priority="705" stopIfTrue="1" operator="equal">
      <formula>"Critical "</formula>
    </cfRule>
    <cfRule type="cellIs" dxfId="321" priority="706" stopIfTrue="1" operator="equal">
      <formula>"Info"</formula>
    </cfRule>
  </conditionalFormatting>
  <conditionalFormatting sqref="M9">
    <cfRule type="cellIs" dxfId="320" priority="707" stopIfTrue="1" operator="equal">
      <formula>"Critical"</formula>
    </cfRule>
  </conditionalFormatting>
  <conditionalFormatting sqref="M10">
    <cfRule type="cellIs" dxfId="319" priority="696" stopIfTrue="1" operator="equal">
      <formula>"Pass"</formula>
    </cfRule>
    <cfRule type="cellIs" dxfId="318" priority="697" stopIfTrue="1" operator="equal">
      <formula>"Critical "</formula>
    </cfRule>
    <cfRule type="cellIs" dxfId="317" priority="698" stopIfTrue="1" operator="equal">
      <formula>"Info"</formula>
    </cfRule>
  </conditionalFormatting>
  <conditionalFormatting sqref="M10">
    <cfRule type="cellIs" dxfId="316" priority="699" stopIfTrue="1" operator="equal">
      <formula>"Critical"</formula>
    </cfRule>
  </conditionalFormatting>
  <conditionalFormatting sqref="M13">
    <cfRule type="cellIs" dxfId="315" priority="682" stopIfTrue="1" operator="equal">
      <formula>"Pass"</formula>
    </cfRule>
    <cfRule type="cellIs" dxfId="314" priority="683" stopIfTrue="1" operator="equal">
      <formula>"Critical "</formula>
    </cfRule>
    <cfRule type="cellIs" dxfId="313" priority="684" stopIfTrue="1" operator="equal">
      <formula>"Info"</formula>
    </cfRule>
  </conditionalFormatting>
  <conditionalFormatting sqref="M13">
    <cfRule type="cellIs" dxfId="312" priority="685" stopIfTrue="1" operator="equal">
      <formula>"Critical"</formula>
    </cfRule>
  </conditionalFormatting>
  <conditionalFormatting sqref="M14">
    <cfRule type="cellIs" dxfId="311" priority="678" stopIfTrue="1" operator="equal">
      <formula>"Pass"</formula>
    </cfRule>
    <cfRule type="cellIs" dxfId="310" priority="679" stopIfTrue="1" operator="equal">
      <formula>"Critical "</formula>
    </cfRule>
    <cfRule type="cellIs" dxfId="309" priority="680" stopIfTrue="1" operator="equal">
      <formula>"Info"</formula>
    </cfRule>
  </conditionalFormatting>
  <conditionalFormatting sqref="M14">
    <cfRule type="cellIs" dxfId="308" priority="681" stopIfTrue="1" operator="equal">
      <formula>"Critical"</formula>
    </cfRule>
  </conditionalFormatting>
  <conditionalFormatting sqref="M15">
    <cfRule type="cellIs" dxfId="307" priority="674" stopIfTrue="1" operator="equal">
      <formula>"Pass"</formula>
    </cfRule>
    <cfRule type="cellIs" dxfId="306" priority="675" stopIfTrue="1" operator="equal">
      <formula>"Critical "</formula>
    </cfRule>
    <cfRule type="cellIs" dxfId="305" priority="676" stopIfTrue="1" operator="equal">
      <formula>"Info"</formula>
    </cfRule>
  </conditionalFormatting>
  <conditionalFormatting sqref="M15">
    <cfRule type="cellIs" dxfId="304" priority="677" stopIfTrue="1" operator="equal">
      <formula>"Critical"</formula>
    </cfRule>
  </conditionalFormatting>
  <conditionalFormatting sqref="M16">
    <cfRule type="cellIs" dxfId="303" priority="670" stopIfTrue="1" operator="equal">
      <formula>"Pass"</formula>
    </cfRule>
    <cfRule type="cellIs" dxfId="302" priority="671" stopIfTrue="1" operator="equal">
      <formula>"Critical "</formula>
    </cfRule>
    <cfRule type="cellIs" dxfId="301" priority="672" stopIfTrue="1" operator="equal">
      <formula>"Info"</formula>
    </cfRule>
  </conditionalFormatting>
  <conditionalFormatting sqref="M16">
    <cfRule type="cellIs" dxfId="300" priority="673" stopIfTrue="1" operator="equal">
      <formula>"Critical"</formula>
    </cfRule>
  </conditionalFormatting>
  <conditionalFormatting sqref="M18">
    <cfRule type="cellIs" dxfId="299" priority="657" stopIfTrue="1" operator="equal">
      <formula>"Pass"</formula>
    </cfRule>
    <cfRule type="cellIs" dxfId="298" priority="658" stopIfTrue="1" operator="equal">
      <formula>"Critical "</formula>
    </cfRule>
    <cfRule type="cellIs" dxfId="297" priority="659" stopIfTrue="1" operator="equal">
      <formula>"Info"</formula>
    </cfRule>
  </conditionalFormatting>
  <conditionalFormatting sqref="M18">
    <cfRule type="cellIs" dxfId="296" priority="660" stopIfTrue="1" operator="equal">
      <formula>"Critical"</formula>
    </cfRule>
  </conditionalFormatting>
  <conditionalFormatting sqref="M19">
    <cfRule type="cellIs" dxfId="295" priority="653" stopIfTrue="1" operator="equal">
      <formula>"Pass"</formula>
    </cfRule>
    <cfRule type="cellIs" dxfId="294" priority="654" stopIfTrue="1" operator="equal">
      <formula>"Critical "</formula>
    </cfRule>
    <cfRule type="cellIs" dxfId="293" priority="655" stopIfTrue="1" operator="equal">
      <formula>"Info"</formula>
    </cfRule>
  </conditionalFormatting>
  <conditionalFormatting sqref="M19">
    <cfRule type="cellIs" dxfId="292" priority="656" stopIfTrue="1" operator="equal">
      <formula>"Critical"</formula>
    </cfRule>
  </conditionalFormatting>
  <conditionalFormatting sqref="M21">
    <cfRule type="cellIs" dxfId="291" priority="640" stopIfTrue="1" operator="equal">
      <formula>"Pass"</formula>
    </cfRule>
    <cfRule type="cellIs" dxfId="290" priority="641" stopIfTrue="1" operator="equal">
      <formula>"Critical "</formula>
    </cfRule>
    <cfRule type="cellIs" dxfId="289" priority="642" stopIfTrue="1" operator="equal">
      <formula>"Info"</formula>
    </cfRule>
  </conditionalFormatting>
  <conditionalFormatting sqref="M21">
    <cfRule type="cellIs" dxfId="288" priority="643" stopIfTrue="1" operator="equal">
      <formula>"Critical"</formula>
    </cfRule>
  </conditionalFormatting>
  <conditionalFormatting sqref="M22">
    <cfRule type="cellIs" dxfId="287" priority="632" stopIfTrue="1" operator="equal">
      <formula>"Pass"</formula>
    </cfRule>
    <cfRule type="cellIs" dxfId="286" priority="633" stopIfTrue="1" operator="equal">
      <formula>"Critical "</formula>
    </cfRule>
    <cfRule type="cellIs" dxfId="285" priority="634" stopIfTrue="1" operator="equal">
      <formula>"Info"</formula>
    </cfRule>
  </conditionalFormatting>
  <conditionalFormatting sqref="M22">
    <cfRule type="cellIs" dxfId="284" priority="635" stopIfTrue="1" operator="equal">
      <formula>"Critical"</formula>
    </cfRule>
  </conditionalFormatting>
  <conditionalFormatting sqref="M23">
    <cfRule type="cellIs" dxfId="283" priority="628" stopIfTrue="1" operator="equal">
      <formula>"Pass"</formula>
    </cfRule>
    <cfRule type="cellIs" dxfId="282" priority="629" stopIfTrue="1" operator="equal">
      <formula>"Critical "</formula>
    </cfRule>
    <cfRule type="cellIs" dxfId="281" priority="630" stopIfTrue="1" operator="equal">
      <formula>"Info"</formula>
    </cfRule>
  </conditionalFormatting>
  <conditionalFormatting sqref="M23">
    <cfRule type="cellIs" dxfId="280" priority="631" stopIfTrue="1" operator="equal">
      <formula>"Critical"</formula>
    </cfRule>
  </conditionalFormatting>
  <conditionalFormatting sqref="M24">
    <cfRule type="cellIs" dxfId="279" priority="624" stopIfTrue="1" operator="equal">
      <formula>"Pass"</formula>
    </cfRule>
    <cfRule type="cellIs" dxfId="278" priority="625" stopIfTrue="1" operator="equal">
      <formula>"Critical "</formula>
    </cfRule>
    <cfRule type="cellIs" dxfId="277" priority="626" stopIfTrue="1" operator="equal">
      <formula>"Info"</formula>
    </cfRule>
  </conditionalFormatting>
  <conditionalFormatting sqref="M24">
    <cfRule type="cellIs" dxfId="276" priority="627" stopIfTrue="1" operator="equal">
      <formula>"Critical"</formula>
    </cfRule>
  </conditionalFormatting>
  <conditionalFormatting sqref="M25">
    <cfRule type="cellIs" dxfId="275" priority="620" stopIfTrue="1" operator="equal">
      <formula>"Pass"</formula>
    </cfRule>
    <cfRule type="cellIs" dxfId="274" priority="621" stopIfTrue="1" operator="equal">
      <formula>"Critical "</formula>
    </cfRule>
    <cfRule type="cellIs" dxfId="273" priority="622" stopIfTrue="1" operator="equal">
      <formula>"Info"</formula>
    </cfRule>
  </conditionalFormatting>
  <conditionalFormatting sqref="M25">
    <cfRule type="cellIs" dxfId="272" priority="623" stopIfTrue="1" operator="equal">
      <formula>"Critical"</formula>
    </cfRule>
  </conditionalFormatting>
  <conditionalFormatting sqref="M27">
    <cfRule type="cellIs" dxfId="271" priority="612" stopIfTrue="1" operator="equal">
      <formula>"Pass"</formula>
    </cfRule>
    <cfRule type="cellIs" dxfId="270" priority="613" stopIfTrue="1" operator="equal">
      <formula>"Critical "</formula>
    </cfRule>
    <cfRule type="cellIs" dxfId="269" priority="614" stopIfTrue="1" operator="equal">
      <formula>"Info"</formula>
    </cfRule>
  </conditionalFormatting>
  <conditionalFormatting sqref="M27">
    <cfRule type="cellIs" dxfId="268" priority="615" stopIfTrue="1" operator="equal">
      <formula>"Critical"</formula>
    </cfRule>
  </conditionalFormatting>
  <conditionalFormatting sqref="M28">
    <cfRule type="cellIs" dxfId="267" priority="608" stopIfTrue="1" operator="equal">
      <formula>"Pass"</formula>
    </cfRule>
    <cfRule type="cellIs" dxfId="266" priority="609" stopIfTrue="1" operator="equal">
      <formula>"Critical "</formula>
    </cfRule>
    <cfRule type="cellIs" dxfId="265" priority="610" stopIfTrue="1" operator="equal">
      <formula>"Info"</formula>
    </cfRule>
  </conditionalFormatting>
  <conditionalFormatting sqref="M28">
    <cfRule type="cellIs" dxfId="264" priority="611" stopIfTrue="1" operator="equal">
      <formula>"Critical"</formula>
    </cfRule>
  </conditionalFormatting>
  <conditionalFormatting sqref="M29">
    <cfRule type="cellIs" dxfId="263" priority="603" stopIfTrue="1" operator="equal">
      <formula>"Critical"</formula>
    </cfRule>
  </conditionalFormatting>
  <conditionalFormatting sqref="M30">
    <cfRule type="cellIs" dxfId="262" priority="599" stopIfTrue="1" operator="equal">
      <formula>"Pass"</formula>
    </cfRule>
    <cfRule type="cellIs" dxfId="261" priority="600" stopIfTrue="1" operator="equal">
      <formula>"Critical "</formula>
    </cfRule>
    <cfRule type="cellIs" dxfId="260" priority="601" stopIfTrue="1" operator="equal">
      <formula>"Info"</formula>
    </cfRule>
  </conditionalFormatting>
  <conditionalFormatting sqref="M30">
    <cfRule type="cellIs" dxfId="259" priority="602" stopIfTrue="1" operator="equal">
      <formula>"Critical"</formula>
    </cfRule>
  </conditionalFormatting>
  <conditionalFormatting sqref="M31">
    <cfRule type="cellIs" dxfId="258" priority="595" stopIfTrue="1" operator="equal">
      <formula>"Pass"</formula>
    </cfRule>
    <cfRule type="cellIs" dxfId="257" priority="596" stopIfTrue="1" operator="equal">
      <formula>"Critical "</formula>
    </cfRule>
    <cfRule type="cellIs" dxfId="256" priority="597" stopIfTrue="1" operator="equal">
      <formula>"Info"</formula>
    </cfRule>
  </conditionalFormatting>
  <conditionalFormatting sqref="M31">
    <cfRule type="cellIs" dxfId="255" priority="598" stopIfTrue="1" operator="equal">
      <formula>"Critical"</formula>
    </cfRule>
  </conditionalFormatting>
  <conditionalFormatting sqref="M33">
    <cfRule type="cellIs" dxfId="254" priority="590" stopIfTrue="1" operator="equal">
      <formula>"Pass"</formula>
    </cfRule>
    <cfRule type="cellIs" dxfId="253" priority="591" stopIfTrue="1" operator="equal">
      <formula>"Critical "</formula>
    </cfRule>
    <cfRule type="cellIs" dxfId="252" priority="592" stopIfTrue="1" operator="equal">
      <formula>"Info"</formula>
    </cfRule>
  </conditionalFormatting>
  <conditionalFormatting sqref="M33">
    <cfRule type="cellIs" dxfId="251" priority="593" stopIfTrue="1" operator="equal">
      <formula>"Critical"</formula>
    </cfRule>
  </conditionalFormatting>
  <conditionalFormatting sqref="M34">
    <cfRule type="cellIs" dxfId="250" priority="586" stopIfTrue="1" operator="equal">
      <formula>"Pass"</formula>
    </cfRule>
    <cfRule type="cellIs" dxfId="249" priority="587" stopIfTrue="1" operator="equal">
      <formula>"Critical "</formula>
    </cfRule>
    <cfRule type="cellIs" dxfId="248" priority="588" stopIfTrue="1" operator="equal">
      <formula>"Info"</formula>
    </cfRule>
  </conditionalFormatting>
  <conditionalFormatting sqref="M34">
    <cfRule type="cellIs" dxfId="247" priority="589" stopIfTrue="1" operator="equal">
      <formula>"Critical"</formula>
    </cfRule>
  </conditionalFormatting>
  <conditionalFormatting sqref="M35">
    <cfRule type="cellIs" dxfId="246" priority="582" stopIfTrue="1" operator="equal">
      <formula>"Pass"</formula>
    </cfRule>
    <cfRule type="cellIs" dxfId="245" priority="583" stopIfTrue="1" operator="equal">
      <formula>"Critical "</formula>
    </cfRule>
    <cfRule type="cellIs" dxfId="244" priority="584" stopIfTrue="1" operator="equal">
      <formula>"Info"</formula>
    </cfRule>
  </conditionalFormatting>
  <conditionalFormatting sqref="M35">
    <cfRule type="cellIs" dxfId="243" priority="585" stopIfTrue="1" operator="equal">
      <formula>"Critical"</formula>
    </cfRule>
  </conditionalFormatting>
  <conditionalFormatting sqref="M36">
    <cfRule type="cellIs" dxfId="242" priority="578" stopIfTrue="1" operator="equal">
      <formula>"Pass"</formula>
    </cfRule>
    <cfRule type="cellIs" dxfId="241" priority="579" stopIfTrue="1" operator="equal">
      <formula>"Critical "</formula>
    </cfRule>
    <cfRule type="cellIs" dxfId="240" priority="580" stopIfTrue="1" operator="equal">
      <formula>"Info"</formula>
    </cfRule>
  </conditionalFormatting>
  <conditionalFormatting sqref="M36">
    <cfRule type="cellIs" dxfId="239" priority="581" stopIfTrue="1" operator="equal">
      <formula>"Critical"</formula>
    </cfRule>
  </conditionalFormatting>
  <conditionalFormatting sqref="M37">
    <cfRule type="cellIs" dxfId="238" priority="570" stopIfTrue="1" operator="equal">
      <formula>"Pass"</formula>
    </cfRule>
    <cfRule type="cellIs" dxfId="237" priority="571" stopIfTrue="1" operator="equal">
      <formula>"Critical "</formula>
    </cfRule>
    <cfRule type="cellIs" dxfId="236" priority="572" stopIfTrue="1" operator="equal">
      <formula>"Info"</formula>
    </cfRule>
  </conditionalFormatting>
  <conditionalFormatting sqref="M37">
    <cfRule type="cellIs" dxfId="235" priority="573" stopIfTrue="1" operator="equal">
      <formula>"Critical"</formula>
    </cfRule>
  </conditionalFormatting>
  <conditionalFormatting sqref="M38">
    <cfRule type="cellIs" dxfId="234" priority="566" stopIfTrue="1" operator="equal">
      <formula>"Pass"</formula>
    </cfRule>
    <cfRule type="cellIs" dxfId="233" priority="567" stopIfTrue="1" operator="equal">
      <formula>"Critical "</formula>
    </cfRule>
    <cfRule type="cellIs" dxfId="232" priority="568" stopIfTrue="1" operator="equal">
      <formula>"Info"</formula>
    </cfRule>
  </conditionalFormatting>
  <conditionalFormatting sqref="M38">
    <cfRule type="cellIs" dxfId="231" priority="569" stopIfTrue="1" operator="equal">
      <formula>"Critical"</formula>
    </cfRule>
  </conditionalFormatting>
  <conditionalFormatting sqref="M40">
    <cfRule type="cellIs" dxfId="230" priority="561" stopIfTrue="1" operator="equal">
      <formula>"Pass"</formula>
    </cfRule>
    <cfRule type="cellIs" dxfId="229" priority="562" stopIfTrue="1" operator="equal">
      <formula>"Critical "</formula>
    </cfRule>
    <cfRule type="cellIs" dxfId="228" priority="563" stopIfTrue="1" operator="equal">
      <formula>"Info"</formula>
    </cfRule>
  </conditionalFormatting>
  <conditionalFormatting sqref="M40">
    <cfRule type="cellIs" dxfId="227" priority="564" stopIfTrue="1" operator="equal">
      <formula>"Critical"</formula>
    </cfRule>
  </conditionalFormatting>
  <conditionalFormatting sqref="M41">
    <cfRule type="cellIs" dxfId="226" priority="557" stopIfTrue="1" operator="equal">
      <formula>"Pass"</formula>
    </cfRule>
    <cfRule type="cellIs" dxfId="225" priority="558" stopIfTrue="1" operator="equal">
      <formula>"Critical "</formula>
    </cfRule>
    <cfRule type="cellIs" dxfId="224" priority="559" stopIfTrue="1" operator="equal">
      <formula>"Info"</formula>
    </cfRule>
  </conditionalFormatting>
  <conditionalFormatting sqref="M41">
    <cfRule type="cellIs" dxfId="223" priority="560" stopIfTrue="1" operator="equal">
      <formula>"Critical"</formula>
    </cfRule>
  </conditionalFormatting>
  <conditionalFormatting sqref="M42">
    <cfRule type="cellIs" dxfId="222" priority="553" stopIfTrue="1" operator="equal">
      <formula>"Pass"</formula>
    </cfRule>
    <cfRule type="cellIs" dxfId="221" priority="554" stopIfTrue="1" operator="equal">
      <formula>"Critical "</formula>
    </cfRule>
    <cfRule type="cellIs" dxfId="220" priority="555" stopIfTrue="1" operator="equal">
      <formula>"Info"</formula>
    </cfRule>
  </conditionalFormatting>
  <conditionalFormatting sqref="M42">
    <cfRule type="cellIs" dxfId="219" priority="556" stopIfTrue="1" operator="equal">
      <formula>"Critical"</formula>
    </cfRule>
  </conditionalFormatting>
  <conditionalFormatting sqref="M43">
    <cfRule type="cellIs" dxfId="218" priority="552" stopIfTrue="1" operator="equal">
      <formula>"Critical"</formula>
    </cfRule>
  </conditionalFormatting>
  <conditionalFormatting sqref="M44">
    <cfRule type="cellIs" dxfId="217" priority="544" stopIfTrue="1" operator="equal">
      <formula>"Pass"</formula>
    </cfRule>
    <cfRule type="cellIs" dxfId="216" priority="545" stopIfTrue="1" operator="equal">
      <formula>"Critical "</formula>
    </cfRule>
    <cfRule type="cellIs" dxfId="215" priority="546" stopIfTrue="1" operator="equal">
      <formula>"Info"</formula>
    </cfRule>
  </conditionalFormatting>
  <conditionalFormatting sqref="M44">
    <cfRule type="cellIs" dxfId="214" priority="547" stopIfTrue="1" operator="equal">
      <formula>"Critical"</formula>
    </cfRule>
  </conditionalFormatting>
  <conditionalFormatting sqref="M46">
    <cfRule type="cellIs" dxfId="213" priority="539" stopIfTrue="1" operator="equal">
      <formula>"Pass"</formula>
    </cfRule>
    <cfRule type="cellIs" dxfId="212" priority="540" stopIfTrue="1" operator="equal">
      <formula>"Critical "</formula>
    </cfRule>
    <cfRule type="cellIs" dxfId="211" priority="541" stopIfTrue="1" operator="equal">
      <formula>"Info"</formula>
    </cfRule>
  </conditionalFormatting>
  <conditionalFormatting sqref="M46">
    <cfRule type="cellIs" dxfId="210" priority="542" stopIfTrue="1" operator="equal">
      <formula>"Critical"</formula>
    </cfRule>
  </conditionalFormatting>
  <conditionalFormatting sqref="M47">
    <cfRule type="cellIs" dxfId="209" priority="535" stopIfTrue="1" operator="equal">
      <formula>"Pass"</formula>
    </cfRule>
    <cfRule type="cellIs" dxfId="208" priority="536" stopIfTrue="1" operator="equal">
      <formula>"Critical "</formula>
    </cfRule>
    <cfRule type="cellIs" dxfId="207" priority="537" stopIfTrue="1" operator="equal">
      <formula>"Info"</formula>
    </cfRule>
  </conditionalFormatting>
  <conditionalFormatting sqref="M47">
    <cfRule type="cellIs" dxfId="206" priority="538" stopIfTrue="1" operator="equal">
      <formula>"Critical"</formula>
    </cfRule>
  </conditionalFormatting>
  <conditionalFormatting sqref="M48">
    <cfRule type="cellIs" dxfId="205" priority="531" stopIfTrue="1" operator="equal">
      <formula>"Pass"</formula>
    </cfRule>
    <cfRule type="cellIs" dxfId="204" priority="532" stopIfTrue="1" operator="equal">
      <formula>"Critical "</formula>
    </cfRule>
    <cfRule type="cellIs" dxfId="203" priority="533" stopIfTrue="1" operator="equal">
      <formula>"Info"</formula>
    </cfRule>
  </conditionalFormatting>
  <conditionalFormatting sqref="M48">
    <cfRule type="cellIs" dxfId="202" priority="534" stopIfTrue="1" operator="equal">
      <formula>"Critical"</formula>
    </cfRule>
  </conditionalFormatting>
  <conditionalFormatting sqref="M49">
    <cfRule type="cellIs" dxfId="201" priority="530" stopIfTrue="1" operator="equal">
      <formula>"Critical"</formula>
    </cfRule>
  </conditionalFormatting>
  <conditionalFormatting sqref="M50">
    <cfRule type="cellIs" dxfId="200" priority="526" stopIfTrue="1" operator="equal">
      <formula>"Pass"</formula>
    </cfRule>
    <cfRule type="cellIs" dxfId="199" priority="527" stopIfTrue="1" operator="equal">
      <formula>"Critical "</formula>
    </cfRule>
    <cfRule type="cellIs" dxfId="198" priority="528" stopIfTrue="1" operator="equal">
      <formula>"Info"</formula>
    </cfRule>
  </conditionalFormatting>
  <conditionalFormatting sqref="M50">
    <cfRule type="cellIs" dxfId="197" priority="529" stopIfTrue="1" operator="equal">
      <formula>"Critical"</formula>
    </cfRule>
  </conditionalFormatting>
  <conditionalFormatting sqref="M51">
    <cfRule type="cellIs" dxfId="196" priority="522" stopIfTrue="1" operator="equal">
      <formula>"Pass"</formula>
    </cfRule>
    <cfRule type="cellIs" dxfId="195" priority="523" stopIfTrue="1" operator="equal">
      <formula>"Critical "</formula>
    </cfRule>
    <cfRule type="cellIs" dxfId="194" priority="524" stopIfTrue="1" operator="equal">
      <formula>"Info"</formula>
    </cfRule>
  </conditionalFormatting>
  <conditionalFormatting sqref="M51">
    <cfRule type="cellIs" dxfId="193" priority="525" stopIfTrue="1" operator="equal">
      <formula>"Critical"</formula>
    </cfRule>
  </conditionalFormatting>
  <conditionalFormatting sqref="M52">
    <cfRule type="cellIs" dxfId="192" priority="518" stopIfTrue="1" operator="equal">
      <formula>"Pass"</formula>
    </cfRule>
    <cfRule type="cellIs" dxfId="191" priority="519" stopIfTrue="1" operator="equal">
      <formula>"Critical "</formula>
    </cfRule>
    <cfRule type="cellIs" dxfId="190" priority="520" stopIfTrue="1" operator="equal">
      <formula>"Info"</formula>
    </cfRule>
  </conditionalFormatting>
  <conditionalFormatting sqref="M52">
    <cfRule type="cellIs" dxfId="189" priority="521" stopIfTrue="1" operator="equal">
      <formula>"Critical"</formula>
    </cfRule>
  </conditionalFormatting>
  <conditionalFormatting sqref="M54">
    <cfRule type="cellIs" dxfId="188" priority="510" stopIfTrue="1" operator="equal">
      <formula>"Pass"</formula>
    </cfRule>
    <cfRule type="cellIs" dxfId="187" priority="511" stopIfTrue="1" operator="equal">
      <formula>"Critical "</formula>
    </cfRule>
    <cfRule type="cellIs" dxfId="186" priority="512" stopIfTrue="1" operator="equal">
      <formula>"Info"</formula>
    </cfRule>
  </conditionalFormatting>
  <conditionalFormatting sqref="M54">
    <cfRule type="cellIs" dxfId="185" priority="513" stopIfTrue="1" operator="equal">
      <formula>"Critical"</formula>
    </cfRule>
  </conditionalFormatting>
  <conditionalFormatting sqref="M56">
    <cfRule type="cellIs" dxfId="184" priority="501" stopIfTrue="1" operator="equal">
      <formula>"Pass"</formula>
    </cfRule>
    <cfRule type="cellIs" dxfId="183" priority="502" stopIfTrue="1" operator="equal">
      <formula>"Critical "</formula>
    </cfRule>
    <cfRule type="cellIs" dxfId="182" priority="503" stopIfTrue="1" operator="equal">
      <formula>"Info"</formula>
    </cfRule>
  </conditionalFormatting>
  <conditionalFormatting sqref="M56">
    <cfRule type="cellIs" dxfId="181" priority="504" stopIfTrue="1" operator="equal">
      <formula>"Critical"</formula>
    </cfRule>
  </conditionalFormatting>
  <conditionalFormatting sqref="M58">
    <cfRule type="cellIs" dxfId="180" priority="493" stopIfTrue="1" operator="equal">
      <formula>"Pass"</formula>
    </cfRule>
    <cfRule type="cellIs" dxfId="179" priority="494" stopIfTrue="1" operator="equal">
      <formula>"Critical "</formula>
    </cfRule>
    <cfRule type="cellIs" dxfId="178" priority="495" stopIfTrue="1" operator="equal">
      <formula>"Info"</formula>
    </cfRule>
  </conditionalFormatting>
  <conditionalFormatting sqref="M58">
    <cfRule type="cellIs" dxfId="177" priority="496" stopIfTrue="1" operator="equal">
      <formula>"Critical"</formula>
    </cfRule>
  </conditionalFormatting>
  <conditionalFormatting sqref="M59">
    <cfRule type="cellIs" dxfId="176" priority="481" stopIfTrue="1" operator="equal">
      <formula>"Pass"</formula>
    </cfRule>
    <cfRule type="cellIs" dxfId="175" priority="482" stopIfTrue="1" operator="equal">
      <formula>"Critical "</formula>
    </cfRule>
    <cfRule type="cellIs" dxfId="174" priority="483" stopIfTrue="1" operator="equal">
      <formula>"Info"</formula>
    </cfRule>
  </conditionalFormatting>
  <conditionalFormatting sqref="M59">
    <cfRule type="cellIs" dxfId="173" priority="484" stopIfTrue="1" operator="equal">
      <formula>"Critical"</formula>
    </cfRule>
  </conditionalFormatting>
  <conditionalFormatting sqref="M60">
    <cfRule type="cellIs" dxfId="172" priority="477" stopIfTrue="1" operator="equal">
      <formula>"Pass"</formula>
    </cfRule>
    <cfRule type="cellIs" dxfId="171" priority="478" stopIfTrue="1" operator="equal">
      <formula>"Critical "</formula>
    </cfRule>
    <cfRule type="cellIs" dxfId="170" priority="479" stopIfTrue="1" operator="equal">
      <formula>"Info"</formula>
    </cfRule>
  </conditionalFormatting>
  <conditionalFormatting sqref="M60">
    <cfRule type="cellIs" dxfId="169" priority="480" stopIfTrue="1" operator="equal">
      <formula>"Critical"</formula>
    </cfRule>
  </conditionalFormatting>
  <conditionalFormatting sqref="M61">
    <cfRule type="cellIs" dxfId="168" priority="468" stopIfTrue="1" operator="equal">
      <formula>"Pass"</formula>
    </cfRule>
    <cfRule type="cellIs" dxfId="167" priority="469" stopIfTrue="1" operator="equal">
      <formula>"Critical "</formula>
    </cfRule>
    <cfRule type="cellIs" dxfId="166" priority="470" stopIfTrue="1" operator="equal">
      <formula>"Info"</formula>
    </cfRule>
  </conditionalFormatting>
  <conditionalFormatting sqref="M61">
    <cfRule type="cellIs" dxfId="165" priority="471" stopIfTrue="1" operator="equal">
      <formula>"Critical"</formula>
    </cfRule>
  </conditionalFormatting>
  <conditionalFormatting sqref="M62">
    <cfRule type="cellIs" dxfId="164" priority="467" stopIfTrue="1" operator="equal">
      <formula>"Critical"</formula>
    </cfRule>
  </conditionalFormatting>
  <conditionalFormatting sqref="M64">
    <cfRule type="cellIs" dxfId="163" priority="458" stopIfTrue="1" operator="equal">
      <formula>"Critical"</formula>
    </cfRule>
  </conditionalFormatting>
  <conditionalFormatting sqref="M65">
    <cfRule type="cellIs" dxfId="162" priority="450" stopIfTrue="1" operator="equal">
      <formula>"Pass"</formula>
    </cfRule>
    <cfRule type="cellIs" dxfId="161" priority="451" stopIfTrue="1" operator="equal">
      <formula>"Critical "</formula>
    </cfRule>
    <cfRule type="cellIs" dxfId="160" priority="452" stopIfTrue="1" operator="equal">
      <formula>"Info"</formula>
    </cfRule>
  </conditionalFormatting>
  <conditionalFormatting sqref="M65">
    <cfRule type="cellIs" dxfId="159" priority="453" stopIfTrue="1" operator="equal">
      <formula>"Critical"</formula>
    </cfRule>
  </conditionalFormatting>
  <conditionalFormatting sqref="M67">
    <cfRule type="cellIs" dxfId="158" priority="441" stopIfTrue="1" operator="equal">
      <formula>"Pass"</formula>
    </cfRule>
    <cfRule type="cellIs" dxfId="157" priority="442" stopIfTrue="1" operator="equal">
      <formula>"Critical "</formula>
    </cfRule>
    <cfRule type="cellIs" dxfId="156" priority="443" stopIfTrue="1" operator="equal">
      <formula>"Info"</formula>
    </cfRule>
  </conditionalFormatting>
  <conditionalFormatting sqref="M67">
    <cfRule type="cellIs" dxfId="155" priority="444" stopIfTrue="1" operator="equal">
      <formula>"Critical"</formula>
    </cfRule>
  </conditionalFormatting>
  <conditionalFormatting sqref="M69">
    <cfRule type="cellIs" dxfId="154" priority="429" stopIfTrue="1" operator="equal">
      <formula>"Pass"</formula>
    </cfRule>
    <cfRule type="cellIs" dxfId="153" priority="430" stopIfTrue="1" operator="equal">
      <formula>"Critical "</formula>
    </cfRule>
    <cfRule type="cellIs" dxfId="152" priority="431" stopIfTrue="1" operator="equal">
      <formula>"Info"</formula>
    </cfRule>
  </conditionalFormatting>
  <conditionalFormatting sqref="M69">
    <cfRule type="cellIs" dxfId="151" priority="432" stopIfTrue="1" operator="equal">
      <formula>"Critical"</formula>
    </cfRule>
  </conditionalFormatting>
  <conditionalFormatting sqref="M73">
    <cfRule type="cellIs" dxfId="150" priority="389" stopIfTrue="1" operator="equal">
      <formula>"Pass"</formula>
    </cfRule>
    <cfRule type="cellIs" dxfId="149" priority="390" stopIfTrue="1" operator="equal">
      <formula>"Critical "</formula>
    </cfRule>
    <cfRule type="cellIs" dxfId="148" priority="391" stopIfTrue="1" operator="equal">
      <formula>"Info"</formula>
    </cfRule>
  </conditionalFormatting>
  <conditionalFormatting sqref="M73">
    <cfRule type="cellIs" dxfId="147" priority="392" stopIfTrue="1" operator="equal">
      <formula>"Critical"</formula>
    </cfRule>
  </conditionalFormatting>
  <conditionalFormatting sqref="M74">
    <cfRule type="cellIs" dxfId="146" priority="385" stopIfTrue="1" operator="equal">
      <formula>"Pass"</formula>
    </cfRule>
    <cfRule type="cellIs" dxfId="145" priority="386" stopIfTrue="1" operator="equal">
      <formula>"Critical "</formula>
    </cfRule>
    <cfRule type="cellIs" dxfId="144" priority="387" stopIfTrue="1" operator="equal">
      <formula>"Info"</formula>
    </cfRule>
  </conditionalFormatting>
  <conditionalFormatting sqref="M74">
    <cfRule type="cellIs" dxfId="143" priority="388" stopIfTrue="1" operator="equal">
      <formula>"Critical"</formula>
    </cfRule>
  </conditionalFormatting>
  <conditionalFormatting sqref="M76">
    <cfRule type="cellIs" dxfId="142" priority="373" stopIfTrue="1" operator="equal">
      <formula>"Pass"</formula>
    </cfRule>
    <cfRule type="cellIs" dxfId="141" priority="374" stopIfTrue="1" operator="equal">
      <formula>"Critical "</formula>
    </cfRule>
    <cfRule type="cellIs" dxfId="140" priority="375" stopIfTrue="1" operator="equal">
      <formula>"Info"</formula>
    </cfRule>
  </conditionalFormatting>
  <conditionalFormatting sqref="M76">
    <cfRule type="cellIs" dxfId="139" priority="376" stopIfTrue="1" operator="equal">
      <formula>"Critical"</formula>
    </cfRule>
  </conditionalFormatting>
  <conditionalFormatting sqref="M77">
    <cfRule type="cellIs" dxfId="138" priority="369" stopIfTrue="1" operator="equal">
      <formula>"Pass"</formula>
    </cfRule>
    <cfRule type="cellIs" dxfId="137" priority="370" stopIfTrue="1" operator="equal">
      <formula>"Critical "</formula>
    </cfRule>
    <cfRule type="cellIs" dxfId="136" priority="371" stopIfTrue="1" operator="equal">
      <formula>"Info"</formula>
    </cfRule>
  </conditionalFormatting>
  <conditionalFormatting sqref="M77">
    <cfRule type="cellIs" dxfId="135" priority="372" stopIfTrue="1" operator="equal">
      <formula>"Critical"</formula>
    </cfRule>
  </conditionalFormatting>
  <conditionalFormatting sqref="M79">
    <cfRule type="cellIs" dxfId="134" priority="349" stopIfTrue="1" operator="equal">
      <formula>"Pass"</formula>
    </cfRule>
    <cfRule type="cellIs" dxfId="133" priority="350" stopIfTrue="1" operator="equal">
      <formula>"Critical "</formula>
    </cfRule>
    <cfRule type="cellIs" dxfId="132" priority="351" stopIfTrue="1" operator="equal">
      <formula>"Info"</formula>
    </cfRule>
  </conditionalFormatting>
  <conditionalFormatting sqref="M79">
    <cfRule type="cellIs" dxfId="131" priority="352" stopIfTrue="1" operator="equal">
      <formula>"Critical"</formula>
    </cfRule>
  </conditionalFormatting>
  <conditionalFormatting sqref="M83">
    <cfRule type="cellIs" dxfId="130" priority="321" stopIfTrue="1" operator="equal">
      <formula>"Pass"</formula>
    </cfRule>
    <cfRule type="cellIs" dxfId="129" priority="322" stopIfTrue="1" operator="equal">
      <formula>"Critical "</formula>
    </cfRule>
    <cfRule type="cellIs" dxfId="128" priority="323" stopIfTrue="1" operator="equal">
      <formula>"Info"</formula>
    </cfRule>
  </conditionalFormatting>
  <conditionalFormatting sqref="M83">
    <cfRule type="cellIs" dxfId="127" priority="324" stopIfTrue="1" operator="equal">
      <formula>"Critical"</formula>
    </cfRule>
  </conditionalFormatting>
  <conditionalFormatting sqref="M84">
    <cfRule type="cellIs" dxfId="126" priority="313" stopIfTrue="1" operator="equal">
      <formula>"Pass"</formula>
    </cfRule>
    <cfRule type="cellIs" dxfId="125" priority="314" stopIfTrue="1" operator="equal">
      <formula>"Critical "</formula>
    </cfRule>
    <cfRule type="cellIs" dxfId="124" priority="315" stopIfTrue="1" operator="equal">
      <formula>"Info"</formula>
    </cfRule>
  </conditionalFormatting>
  <conditionalFormatting sqref="M84">
    <cfRule type="cellIs" dxfId="123" priority="316" stopIfTrue="1" operator="equal">
      <formula>"Critical"</formula>
    </cfRule>
  </conditionalFormatting>
  <conditionalFormatting sqref="M86">
    <cfRule type="cellIs" dxfId="122" priority="297" stopIfTrue="1" operator="equal">
      <formula>"Pass"</formula>
    </cfRule>
    <cfRule type="cellIs" dxfId="121" priority="298" stopIfTrue="1" operator="equal">
      <formula>"Critical "</formula>
    </cfRule>
    <cfRule type="cellIs" dxfId="120" priority="299" stopIfTrue="1" operator="equal">
      <formula>"Info"</formula>
    </cfRule>
  </conditionalFormatting>
  <conditionalFormatting sqref="M86">
    <cfRule type="cellIs" dxfId="119" priority="300" stopIfTrue="1" operator="equal">
      <formula>"Critical"</formula>
    </cfRule>
  </conditionalFormatting>
  <conditionalFormatting sqref="M87">
    <cfRule type="cellIs" dxfId="118" priority="293" stopIfTrue="1" operator="equal">
      <formula>"Pass"</formula>
    </cfRule>
    <cfRule type="cellIs" dxfId="117" priority="294" stopIfTrue="1" operator="equal">
      <formula>"Critical "</formula>
    </cfRule>
    <cfRule type="cellIs" dxfId="116" priority="295" stopIfTrue="1" operator="equal">
      <formula>"Info"</formula>
    </cfRule>
  </conditionalFormatting>
  <conditionalFormatting sqref="M87">
    <cfRule type="cellIs" dxfId="115" priority="296" stopIfTrue="1" operator="equal">
      <formula>"Critical"</formula>
    </cfRule>
  </conditionalFormatting>
  <conditionalFormatting sqref="M89">
    <cfRule type="cellIs" dxfId="114" priority="287" stopIfTrue="1" operator="equal">
      <formula>"Pass"</formula>
    </cfRule>
    <cfRule type="cellIs" dxfId="113" priority="288" stopIfTrue="1" operator="equal">
      <formula>"Critical "</formula>
    </cfRule>
    <cfRule type="cellIs" dxfId="112" priority="289" stopIfTrue="1" operator="equal">
      <formula>"Info"</formula>
    </cfRule>
  </conditionalFormatting>
  <conditionalFormatting sqref="M89">
    <cfRule type="cellIs" dxfId="111" priority="290" stopIfTrue="1" operator="equal">
      <formula>"Critical"</formula>
    </cfRule>
  </conditionalFormatting>
  <conditionalFormatting sqref="M91">
    <cfRule type="cellIs" dxfId="110" priority="275" stopIfTrue="1" operator="equal">
      <formula>"Pass"</formula>
    </cfRule>
    <cfRule type="cellIs" dxfId="109" priority="276" stopIfTrue="1" operator="equal">
      <formula>"Critical "</formula>
    </cfRule>
    <cfRule type="cellIs" dxfId="108" priority="277" stopIfTrue="1" operator="equal">
      <formula>"Info"</formula>
    </cfRule>
  </conditionalFormatting>
  <conditionalFormatting sqref="M91">
    <cfRule type="cellIs" dxfId="107" priority="278" stopIfTrue="1" operator="equal">
      <formula>"Critical"</formula>
    </cfRule>
  </conditionalFormatting>
  <conditionalFormatting sqref="M92">
    <cfRule type="cellIs" dxfId="106" priority="267" stopIfTrue="1" operator="equal">
      <formula>"Pass"</formula>
    </cfRule>
    <cfRule type="cellIs" dxfId="105" priority="268" stopIfTrue="1" operator="equal">
      <formula>"Critical "</formula>
    </cfRule>
    <cfRule type="cellIs" dxfId="104" priority="269" stopIfTrue="1" operator="equal">
      <formula>"Info"</formula>
    </cfRule>
  </conditionalFormatting>
  <conditionalFormatting sqref="M92">
    <cfRule type="cellIs" dxfId="103" priority="270" stopIfTrue="1" operator="equal">
      <formula>"Critical"</formula>
    </cfRule>
  </conditionalFormatting>
  <conditionalFormatting sqref="M93">
    <cfRule type="cellIs" dxfId="102" priority="263" stopIfTrue="1" operator="equal">
      <formula>"Pass"</formula>
    </cfRule>
    <cfRule type="cellIs" dxfId="101" priority="264" stopIfTrue="1" operator="equal">
      <formula>"Critical "</formula>
    </cfRule>
    <cfRule type="cellIs" dxfId="100" priority="265" stopIfTrue="1" operator="equal">
      <formula>"Info"</formula>
    </cfRule>
  </conditionalFormatting>
  <conditionalFormatting sqref="M93">
    <cfRule type="cellIs" dxfId="99" priority="266" stopIfTrue="1" operator="equal">
      <formula>"Critical"</formula>
    </cfRule>
  </conditionalFormatting>
  <conditionalFormatting sqref="M94:M99">
    <cfRule type="cellIs" dxfId="98" priority="259" stopIfTrue="1" operator="equal">
      <formula>"Pass"</formula>
    </cfRule>
    <cfRule type="cellIs" dxfId="97" priority="260" stopIfTrue="1" operator="equal">
      <formula>"Critical "</formula>
    </cfRule>
    <cfRule type="cellIs" dxfId="96" priority="261" stopIfTrue="1" operator="equal">
      <formula>"Info"</formula>
    </cfRule>
  </conditionalFormatting>
  <conditionalFormatting sqref="M94:M99">
    <cfRule type="cellIs" dxfId="95" priority="262" stopIfTrue="1" operator="equal">
      <formula>"Critical"</formula>
    </cfRule>
  </conditionalFormatting>
  <conditionalFormatting sqref="M100:M102">
    <cfRule type="cellIs" dxfId="94" priority="255" stopIfTrue="1" operator="equal">
      <formula>"Pass"</formula>
    </cfRule>
    <cfRule type="cellIs" dxfId="93" priority="256" stopIfTrue="1" operator="equal">
      <formula>"Critical "</formula>
    </cfRule>
    <cfRule type="cellIs" dxfId="92" priority="257" stopIfTrue="1" operator="equal">
      <formula>"Info"</formula>
    </cfRule>
  </conditionalFormatting>
  <conditionalFormatting sqref="M100:M102">
    <cfRule type="cellIs" dxfId="91" priority="258" stopIfTrue="1" operator="equal">
      <formula>"Critical"</formula>
    </cfRule>
  </conditionalFormatting>
  <conditionalFormatting sqref="M103:M106">
    <cfRule type="cellIs" dxfId="90" priority="251" stopIfTrue="1" operator="equal">
      <formula>"Pass"</formula>
    </cfRule>
    <cfRule type="cellIs" dxfId="89" priority="252" stopIfTrue="1" operator="equal">
      <formula>"Critical "</formula>
    </cfRule>
    <cfRule type="cellIs" dxfId="88" priority="253" stopIfTrue="1" operator="equal">
      <formula>"Info"</formula>
    </cfRule>
  </conditionalFormatting>
  <conditionalFormatting sqref="M103:M106">
    <cfRule type="cellIs" dxfId="87" priority="254" stopIfTrue="1" operator="equal">
      <formula>"Critical"</formula>
    </cfRule>
  </conditionalFormatting>
  <conditionalFormatting sqref="M107:M112">
    <cfRule type="cellIs" dxfId="86" priority="247" stopIfTrue="1" operator="equal">
      <formula>"Pass"</formula>
    </cfRule>
    <cfRule type="cellIs" dxfId="85" priority="248" stopIfTrue="1" operator="equal">
      <formula>"Critical "</formula>
    </cfRule>
    <cfRule type="cellIs" dxfId="84" priority="249" stopIfTrue="1" operator="equal">
      <formula>"Info"</formula>
    </cfRule>
  </conditionalFormatting>
  <conditionalFormatting sqref="M107:M112">
    <cfRule type="cellIs" dxfId="83" priority="250" stopIfTrue="1" operator="equal">
      <formula>"Critical"</formula>
    </cfRule>
  </conditionalFormatting>
  <conditionalFormatting sqref="M113:M117">
    <cfRule type="cellIs" dxfId="82" priority="243" stopIfTrue="1" operator="equal">
      <formula>"Pass"</formula>
    </cfRule>
    <cfRule type="cellIs" dxfId="81" priority="244" stopIfTrue="1" operator="equal">
      <formula>"Critical "</formula>
    </cfRule>
    <cfRule type="cellIs" dxfId="80" priority="245" stopIfTrue="1" operator="equal">
      <formula>"Info"</formula>
    </cfRule>
  </conditionalFormatting>
  <conditionalFormatting sqref="M113:M117">
    <cfRule type="cellIs" dxfId="79" priority="246" stopIfTrue="1" operator="equal">
      <formula>"Critical"</formula>
    </cfRule>
  </conditionalFormatting>
  <conditionalFormatting sqref="M119 M121 M123">
    <cfRule type="cellIs" dxfId="78" priority="239" stopIfTrue="1" operator="equal">
      <formula>"Pass"</formula>
    </cfRule>
    <cfRule type="cellIs" dxfId="77" priority="240" stopIfTrue="1" operator="equal">
      <formula>"Critical "</formula>
    </cfRule>
    <cfRule type="cellIs" dxfId="76" priority="241" stopIfTrue="1" operator="equal">
      <formula>"Info"</formula>
    </cfRule>
  </conditionalFormatting>
  <conditionalFormatting sqref="M119 M121 M123">
    <cfRule type="cellIs" dxfId="75" priority="242" stopIfTrue="1" operator="equal">
      <formula>"Critical"</formula>
    </cfRule>
  </conditionalFormatting>
  <conditionalFormatting sqref="M124 M128:M129">
    <cfRule type="cellIs" dxfId="74" priority="235" stopIfTrue="1" operator="equal">
      <formula>"Pass"</formula>
    </cfRule>
    <cfRule type="cellIs" dxfId="73" priority="236" stopIfTrue="1" operator="equal">
      <formula>"Critical "</formula>
    </cfRule>
    <cfRule type="cellIs" dxfId="72" priority="237" stopIfTrue="1" operator="equal">
      <formula>"Info"</formula>
    </cfRule>
  </conditionalFormatting>
  <conditionalFormatting sqref="M124 M128:M129">
    <cfRule type="cellIs" dxfId="71" priority="238" stopIfTrue="1" operator="equal">
      <formula>"Critical"</formula>
    </cfRule>
  </conditionalFormatting>
  <conditionalFormatting sqref="M130:M132">
    <cfRule type="cellIs" dxfId="70" priority="231" stopIfTrue="1" operator="equal">
      <formula>"Pass"</formula>
    </cfRule>
    <cfRule type="cellIs" dxfId="69" priority="232" stopIfTrue="1" operator="equal">
      <formula>"Critical "</formula>
    </cfRule>
    <cfRule type="cellIs" dxfId="68" priority="233" stopIfTrue="1" operator="equal">
      <formula>"Info"</formula>
    </cfRule>
  </conditionalFormatting>
  <conditionalFormatting sqref="M130:M132">
    <cfRule type="cellIs" dxfId="67" priority="234" stopIfTrue="1" operator="equal">
      <formula>"Critical"</formula>
    </cfRule>
  </conditionalFormatting>
  <conditionalFormatting sqref="M137:M140">
    <cfRule type="cellIs" dxfId="66" priority="227" stopIfTrue="1" operator="equal">
      <formula>"Pass"</formula>
    </cfRule>
    <cfRule type="cellIs" dxfId="65" priority="228" stopIfTrue="1" operator="equal">
      <formula>"Critical "</formula>
    </cfRule>
    <cfRule type="cellIs" dxfId="64" priority="229" stopIfTrue="1" operator="equal">
      <formula>"Info"</formula>
    </cfRule>
  </conditionalFormatting>
  <conditionalFormatting sqref="M137:M140">
    <cfRule type="cellIs" dxfId="63" priority="230" stopIfTrue="1" operator="equal">
      <formula>"Critical"</formula>
    </cfRule>
  </conditionalFormatting>
  <conditionalFormatting sqref="M142:M146">
    <cfRule type="cellIs" dxfId="62" priority="223" stopIfTrue="1" operator="equal">
      <formula>"Pass"</formula>
    </cfRule>
    <cfRule type="cellIs" dxfId="61" priority="224" stopIfTrue="1" operator="equal">
      <formula>"Critical "</formula>
    </cfRule>
    <cfRule type="cellIs" dxfId="60" priority="225" stopIfTrue="1" operator="equal">
      <formula>"Info"</formula>
    </cfRule>
  </conditionalFormatting>
  <conditionalFormatting sqref="M142:M146">
    <cfRule type="cellIs" dxfId="59" priority="226" stopIfTrue="1" operator="equal">
      <formula>"Critical"</formula>
    </cfRule>
  </conditionalFormatting>
  <conditionalFormatting sqref="M147:M167">
    <cfRule type="cellIs" dxfId="58" priority="219" stopIfTrue="1" operator="equal">
      <formula>"Pass"</formula>
    </cfRule>
    <cfRule type="cellIs" dxfId="57" priority="220" stopIfTrue="1" operator="equal">
      <formula>"Critical "</formula>
    </cfRule>
    <cfRule type="cellIs" dxfId="56" priority="221" stopIfTrue="1" operator="equal">
      <formula>"Info"</formula>
    </cfRule>
  </conditionalFormatting>
  <conditionalFormatting sqref="M147:M167">
    <cfRule type="cellIs" dxfId="55" priority="222" stopIfTrue="1" operator="equal">
      <formula>"Critical"</formula>
    </cfRule>
  </conditionalFormatting>
  <conditionalFormatting sqref="M171:M172">
    <cfRule type="cellIs" dxfId="54" priority="210" stopIfTrue="1" operator="equal">
      <formula>"Pass"</formula>
    </cfRule>
    <cfRule type="cellIs" dxfId="53" priority="211" stopIfTrue="1" operator="equal">
      <formula>"Critical "</formula>
    </cfRule>
    <cfRule type="cellIs" dxfId="52" priority="212" stopIfTrue="1" operator="equal">
      <formula>"Info"</formula>
    </cfRule>
  </conditionalFormatting>
  <conditionalFormatting sqref="M171:M172">
    <cfRule type="cellIs" dxfId="51" priority="213" stopIfTrue="1" operator="equal">
      <formula>"Critical"</formula>
    </cfRule>
  </conditionalFormatting>
  <conditionalFormatting sqref="M174">
    <cfRule type="cellIs" dxfId="50" priority="206" stopIfTrue="1" operator="equal">
      <formula>"Pass"</formula>
    </cfRule>
    <cfRule type="cellIs" dxfId="49" priority="207" stopIfTrue="1" operator="equal">
      <formula>"Critical "</formula>
    </cfRule>
    <cfRule type="cellIs" dxfId="48" priority="208" stopIfTrue="1" operator="equal">
      <formula>"Info"</formula>
    </cfRule>
  </conditionalFormatting>
  <conditionalFormatting sqref="M174">
    <cfRule type="cellIs" dxfId="47" priority="209" stopIfTrue="1" operator="equal">
      <formula>"Critical"</formula>
    </cfRule>
  </conditionalFormatting>
  <conditionalFormatting sqref="M175 M173">
    <cfRule type="cellIs" dxfId="46" priority="202" stopIfTrue="1" operator="equal">
      <formula>"Pass"</formula>
    </cfRule>
    <cfRule type="cellIs" dxfId="45" priority="203" stopIfTrue="1" operator="equal">
      <formula>"Critical "</formula>
    </cfRule>
    <cfRule type="cellIs" dxfId="44" priority="204" stopIfTrue="1" operator="equal">
      <formula>"Info"</formula>
    </cfRule>
  </conditionalFormatting>
  <conditionalFormatting sqref="M175 M173">
    <cfRule type="cellIs" dxfId="43" priority="205" stopIfTrue="1" operator="equal">
      <formula>"Critical"</formula>
    </cfRule>
  </conditionalFormatting>
  <conditionalFormatting sqref="M178">
    <cfRule type="cellIs" dxfId="42" priority="190" stopIfTrue="1" operator="equal">
      <formula>"Pass"</formula>
    </cfRule>
    <cfRule type="cellIs" dxfId="41" priority="191" stopIfTrue="1" operator="equal">
      <formula>"Critical "</formula>
    </cfRule>
    <cfRule type="cellIs" dxfId="40" priority="192" stopIfTrue="1" operator="equal">
      <formula>"Info"</formula>
    </cfRule>
  </conditionalFormatting>
  <conditionalFormatting sqref="M178">
    <cfRule type="cellIs" dxfId="39" priority="193" stopIfTrue="1" operator="equal">
      <formula>"Critical"</formula>
    </cfRule>
  </conditionalFormatting>
  <conditionalFormatting sqref="M180">
    <cfRule type="cellIs" dxfId="38" priority="186" stopIfTrue="1" operator="equal">
      <formula>"Pass"</formula>
    </cfRule>
    <cfRule type="cellIs" dxfId="37" priority="187" stopIfTrue="1" operator="equal">
      <formula>"Critical "</formula>
    </cfRule>
    <cfRule type="cellIs" dxfId="36" priority="188" stopIfTrue="1" operator="equal">
      <formula>"Info"</formula>
    </cfRule>
  </conditionalFormatting>
  <conditionalFormatting sqref="M180">
    <cfRule type="cellIs" dxfId="35" priority="189" stopIfTrue="1" operator="equal">
      <formula>"Critical"</formula>
    </cfRule>
  </conditionalFormatting>
  <conditionalFormatting sqref="M182">
    <cfRule type="cellIs" dxfId="34" priority="182" stopIfTrue="1" operator="equal">
      <formula>"Pass"</formula>
    </cfRule>
    <cfRule type="cellIs" dxfId="33" priority="183" stopIfTrue="1" operator="equal">
      <formula>"Critical "</formula>
    </cfRule>
    <cfRule type="cellIs" dxfId="32" priority="184" stopIfTrue="1" operator="equal">
      <formula>"Info"</formula>
    </cfRule>
  </conditionalFormatting>
  <conditionalFormatting sqref="M182">
    <cfRule type="cellIs" dxfId="31" priority="185" stopIfTrue="1" operator="equal">
      <formula>"Critical"</formula>
    </cfRule>
  </conditionalFormatting>
  <conditionalFormatting sqref="M183">
    <cfRule type="cellIs" dxfId="30" priority="170" stopIfTrue="1" operator="equal">
      <formula>"Pass"</formula>
    </cfRule>
    <cfRule type="cellIs" dxfId="29" priority="171" stopIfTrue="1" operator="equal">
      <formula>"Critical "</formula>
    </cfRule>
    <cfRule type="cellIs" dxfId="28" priority="172" stopIfTrue="1" operator="equal">
      <formula>"Info"</formula>
    </cfRule>
  </conditionalFormatting>
  <conditionalFormatting sqref="M183">
    <cfRule type="cellIs" dxfId="27" priority="173" stopIfTrue="1" operator="equal">
      <formula>"Critical"</formula>
    </cfRule>
  </conditionalFormatting>
  <conditionalFormatting sqref="M184">
    <cfRule type="cellIs" dxfId="26" priority="166" stopIfTrue="1" operator="equal">
      <formula>"Pass"</formula>
    </cfRule>
    <cfRule type="cellIs" dxfId="25" priority="167" stopIfTrue="1" operator="equal">
      <formula>"Critical "</formula>
    </cfRule>
    <cfRule type="cellIs" dxfId="24" priority="168" stopIfTrue="1" operator="equal">
      <formula>"Info"</formula>
    </cfRule>
  </conditionalFormatting>
  <conditionalFormatting sqref="M184">
    <cfRule type="cellIs" dxfId="23" priority="169" stopIfTrue="1" operator="equal">
      <formula>"Critical"</formula>
    </cfRule>
  </conditionalFormatting>
  <conditionalFormatting sqref="M57">
    <cfRule type="cellIs" dxfId="22" priority="96" stopIfTrue="1" operator="equal">
      <formula>"Pass"</formula>
    </cfRule>
    <cfRule type="cellIs" dxfId="21" priority="97" stopIfTrue="1" operator="equal">
      <formula>"Critical "</formula>
    </cfRule>
    <cfRule type="cellIs" dxfId="20" priority="98" stopIfTrue="1" operator="equal">
      <formula>"Info"</formula>
    </cfRule>
  </conditionalFormatting>
  <conditionalFormatting sqref="M57">
    <cfRule type="cellIs" dxfId="19" priority="99" stopIfTrue="1" operator="equal">
      <formula>"Critical"</formula>
    </cfRule>
  </conditionalFormatting>
  <conditionalFormatting sqref="M88">
    <cfRule type="cellIs" dxfId="18" priority="70" stopIfTrue="1" operator="equal">
      <formula>"Pass"</formula>
    </cfRule>
    <cfRule type="cellIs" dxfId="17" priority="71" stopIfTrue="1" operator="equal">
      <formula>"Critical "</formula>
    </cfRule>
    <cfRule type="cellIs" dxfId="16" priority="72" stopIfTrue="1" operator="equal">
      <formula>"Info"</formula>
    </cfRule>
  </conditionalFormatting>
  <conditionalFormatting sqref="M88">
    <cfRule type="cellIs" dxfId="15" priority="73" stopIfTrue="1" operator="equal">
      <formula>"Critical"</formula>
    </cfRule>
  </conditionalFormatting>
  <conditionalFormatting sqref="M134">
    <cfRule type="cellIs" dxfId="14" priority="53" stopIfTrue="1" operator="equal">
      <formula>"Pass"</formula>
    </cfRule>
    <cfRule type="cellIs" dxfId="13" priority="54" stopIfTrue="1" operator="equal">
      <formula>"Critical "</formula>
    </cfRule>
    <cfRule type="cellIs" dxfId="12" priority="55" stopIfTrue="1" operator="equal">
      <formula>"Info"</formula>
    </cfRule>
  </conditionalFormatting>
  <conditionalFormatting sqref="M134">
    <cfRule type="cellIs" dxfId="11" priority="56" stopIfTrue="1" operator="equal">
      <formula>"Critical"</formula>
    </cfRule>
  </conditionalFormatting>
  <conditionalFormatting sqref="J3:J4 J7:J184">
    <cfRule type="cellIs" dxfId="10" priority="14" operator="equal">
      <formula>"Info"</formula>
    </cfRule>
    <cfRule type="cellIs" dxfId="9" priority="136" operator="equal">
      <formula>"Pass"</formula>
    </cfRule>
    <cfRule type="cellIs" dxfId="8" priority="137" operator="equal">
      <formula>"Fail"</formula>
    </cfRule>
  </conditionalFormatting>
  <conditionalFormatting sqref="N3:N4 N6:N184">
    <cfRule type="expression" dxfId="7" priority="725">
      <formula>ISERROR(AA3)</formula>
    </cfRule>
  </conditionalFormatting>
  <conditionalFormatting sqref="J5">
    <cfRule type="cellIs" dxfId="6" priority="5" stopIfTrue="1" operator="equal">
      <formula>"Fail"</formula>
    </cfRule>
  </conditionalFormatting>
  <conditionalFormatting sqref="J5">
    <cfRule type="cellIs" dxfId="5" priority="6" stopIfTrue="1" operator="equal">
      <formula>"Pass"</formula>
    </cfRule>
    <cfRule type="cellIs" dxfId="4" priority="7" stopIfTrue="1" operator="equal">
      <formula>"Info"</formula>
    </cfRule>
  </conditionalFormatting>
  <conditionalFormatting sqref="J6">
    <cfRule type="cellIs" dxfId="3" priority="2" stopIfTrue="1" operator="equal">
      <formula>"Fail"</formula>
    </cfRule>
  </conditionalFormatting>
  <conditionalFormatting sqref="J6">
    <cfRule type="cellIs" dxfId="2" priority="3" stopIfTrue="1" operator="equal">
      <formula>"Pass"</formula>
    </cfRule>
    <cfRule type="cellIs" dxfId="1" priority="4" stopIfTrue="1" operator="equal">
      <formula>"Info"</formula>
    </cfRule>
  </conditionalFormatting>
  <conditionalFormatting sqref="N5">
    <cfRule type="expression" dxfId="0" priority="1">
      <formula>ISERROR(AA5)</formula>
    </cfRule>
  </conditionalFormatting>
  <dataValidations count="5">
    <dataValidation type="list" allowBlank="1" showInputMessage="1" showErrorMessage="1" sqref="J186:J1048576 J2:J184" xr:uid="{00000000-0002-0000-0300-000000000000}">
      <formula1>$I$194:$I$197</formula1>
    </dataValidation>
    <dataValidation type="list" allowBlank="1" showInputMessage="1" showErrorMessage="1" sqref="M3:M4 M6:M184" xr:uid="{00000000-0002-0000-0300-000001000000}">
      <formula1>$I$200:$I$203</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03F069F6-20F6-472A-966B-40F08EC68603}">
      <formula1>$I$71:$I$74</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FBE57E91-D460-4468-ACF7-81447B2FF318}">
      <formula1>$H$42:$H$45</formula1>
    </dataValidation>
    <dataValidation type="list" allowBlank="1" showInputMessage="1" showErrorMessage="1" sqref="M5" xr:uid="{6FC1BAD5-F307-430A-BC19-FF2ABA7A7872}">
      <formula1>$I$323:$I$326</formula1>
    </dataValidation>
  </dataValidations>
  <printOptions horizontalCentered="1"/>
  <pageMargins left="0.75" right="0.75" top="1" bottom="1" header="0.5" footer="0.5"/>
  <pageSetup scale="65" orientation="landscape" horizontalDpi="1200" verticalDpi="1200" r:id="rId1"/>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H27"/>
  <sheetViews>
    <sheetView showGridLines="0" zoomScale="80" zoomScaleNormal="80" zoomScalePageLayoutView="80" workbookViewId="0">
      <pane ySplit="1" topLeftCell="A3" activePane="bottomLeft" state="frozenSplit"/>
      <selection pane="bottomLeft" activeCell="M30" sqref="M30"/>
    </sheetView>
  </sheetViews>
  <sheetFormatPr defaultColWidth="18.7265625" defaultRowHeight="12.75" customHeight="1" x14ac:dyDescent="0.25"/>
  <cols>
    <col min="1" max="1" width="9.26953125" customWidth="1"/>
    <col min="8" max="8" width="18.7265625" customWidth="1"/>
  </cols>
  <sheetData>
    <row r="1" spans="1:8" ht="13" x14ac:dyDescent="0.3">
      <c r="A1" s="130" t="s">
        <v>2197</v>
      </c>
      <c r="B1" s="131"/>
      <c r="C1" s="131"/>
      <c r="D1" s="131"/>
      <c r="E1" s="131"/>
      <c r="F1" s="131"/>
      <c r="G1" s="131"/>
      <c r="H1" s="132"/>
    </row>
    <row r="2" spans="1:8" ht="12.75" customHeight="1" x14ac:dyDescent="0.25">
      <c r="A2" s="133" t="s">
        <v>2198</v>
      </c>
      <c r="B2" s="134"/>
      <c r="C2" s="134"/>
      <c r="D2" s="134"/>
      <c r="E2" s="134"/>
      <c r="F2" s="134"/>
      <c r="G2" s="134"/>
      <c r="H2" s="135"/>
    </row>
    <row r="3" spans="1:8" ht="12.75" customHeight="1" x14ac:dyDescent="0.25">
      <c r="A3" s="136" t="s">
        <v>2199</v>
      </c>
      <c r="B3" s="253"/>
      <c r="C3" s="253"/>
      <c r="D3" s="253"/>
      <c r="E3" s="253"/>
      <c r="F3" s="253"/>
      <c r="G3" s="253"/>
      <c r="H3" s="254"/>
    </row>
    <row r="4" spans="1:8" ht="12.5" x14ac:dyDescent="0.25">
      <c r="A4" s="1" t="s">
        <v>2200</v>
      </c>
      <c r="B4" s="2"/>
      <c r="C4" s="2"/>
      <c r="D4" s="2"/>
      <c r="E4" s="2"/>
      <c r="F4" s="2"/>
      <c r="G4" s="2"/>
      <c r="H4" s="27"/>
    </row>
    <row r="5" spans="1:8" ht="12.5" x14ac:dyDescent="0.25">
      <c r="A5" s="1" t="s">
        <v>2201</v>
      </c>
      <c r="B5" s="2"/>
      <c r="C5" s="2"/>
      <c r="D5" s="2"/>
      <c r="E5" s="2"/>
      <c r="F5" s="2"/>
      <c r="G5" s="2"/>
      <c r="H5" s="27"/>
    </row>
    <row r="6" spans="1:8" ht="12.5" x14ac:dyDescent="0.25">
      <c r="A6" s="1" t="s">
        <v>2202</v>
      </c>
      <c r="B6" s="2"/>
      <c r="C6" s="2"/>
      <c r="D6" s="2"/>
      <c r="E6" s="2"/>
      <c r="F6" s="2"/>
      <c r="G6" s="2"/>
      <c r="H6" s="27"/>
    </row>
    <row r="7" spans="1:8" ht="12.5" x14ac:dyDescent="0.25">
      <c r="A7" s="4"/>
      <c r="B7" s="3"/>
      <c r="C7" s="3"/>
      <c r="D7" s="3"/>
      <c r="E7" s="3"/>
      <c r="F7" s="3"/>
      <c r="G7" s="3"/>
      <c r="H7" s="86"/>
    </row>
    <row r="9" spans="1:8" ht="12.75" customHeight="1" x14ac:dyDescent="0.25">
      <c r="A9" s="255" t="s">
        <v>2203</v>
      </c>
      <c r="B9" s="256"/>
      <c r="C9" s="256"/>
      <c r="D9" s="256"/>
      <c r="E9" s="256"/>
      <c r="F9" s="256"/>
      <c r="G9" s="256"/>
      <c r="H9" s="257"/>
    </row>
    <row r="10" spans="1:8" ht="12.75" customHeight="1" x14ac:dyDescent="0.25">
      <c r="A10" s="5" t="s">
        <v>2204</v>
      </c>
      <c r="B10" s="87"/>
      <c r="C10" s="87"/>
      <c r="D10" s="87"/>
      <c r="E10" s="87"/>
      <c r="F10" s="87"/>
      <c r="G10" s="87"/>
      <c r="H10" s="88"/>
    </row>
    <row r="11" spans="1:8" ht="12.75" customHeight="1" x14ac:dyDescent="0.25">
      <c r="A11" s="136" t="s">
        <v>2205</v>
      </c>
      <c r="B11" s="253"/>
      <c r="C11" s="253"/>
      <c r="D11" s="253"/>
      <c r="E11" s="253"/>
      <c r="F11" s="253"/>
      <c r="G11" s="253"/>
      <c r="H11" s="254"/>
    </row>
    <row r="12" spans="1:8" ht="12.5" x14ac:dyDescent="0.25">
      <c r="A12" s="1" t="s">
        <v>2206</v>
      </c>
      <c r="B12" s="2"/>
      <c r="C12" s="2"/>
      <c r="D12" s="2"/>
      <c r="E12" s="2"/>
      <c r="F12" s="2"/>
      <c r="G12" s="2"/>
      <c r="H12" s="27"/>
    </row>
    <row r="13" spans="1:8" ht="12.5" x14ac:dyDescent="0.25">
      <c r="A13" s="4" t="s">
        <v>2207</v>
      </c>
      <c r="B13" s="3"/>
      <c r="C13" s="3"/>
      <c r="D13" s="3"/>
      <c r="E13" s="3"/>
      <c r="F13" s="3"/>
      <c r="G13" s="3"/>
      <c r="H13" s="86"/>
    </row>
    <row r="15" spans="1:8" ht="12.75" customHeight="1" x14ac:dyDescent="0.25">
      <c r="A15" s="255" t="s">
        <v>2208</v>
      </c>
      <c r="B15" s="256"/>
      <c r="C15" s="256"/>
      <c r="D15" s="256"/>
      <c r="E15" s="256"/>
      <c r="F15" s="256"/>
      <c r="G15" s="256"/>
      <c r="H15" s="257"/>
    </row>
    <row r="16" spans="1:8" ht="12.75" customHeight="1" x14ac:dyDescent="0.25">
      <c r="A16" s="5" t="s">
        <v>2209</v>
      </c>
      <c r="B16" s="87"/>
      <c r="C16" s="87"/>
      <c r="D16" s="87"/>
      <c r="E16" s="87"/>
      <c r="F16" s="87"/>
      <c r="G16" s="87"/>
      <c r="H16" s="88"/>
    </row>
    <row r="17" spans="1:8" ht="12.75" customHeight="1" x14ac:dyDescent="0.25">
      <c r="A17" s="136" t="s">
        <v>2210</v>
      </c>
      <c r="B17" s="253"/>
      <c r="C17" s="253"/>
      <c r="D17" s="253"/>
      <c r="E17" s="253"/>
      <c r="F17" s="253"/>
      <c r="G17" s="253"/>
      <c r="H17" s="254"/>
    </row>
    <row r="18" spans="1:8" ht="12.5" x14ac:dyDescent="0.25">
      <c r="A18" s="1" t="s">
        <v>2211</v>
      </c>
      <c r="B18" s="2"/>
      <c r="C18" s="2"/>
      <c r="D18" s="2"/>
      <c r="E18" s="2"/>
      <c r="F18" s="2"/>
      <c r="G18" s="2"/>
      <c r="H18" s="27"/>
    </row>
    <row r="19" spans="1:8" ht="12.5" x14ac:dyDescent="0.25">
      <c r="A19" s="1" t="s">
        <v>2212</v>
      </c>
      <c r="B19" s="2"/>
      <c r="C19" s="2"/>
      <c r="D19" s="2"/>
      <c r="E19" s="2"/>
      <c r="F19" s="2"/>
      <c r="G19" s="2"/>
      <c r="H19" s="27"/>
    </row>
    <row r="20" spans="1:8" ht="12.5" x14ac:dyDescent="0.25">
      <c r="A20" s="1" t="s">
        <v>2213</v>
      </c>
      <c r="B20" s="2"/>
      <c r="C20" s="2"/>
      <c r="D20" s="2"/>
      <c r="E20" s="2"/>
      <c r="F20" s="2"/>
      <c r="G20" s="2"/>
      <c r="H20" s="27"/>
    </row>
    <row r="21" spans="1:8" ht="12.5" x14ac:dyDescent="0.25">
      <c r="A21" s="4"/>
      <c r="B21" s="3"/>
      <c r="C21" s="3"/>
      <c r="D21" s="3"/>
      <c r="E21" s="3"/>
      <c r="F21" s="3"/>
      <c r="G21" s="3"/>
      <c r="H21" s="86"/>
    </row>
    <row r="23" spans="1:8" ht="12.75" customHeight="1" x14ac:dyDescent="0.25">
      <c r="A23" s="255" t="s">
        <v>2214</v>
      </c>
      <c r="B23" s="256"/>
      <c r="C23" s="256"/>
      <c r="D23" s="256"/>
      <c r="E23" s="256"/>
      <c r="F23" s="256"/>
      <c r="G23" s="256"/>
      <c r="H23" s="257"/>
    </row>
    <row r="24" spans="1:8" ht="12.75" customHeight="1" x14ac:dyDescent="0.25">
      <c r="A24" s="5" t="s">
        <v>2215</v>
      </c>
      <c r="B24" s="87"/>
      <c r="C24" s="87"/>
      <c r="D24" s="87"/>
      <c r="E24" s="87"/>
      <c r="F24" s="87"/>
      <c r="G24" s="87"/>
      <c r="H24" s="88"/>
    </row>
    <row r="25" spans="1:8" ht="12.75" customHeight="1" x14ac:dyDescent="0.25">
      <c r="A25" s="136" t="s">
        <v>2216</v>
      </c>
      <c r="B25" s="253"/>
      <c r="C25" s="253"/>
      <c r="D25" s="253"/>
      <c r="E25" s="253"/>
      <c r="F25" s="253"/>
      <c r="G25" s="253"/>
      <c r="H25" s="254"/>
    </row>
    <row r="26" spans="1:8" ht="12.5" x14ac:dyDescent="0.25">
      <c r="A26" s="1" t="s">
        <v>2217</v>
      </c>
      <c r="B26" s="2"/>
      <c r="C26" s="2"/>
      <c r="D26" s="2"/>
      <c r="E26" s="2"/>
      <c r="F26" s="2"/>
      <c r="G26" s="2"/>
      <c r="H26" s="27"/>
    </row>
    <row r="27" spans="1:8" ht="12.75" customHeight="1" x14ac:dyDescent="0.25">
      <c r="A27" s="4"/>
      <c r="B27" s="3"/>
      <c r="C27" s="3"/>
      <c r="D27" s="3"/>
      <c r="E27" s="3"/>
      <c r="F27" s="3"/>
      <c r="G27" s="3"/>
      <c r="H27" s="86"/>
    </row>
  </sheetData>
  <customSheetViews>
    <customSheetView guid="{BD112224-E283-B04B-BA9E-A14CDB07129F}" showPageBreaks="1" showGridLines="0" fitToPage="1" printArea="1" showRuler="0">
      <pane ySplit="1.0833333333333333" topLeftCell="A2" activePane="bottomLeft" state="frozenSplit"/>
      <selection pane="bottomLeft" activeCell="P25" sqref="P25"/>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59820EF-6C89-44E6-B879-1DD779169C88}" showGridLines="0" fitToPage="1" showRuler="0">
      <pane ySplit="1" topLeftCell="A2" activePane="bottomLeft" state="frozenSplit"/>
      <selection pane="bottomLeft" activeCell="P25" sqref="P25"/>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1023C5E4-CD56-4E4F-AE92-163629BF9714}" showGridLines="0" fitToPage="1" showRuler="0">
      <pane ySplit="1" topLeftCell="A2" activePane="bottomLeft" state="frozenSplit"/>
      <selection pane="bottomLeft" activeCell="P25" sqref="P25"/>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3" type="noConversion"/>
  <printOptions horizontalCentered="1"/>
  <pageMargins left="0.75" right="0.75" top="1" bottom="1" header="0.5" footer="0.5"/>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D31"/>
  <sheetViews>
    <sheetView showGridLines="0" zoomScale="90" zoomScaleNormal="90" zoomScalePageLayoutView="80" workbookViewId="0">
      <pane ySplit="1" topLeftCell="A6" activePane="bottomLeft" state="frozenSplit"/>
      <selection pane="bottomLeft" activeCell="C18" sqref="C18"/>
    </sheetView>
  </sheetViews>
  <sheetFormatPr defaultColWidth="18.7265625" defaultRowHeight="12.75" customHeight="1" x14ac:dyDescent="0.25"/>
  <cols>
    <col min="1" max="1" width="8.7265625" customWidth="1"/>
    <col min="2" max="2" width="13.26953125" customWidth="1"/>
    <col min="3" max="3" width="84.453125" customWidth="1"/>
    <col min="4" max="4" width="22.453125" customWidth="1"/>
  </cols>
  <sheetData>
    <row r="1" spans="1:4" ht="13" x14ac:dyDescent="0.3">
      <c r="A1" s="130" t="s">
        <v>2218</v>
      </c>
      <c r="B1" s="131"/>
      <c r="C1" s="131"/>
      <c r="D1" s="131"/>
    </row>
    <row r="2" spans="1:4" ht="12.75" customHeight="1" x14ac:dyDescent="0.25">
      <c r="A2" s="258" t="s">
        <v>2219</v>
      </c>
      <c r="B2" s="258" t="s">
        <v>2220</v>
      </c>
      <c r="C2" s="258" t="s">
        <v>2221</v>
      </c>
      <c r="D2" s="258" t="s">
        <v>2222</v>
      </c>
    </row>
    <row r="3" spans="1:4" ht="12.5" x14ac:dyDescent="0.25">
      <c r="A3" s="259">
        <v>1</v>
      </c>
      <c r="B3" s="260">
        <v>42004</v>
      </c>
      <c r="C3" s="261" t="s">
        <v>2223</v>
      </c>
      <c r="D3" s="262" t="s">
        <v>2224</v>
      </c>
    </row>
    <row r="4" spans="1:4" ht="25" x14ac:dyDescent="0.25">
      <c r="A4" s="259">
        <v>1.1000000000000001</v>
      </c>
      <c r="B4" s="260">
        <v>42041</v>
      </c>
      <c r="C4" s="263" t="s">
        <v>2225</v>
      </c>
      <c r="D4" s="262" t="s">
        <v>2224</v>
      </c>
    </row>
    <row r="5" spans="1:4" ht="12.5" x14ac:dyDescent="0.25">
      <c r="A5" s="259">
        <v>1.2</v>
      </c>
      <c r="B5" s="260">
        <v>42088</v>
      </c>
      <c r="C5" s="263" t="s">
        <v>2226</v>
      </c>
      <c r="D5" s="262" t="s">
        <v>2224</v>
      </c>
    </row>
    <row r="6" spans="1:4" ht="25" x14ac:dyDescent="0.25">
      <c r="A6" s="264">
        <v>1.3</v>
      </c>
      <c r="B6" s="265">
        <v>42454</v>
      </c>
      <c r="C6" s="266" t="s">
        <v>2227</v>
      </c>
      <c r="D6" s="267" t="s">
        <v>2224</v>
      </c>
    </row>
    <row r="7" spans="1:4" ht="12.75" customHeight="1" x14ac:dyDescent="0.25">
      <c r="A7" s="82">
        <v>1.4</v>
      </c>
      <c r="B7" s="83">
        <v>42643</v>
      </c>
      <c r="C7" s="84" t="s">
        <v>2228</v>
      </c>
      <c r="D7" s="85" t="s">
        <v>2224</v>
      </c>
    </row>
    <row r="8" spans="1:4" ht="31.15" customHeight="1" x14ac:dyDescent="0.25">
      <c r="A8" s="268">
        <v>2</v>
      </c>
      <c r="B8" s="269">
        <v>42766</v>
      </c>
      <c r="C8" s="263" t="s">
        <v>2229</v>
      </c>
      <c r="D8" s="262" t="s">
        <v>2224</v>
      </c>
    </row>
    <row r="9" spans="1:4" ht="12.75" customHeight="1" x14ac:dyDescent="0.25">
      <c r="A9" s="268">
        <v>2</v>
      </c>
      <c r="B9" s="269">
        <v>43008</v>
      </c>
      <c r="C9" s="263" t="s">
        <v>2230</v>
      </c>
      <c r="D9" s="262" t="s">
        <v>2224</v>
      </c>
    </row>
    <row r="10" spans="1:4" ht="12.75" customHeight="1" x14ac:dyDescent="0.25">
      <c r="A10" s="268">
        <v>2</v>
      </c>
      <c r="B10" s="269">
        <v>43131</v>
      </c>
      <c r="C10" s="263" t="s">
        <v>2231</v>
      </c>
      <c r="D10" s="262" t="s">
        <v>2224</v>
      </c>
    </row>
    <row r="11" spans="1:4" ht="12.75" customHeight="1" x14ac:dyDescent="0.25">
      <c r="A11" s="268">
        <v>2</v>
      </c>
      <c r="B11" s="269">
        <v>43373</v>
      </c>
      <c r="C11" s="263" t="s">
        <v>2232</v>
      </c>
      <c r="D11" s="262" t="s">
        <v>2224</v>
      </c>
    </row>
    <row r="12" spans="1:4" ht="12.75" customHeight="1" x14ac:dyDescent="0.25">
      <c r="A12" s="268">
        <v>2</v>
      </c>
      <c r="B12" s="269">
        <v>43555</v>
      </c>
      <c r="C12" s="263" t="s">
        <v>2233</v>
      </c>
      <c r="D12" s="262" t="s">
        <v>2224</v>
      </c>
    </row>
    <row r="13" spans="1:4" ht="12.75" customHeight="1" x14ac:dyDescent="0.25">
      <c r="A13" s="268">
        <v>2</v>
      </c>
      <c r="B13" s="269">
        <v>43738</v>
      </c>
      <c r="C13" s="263" t="s">
        <v>2234</v>
      </c>
      <c r="D13" s="262" t="s">
        <v>2224</v>
      </c>
    </row>
    <row r="14" spans="1:4" ht="12.75" customHeight="1" x14ac:dyDescent="0.25">
      <c r="A14" s="268">
        <v>2.1</v>
      </c>
      <c r="B14" s="269">
        <v>43921</v>
      </c>
      <c r="C14" s="263" t="s">
        <v>2235</v>
      </c>
      <c r="D14" s="262" t="s">
        <v>2224</v>
      </c>
    </row>
    <row r="15" spans="1:4" ht="12.75" customHeight="1" x14ac:dyDescent="0.25">
      <c r="A15" s="268">
        <v>2.2000000000000002</v>
      </c>
      <c r="B15" s="269">
        <v>44104</v>
      </c>
      <c r="C15" s="263" t="s">
        <v>2236</v>
      </c>
      <c r="D15" s="262" t="s">
        <v>2224</v>
      </c>
    </row>
    <row r="16" spans="1:4" ht="12.75" customHeight="1" x14ac:dyDescent="0.25">
      <c r="A16" s="268">
        <v>2.2999999999999998</v>
      </c>
      <c r="B16" s="269">
        <v>44469</v>
      </c>
      <c r="C16" s="263" t="s">
        <v>2237</v>
      </c>
      <c r="D16" s="262" t="s">
        <v>2224</v>
      </c>
    </row>
    <row r="17" spans="1:4" ht="12.75" customHeight="1" x14ac:dyDescent="0.25">
      <c r="A17" s="268">
        <v>2.4</v>
      </c>
      <c r="B17" s="269">
        <v>44469</v>
      </c>
      <c r="C17" s="263" t="s">
        <v>2232</v>
      </c>
      <c r="D17" s="262" t="s">
        <v>2224</v>
      </c>
    </row>
    <row r="18" spans="1:4" ht="12.75" customHeight="1" x14ac:dyDescent="0.25">
      <c r="A18" s="268">
        <v>2.5</v>
      </c>
      <c r="B18" s="269">
        <v>44834</v>
      </c>
      <c r="C18" s="263" t="s">
        <v>2238</v>
      </c>
      <c r="D18" s="262" t="s">
        <v>2224</v>
      </c>
    </row>
    <row r="19" spans="1:4" ht="12.75" customHeight="1" x14ac:dyDescent="0.25">
      <c r="A19" s="268"/>
      <c r="B19" s="269"/>
      <c r="C19" s="263"/>
      <c r="D19" s="262"/>
    </row>
    <row r="20" spans="1:4" ht="12.75" customHeight="1" x14ac:dyDescent="0.25">
      <c r="A20" s="268"/>
      <c r="B20" s="269"/>
      <c r="C20" s="263"/>
      <c r="D20" s="262"/>
    </row>
    <row r="21" spans="1:4" ht="12.75" customHeight="1" x14ac:dyDescent="0.25">
      <c r="A21" s="268"/>
      <c r="B21" s="269"/>
      <c r="C21" s="263"/>
      <c r="D21" s="262"/>
    </row>
    <row r="22" spans="1:4" ht="12.75" customHeight="1" x14ac:dyDescent="0.25">
      <c r="A22" s="268"/>
      <c r="B22" s="269"/>
      <c r="C22" s="263"/>
      <c r="D22" s="262"/>
    </row>
    <row r="23" spans="1:4" ht="12.75" customHeight="1" x14ac:dyDescent="0.25">
      <c r="A23" s="268"/>
      <c r="B23" s="269"/>
      <c r="C23" s="263"/>
      <c r="D23" s="262"/>
    </row>
    <row r="24" spans="1:4" ht="12.75" customHeight="1" x14ac:dyDescent="0.25">
      <c r="A24" s="268"/>
      <c r="B24" s="269"/>
      <c r="C24" s="263"/>
      <c r="D24" s="262"/>
    </row>
    <row r="25" spans="1:4" ht="12.75" customHeight="1" x14ac:dyDescent="0.25">
      <c r="A25" s="268"/>
      <c r="B25" s="269"/>
      <c r="C25" s="263"/>
      <c r="D25" s="262"/>
    </row>
    <row r="26" spans="1:4" ht="12.75" customHeight="1" x14ac:dyDescent="0.25">
      <c r="A26" s="268"/>
      <c r="B26" s="269"/>
      <c r="C26" s="263"/>
      <c r="D26" s="262"/>
    </row>
    <row r="27" spans="1:4" ht="12.75" customHeight="1" x14ac:dyDescent="0.25">
      <c r="A27" s="268"/>
      <c r="B27" s="269"/>
      <c r="C27" s="263"/>
      <c r="D27" s="262"/>
    </row>
    <row r="28" spans="1:4" ht="12.75" customHeight="1" x14ac:dyDescent="0.25">
      <c r="A28" s="268"/>
      <c r="B28" s="269"/>
      <c r="C28" s="263"/>
      <c r="D28" s="262"/>
    </row>
    <row r="29" spans="1:4" ht="12.75" customHeight="1" x14ac:dyDescent="0.25">
      <c r="A29" s="268"/>
      <c r="B29" s="269"/>
      <c r="C29" s="263"/>
      <c r="D29" s="262"/>
    </row>
    <row r="30" spans="1:4" ht="12.75" customHeight="1" x14ac:dyDescent="0.25">
      <c r="A30" s="268"/>
      <c r="B30" s="269"/>
      <c r="C30" s="263"/>
      <c r="D30" s="262"/>
    </row>
    <row r="31" spans="1:4" ht="12.75" customHeight="1" x14ac:dyDescent="0.25">
      <c r="A31" s="268"/>
      <c r="B31" s="269"/>
      <c r="C31" s="263"/>
      <c r="D31" s="262"/>
    </row>
  </sheetData>
  <customSheetViews>
    <customSheetView guid="{BD112224-E283-B04B-BA9E-A14CDB07129F}" showPageBreaks="1" showGridLines="0" fitToPage="1" printArea="1" showRuler="0">
      <pane ySplit="1.0833333333333333" topLeftCell="A2" activePane="bottomLeft" state="frozenSplit"/>
      <selection pane="bottomLeft" activeCell="C14" sqref="C14"/>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59820EF-6C89-44E6-B879-1DD779169C88}" showGridLines="0" fitToPage="1" showRuler="0">
      <pane ySplit="1" topLeftCell="A2" activePane="bottomLeft" state="frozenSplit"/>
      <selection pane="bottomLeft" activeCell="C14" sqref="C14"/>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1023C5E4-CD56-4E4F-AE92-163629BF9714}" showGridLines="0" fitToPage="1" showRuler="0">
      <pane ySplit="1" topLeftCell="A2" activePane="bottomLeft" state="frozenSplit"/>
      <selection pane="bottomLeft" activeCell="C14" sqref="C14"/>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3" type="noConversion"/>
  <printOptions horizontalCentered="1"/>
  <pageMargins left="0.75" right="0.75" top="1" bottom="1" header="0.5" footer="0.5"/>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3DAF-9485-4356-9966-06529719DBFE}">
  <sheetPr>
    <pageSetUpPr fitToPage="1"/>
  </sheetPr>
  <dimension ref="A1:D6"/>
  <sheetViews>
    <sheetView showGridLines="0" zoomScale="80" zoomScaleNormal="80" workbookViewId="0">
      <pane ySplit="1" topLeftCell="A2" activePane="bottomLeft" state="frozen"/>
      <selection pane="bottomLeft" activeCell="C18" sqref="C18"/>
    </sheetView>
  </sheetViews>
  <sheetFormatPr defaultRowHeight="12.5" x14ac:dyDescent="0.25"/>
  <cols>
    <col min="1" max="1" width="8.81640625" style="272" customWidth="1"/>
    <col min="2" max="2" width="18.6328125" style="272" customWidth="1"/>
    <col min="3" max="3" width="103.36328125" style="272" customWidth="1"/>
    <col min="4" max="4" width="22.453125" style="272" customWidth="1"/>
    <col min="5" max="16384" width="8.7265625" style="272"/>
  </cols>
  <sheetData>
    <row r="1" spans="1:4" ht="13" x14ac:dyDescent="0.3">
      <c r="A1" s="270" t="s">
        <v>2218</v>
      </c>
      <c r="B1" s="271"/>
      <c r="C1" s="271"/>
      <c r="D1" s="271"/>
    </row>
    <row r="2" spans="1:4" ht="12.5" customHeight="1" x14ac:dyDescent="0.25">
      <c r="A2" s="273" t="s">
        <v>2219</v>
      </c>
      <c r="B2" s="273" t="s">
        <v>3266</v>
      </c>
      <c r="C2" s="273" t="s">
        <v>2221</v>
      </c>
      <c r="D2" s="273" t="s">
        <v>3267</v>
      </c>
    </row>
    <row r="3" spans="1:4" ht="54.5" customHeight="1" x14ac:dyDescent="0.25">
      <c r="A3" s="274">
        <v>2.5</v>
      </c>
      <c r="B3" s="276" t="s">
        <v>192</v>
      </c>
      <c r="C3" s="276" t="s">
        <v>3268</v>
      </c>
      <c r="D3" s="277">
        <v>44834</v>
      </c>
    </row>
    <row r="4" spans="1:4" ht="37.5" x14ac:dyDescent="0.25">
      <c r="A4" s="274">
        <v>2.5</v>
      </c>
      <c r="B4" s="276" t="s">
        <v>3270</v>
      </c>
      <c r="C4" s="276" t="s">
        <v>3269</v>
      </c>
      <c r="D4" s="277">
        <v>44834</v>
      </c>
    </row>
    <row r="5" spans="1:4" x14ac:dyDescent="0.25">
      <c r="A5" s="274"/>
      <c r="B5" s="275"/>
      <c r="C5" s="276"/>
      <c r="D5" s="277"/>
    </row>
    <row r="6" spans="1:4" x14ac:dyDescent="0.25">
      <c r="A6" s="274"/>
      <c r="B6" s="275"/>
      <c r="C6" s="276"/>
      <c r="D6" s="277"/>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U539"/>
  <sheetViews>
    <sheetView zoomScale="90" zoomScaleNormal="90" zoomScalePageLayoutView="80" workbookViewId="0">
      <pane ySplit="1" topLeftCell="A2" activePane="bottomLeft" state="frozen"/>
      <selection pane="bottomLeft" sqref="A1:D1048576"/>
    </sheetView>
  </sheetViews>
  <sheetFormatPr defaultRowHeight="12.75" customHeight="1" x14ac:dyDescent="0.25"/>
  <cols>
    <col min="1" max="1" width="10.54296875" customWidth="1"/>
    <col min="2" max="2" width="69.54296875" customWidth="1"/>
    <col min="3" max="3" width="9.26953125" customWidth="1"/>
    <col min="4" max="4" width="9.453125" bestFit="1" customWidth="1"/>
    <col min="5" max="21" width="9.1796875" style="101"/>
    <col min="22" max="256" width="9.1796875" style="102"/>
    <col min="257" max="257" width="12.453125" style="102" customWidth="1"/>
    <col min="258" max="258" width="94.81640625" style="102" bestFit="1" customWidth="1"/>
    <col min="259" max="259" width="12.54296875" style="102" customWidth="1"/>
    <col min="260" max="260" width="9.7265625" style="102" bestFit="1" customWidth="1"/>
    <col min="261" max="512" width="9.1796875" style="102"/>
    <col min="513" max="513" width="12.453125" style="102" customWidth="1"/>
    <col min="514" max="514" width="94.81640625" style="102" bestFit="1" customWidth="1"/>
    <col min="515" max="515" width="12.54296875" style="102" customWidth="1"/>
    <col min="516" max="516" width="9.7265625" style="102" bestFit="1" customWidth="1"/>
    <col min="517" max="768" width="9.1796875" style="102"/>
    <col min="769" max="769" width="12.453125" style="102" customWidth="1"/>
    <col min="770" max="770" width="94.81640625" style="102" bestFit="1" customWidth="1"/>
    <col min="771" max="771" width="12.54296875" style="102" customWidth="1"/>
    <col min="772" max="772" width="9.7265625" style="102" bestFit="1" customWidth="1"/>
    <col min="773" max="1024" width="9.1796875" style="102"/>
    <col min="1025" max="1025" width="12.453125" style="102" customWidth="1"/>
    <col min="1026" max="1026" width="94.81640625" style="102" bestFit="1" customWidth="1"/>
    <col min="1027" max="1027" width="12.54296875" style="102" customWidth="1"/>
    <col min="1028" max="1028" width="9.7265625" style="102" bestFit="1" customWidth="1"/>
    <col min="1029" max="1280" width="9.1796875" style="102"/>
    <col min="1281" max="1281" width="12.453125" style="102" customWidth="1"/>
    <col min="1282" max="1282" width="94.81640625" style="102" bestFit="1" customWidth="1"/>
    <col min="1283" max="1283" width="12.54296875" style="102" customWidth="1"/>
    <col min="1284" max="1284" width="9.7265625" style="102" bestFit="1" customWidth="1"/>
    <col min="1285" max="1536" width="9.1796875" style="102"/>
    <col min="1537" max="1537" width="12.453125" style="102" customWidth="1"/>
    <col min="1538" max="1538" width="94.81640625" style="102" bestFit="1" customWidth="1"/>
    <col min="1539" max="1539" width="12.54296875" style="102" customWidth="1"/>
    <col min="1540" max="1540" width="9.7265625" style="102" bestFit="1" customWidth="1"/>
    <col min="1541" max="1792" width="9.1796875" style="102"/>
    <col min="1793" max="1793" width="12.453125" style="102" customWidth="1"/>
    <col min="1794" max="1794" width="94.81640625" style="102" bestFit="1" customWidth="1"/>
    <col min="1795" max="1795" width="12.54296875" style="102" customWidth="1"/>
    <col min="1796" max="1796" width="9.7265625" style="102" bestFit="1" customWidth="1"/>
    <col min="1797" max="2048" width="9.1796875" style="102"/>
    <col min="2049" max="2049" width="12.453125" style="102" customWidth="1"/>
    <col min="2050" max="2050" width="94.81640625" style="102" bestFit="1" customWidth="1"/>
    <col min="2051" max="2051" width="12.54296875" style="102" customWidth="1"/>
    <col min="2052" max="2052" width="9.7265625" style="102" bestFit="1" customWidth="1"/>
    <col min="2053" max="2304" width="9.1796875" style="102"/>
    <col min="2305" max="2305" width="12.453125" style="102" customWidth="1"/>
    <col min="2306" max="2306" width="94.81640625" style="102" bestFit="1" customWidth="1"/>
    <col min="2307" max="2307" width="12.54296875" style="102" customWidth="1"/>
    <col min="2308" max="2308" width="9.7265625" style="102" bestFit="1" customWidth="1"/>
    <col min="2309" max="2560" width="9.1796875" style="102"/>
    <col min="2561" max="2561" width="12.453125" style="102" customWidth="1"/>
    <col min="2562" max="2562" width="94.81640625" style="102" bestFit="1" customWidth="1"/>
    <col min="2563" max="2563" width="12.54296875" style="102" customWidth="1"/>
    <col min="2564" max="2564" width="9.7265625" style="102" bestFit="1" customWidth="1"/>
    <col min="2565" max="2816" width="9.1796875" style="102"/>
    <col min="2817" max="2817" width="12.453125" style="102" customWidth="1"/>
    <col min="2818" max="2818" width="94.81640625" style="102" bestFit="1" customWidth="1"/>
    <col min="2819" max="2819" width="12.54296875" style="102" customWidth="1"/>
    <col min="2820" max="2820" width="9.7265625" style="102" bestFit="1" customWidth="1"/>
    <col min="2821" max="3072" width="9.1796875" style="102"/>
    <col min="3073" max="3073" width="12.453125" style="102" customWidth="1"/>
    <col min="3074" max="3074" width="94.81640625" style="102" bestFit="1" customWidth="1"/>
    <col min="3075" max="3075" width="12.54296875" style="102" customWidth="1"/>
    <col min="3076" max="3076" width="9.7265625" style="102" bestFit="1" customWidth="1"/>
    <col min="3077" max="3328" width="9.1796875" style="102"/>
    <col min="3329" max="3329" width="12.453125" style="102" customWidth="1"/>
    <col min="3330" max="3330" width="94.81640625" style="102" bestFit="1" customWidth="1"/>
    <col min="3331" max="3331" width="12.54296875" style="102" customWidth="1"/>
    <col min="3332" max="3332" width="9.7265625" style="102" bestFit="1" customWidth="1"/>
    <col min="3333" max="3584" width="9.1796875" style="102"/>
    <col min="3585" max="3585" width="12.453125" style="102" customWidth="1"/>
    <col min="3586" max="3586" width="94.81640625" style="102" bestFit="1" customWidth="1"/>
    <col min="3587" max="3587" width="12.54296875" style="102" customWidth="1"/>
    <col min="3588" max="3588" width="9.7265625" style="102" bestFit="1" customWidth="1"/>
    <col min="3589" max="3840" width="9.1796875" style="102"/>
    <col min="3841" max="3841" width="12.453125" style="102" customWidth="1"/>
    <col min="3842" max="3842" width="94.81640625" style="102" bestFit="1" customWidth="1"/>
    <col min="3843" max="3843" width="12.54296875" style="102" customWidth="1"/>
    <col min="3844" max="3844" width="9.7265625" style="102" bestFit="1" customWidth="1"/>
    <col min="3845" max="4096" width="9.1796875" style="102"/>
    <col min="4097" max="4097" width="12.453125" style="102" customWidth="1"/>
    <col min="4098" max="4098" width="94.81640625" style="102" bestFit="1" customWidth="1"/>
    <col min="4099" max="4099" width="12.54296875" style="102" customWidth="1"/>
    <col min="4100" max="4100" width="9.7265625" style="102" bestFit="1" customWidth="1"/>
    <col min="4101" max="4352" width="9.1796875" style="102"/>
    <col min="4353" max="4353" width="12.453125" style="102" customWidth="1"/>
    <col min="4354" max="4354" width="94.81640625" style="102" bestFit="1" customWidth="1"/>
    <col min="4355" max="4355" width="12.54296875" style="102" customWidth="1"/>
    <col min="4356" max="4356" width="9.7265625" style="102" bestFit="1" customWidth="1"/>
    <col min="4357" max="4608" width="9.1796875" style="102"/>
    <col min="4609" max="4609" width="12.453125" style="102" customWidth="1"/>
    <col min="4610" max="4610" width="94.81640625" style="102" bestFit="1" customWidth="1"/>
    <col min="4611" max="4611" width="12.54296875" style="102" customWidth="1"/>
    <col min="4612" max="4612" width="9.7265625" style="102" bestFit="1" customWidth="1"/>
    <col min="4613" max="4864" width="9.1796875" style="102"/>
    <col min="4865" max="4865" width="12.453125" style="102" customWidth="1"/>
    <col min="4866" max="4866" width="94.81640625" style="102" bestFit="1" customWidth="1"/>
    <col min="4867" max="4867" width="12.54296875" style="102" customWidth="1"/>
    <col min="4868" max="4868" width="9.7265625" style="102" bestFit="1" customWidth="1"/>
    <col min="4869" max="5120" width="9.1796875" style="102"/>
    <col min="5121" max="5121" width="12.453125" style="102" customWidth="1"/>
    <col min="5122" max="5122" width="94.81640625" style="102" bestFit="1" customWidth="1"/>
    <col min="5123" max="5123" width="12.54296875" style="102" customWidth="1"/>
    <col min="5124" max="5124" width="9.7265625" style="102" bestFit="1" customWidth="1"/>
    <col min="5125" max="5376" width="9.1796875" style="102"/>
    <col min="5377" max="5377" width="12.453125" style="102" customWidth="1"/>
    <col min="5378" max="5378" width="94.81640625" style="102" bestFit="1" customWidth="1"/>
    <col min="5379" max="5379" width="12.54296875" style="102" customWidth="1"/>
    <col min="5380" max="5380" width="9.7265625" style="102" bestFit="1" customWidth="1"/>
    <col min="5381" max="5632" width="9.1796875" style="102"/>
    <col min="5633" max="5633" width="12.453125" style="102" customWidth="1"/>
    <col min="5634" max="5634" width="94.81640625" style="102" bestFit="1" customWidth="1"/>
    <col min="5635" max="5635" width="12.54296875" style="102" customWidth="1"/>
    <col min="5636" max="5636" width="9.7265625" style="102" bestFit="1" customWidth="1"/>
    <col min="5637" max="5888" width="9.1796875" style="102"/>
    <col min="5889" max="5889" width="12.453125" style="102" customWidth="1"/>
    <col min="5890" max="5890" width="94.81640625" style="102" bestFit="1" customWidth="1"/>
    <col min="5891" max="5891" width="12.54296875" style="102" customWidth="1"/>
    <col min="5892" max="5892" width="9.7265625" style="102" bestFit="1" customWidth="1"/>
    <col min="5893" max="6144" width="9.1796875" style="102"/>
    <col min="6145" max="6145" width="12.453125" style="102" customWidth="1"/>
    <col min="6146" max="6146" width="94.81640625" style="102" bestFit="1" customWidth="1"/>
    <col min="6147" max="6147" width="12.54296875" style="102" customWidth="1"/>
    <col min="6148" max="6148" width="9.7265625" style="102" bestFit="1" customWidth="1"/>
    <col min="6149" max="6400" width="9.1796875" style="102"/>
    <col min="6401" max="6401" width="12.453125" style="102" customWidth="1"/>
    <col min="6402" max="6402" width="94.81640625" style="102" bestFit="1" customWidth="1"/>
    <col min="6403" max="6403" width="12.54296875" style="102" customWidth="1"/>
    <col min="6404" max="6404" width="9.7265625" style="102" bestFit="1" customWidth="1"/>
    <col min="6405" max="6656" width="9.1796875" style="102"/>
    <col min="6657" max="6657" width="12.453125" style="102" customWidth="1"/>
    <col min="6658" max="6658" width="94.81640625" style="102" bestFit="1" customWidth="1"/>
    <col min="6659" max="6659" width="12.54296875" style="102" customWidth="1"/>
    <col min="6660" max="6660" width="9.7265625" style="102" bestFit="1" customWidth="1"/>
    <col min="6661" max="6912" width="9.1796875" style="102"/>
    <col min="6913" max="6913" width="12.453125" style="102" customWidth="1"/>
    <col min="6914" max="6914" width="94.81640625" style="102" bestFit="1" customWidth="1"/>
    <col min="6915" max="6915" width="12.54296875" style="102" customWidth="1"/>
    <col min="6916" max="6916" width="9.7265625" style="102" bestFit="1" customWidth="1"/>
    <col min="6917" max="7168" width="9.1796875" style="102"/>
    <col min="7169" max="7169" width="12.453125" style="102" customWidth="1"/>
    <col min="7170" max="7170" width="94.81640625" style="102" bestFit="1" customWidth="1"/>
    <col min="7171" max="7171" width="12.54296875" style="102" customWidth="1"/>
    <col min="7172" max="7172" width="9.7265625" style="102" bestFit="1" customWidth="1"/>
    <col min="7173" max="7424" width="9.1796875" style="102"/>
    <col min="7425" max="7425" width="12.453125" style="102" customWidth="1"/>
    <col min="7426" max="7426" width="94.81640625" style="102" bestFit="1" customWidth="1"/>
    <col min="7427" max="7427" width="12.54296875" style="102" customWidth="1"/>
    <col min="7428" max="7428" width="9.7265625" style="102" bestFit="1" customWidth="1"/>
    <col min="7429" max="7680" width="9.1796875" style="102"/>
    <col min="7681" max="7681" width="12.453125" style="102" customWidth="1"/>
    <col min="7682" max="7682" width="94.81640625" style="102" bestFit="1" customWidth="1"/>
    <col min="7683" max="7683" width="12.54296875" style="102" customWidth="1"/>
    <col min="7684" max="7684" width="9.7265625" style="102" bestFit="1" customWidth="1"/>
    <col min="7685" max="7936" width="9.1796875" style="102"/>
    <col min="7937" max="7937" width="12.453125" style="102" customWidth="1"/>
    <col min="7938" max="7938" width="94.81640625" style="102" bestFit="1" customWidth="1"/>
    <col min="7939" max="7939" width="12.54296875" style="102" customWidth="1"/>
    <col min="7940" max="7940" width="9.7265625" style="102" bestFit="1" customWidth="1"/>
    <col min="7941" max="8192" width="9.1796875" style="102"/>
    <col min="8193" max="8193" width="12.453125" style="102" customWidth="1"/>
    <col min="8194" max="8194" width="94.81640625" style="102" bestFit="1" customWidth="1"/>
    <col min="8195" max="8195" width="12.54296875" style="102" customWidth="1"/>
    <col min="8196" max="8196" width="9.7265625" style="102" bestFit="1" customWidth="1"/>
    <col min="8197" max="8448" width="9.1796875" style="102"/>
    <col min="8449" max="8449" width="12.453125" style="102" customWidth="1"/>
    <col min="8450" max="8450" width="94.81640625" style="102" bestFit="1" customWidth="1"/>
    <col min="8451" max="8451" width="12.54296875" style="102" customWidth="1"/>
    <col min="8452" max="8452" width="9.7265625" style="102" bestFit="1" customWidth="1"/>
    <col min="8453" max="8704" width="9.1796875" style="102"/>
    <col min="8705" max="8705" width="12.453125" style="102" customWidth="1"/>
    <col min="8706" max="8706" width="94.81640625" style="102" bestFit="1" customWidth="1"/>
    <col min="8707" max="8707" width="12.54296875" style="102" customWidth="1"/>
    <col min="8708" max="8708" width="9.7265625" style="102" bestFit="1" customWidth="1"/>
    <col min="8709" max="8960" width="9.1796875" style="102"/>
    <col min="8961" max="8961" width="12.453125" style="102" customWidth="1"/>
    <col min="8962" max="8962" width="94.81640625" style="102" bestFit="1" customWidth="1"/>
    <col min="8963" max="8963" width="12.54296875" style="102" customWidth="1"/>
    <col min="8964" max="8964" width="9.7265625" style="102" bestFit="1" customWidth="1"/>
    <col min="8965" max="9216" width="9.1796875" style="102"/>
    <col min="9217" max="9217" width="12.453125" style="102" customWidth="1"/>
    <col min="9218" max="9218" width="94.81640625" style="102" bestFit="1" customWidth="1"/>
    <col min="9219" max="9219" width="12.54296875" style="102" customWidth="1"/>
    <col min="9220" max="9220" width="9.7265625" style="102" bestFit="1" customWidth="1"/>
    <col min="9221" max="9472" width="9.1796875" style="102"/>
    <col min="9473" max="9473" width="12.453125" style="102" customWidth="1"/>
    <col min="9474" max="9474" width="94.81640625" style="102" bestFit="1" customWidth="1"/>
    <col min="9475" max="9475" width="12.54296875" style="102" customWidth="1"/>
    <col min="9476" max="9476" width="9.7265625" style="102" bestFit="1" customWidth="1"/>
    <col min="9477" max="9728" width="9.1796875" style="102"/>
    <col min="9729" max="9729" width="12.453125" style="102" customWidth="1"/>
    <col min="9730" max="9730" width="94.81640625" style="102" bestFit="1" customWidth="1"/>
    <col min="9731" max="9731" width="12.54296875" style="102" customWidth="1"/>
    <col min="9732" max="9732" width="9.7265625" style="102" bestFit="1" customWidth="1"/>
    <col min="9733" max="9984" width="9.1796875" style="102"/>
    <col min="9985" max="9985" width="12.453125" style="102" customWidth="1"/>
    <col min="9986" max="9986" width="94.81640625" style="102" bestFit="1" customWidth="1"/>
    <col min="9987" max="9987" width="12.54296875" style="102" customWidth="1"/>
    <col min="9988" max="9988" width="9.7265625" style="102" bestFit="1" customWidth="1"/>
    <col min="9989" max="10240" width="9.1796875" style="102"/>
    <col min="10241" max="10241" width="12.453125" style="102" customWidth="1"/>
    <col min="10242" max="10242" width="94.81640625" style="102" bestFit="1" customWidth="1"/>
    <col min="10243" max="10243" width="12.54296875" style="102" customWidth="1"/>
    <col min="10244" max="10244" width="9.7265625" style="102" bestFit="1" customWidth="1"/>
    <col min="10245" max="10496" width="9.1796875" style="102"/>
    <col min="10497" max="10497" width="12.453125" style="102" customWidth="1"/>
    <col min="10498" max="10498" width="94.81640625" style="102" bestFit="1" customWidth="1"/>
    <col min="10499" max="10499" width="12.54296875" style="102" customWidth="1"/>
    <col min="10500" max="10500" width="9.7265625" style="102" bestFit="1" customWidth="1"/>
    <col min="10501" max="10752" width="9.1796875" style="102"/>
    <col min="10753" max="10753" width="12.453125" style="102" customWidth="1"/>
    <col min="10754" max="10754" width="94.81640625" style="102" bestFit="1" customWidth="1"/>
    <col min="10755" max="10755" width="12.54296875" style="102" customWidth="1"/>
    <col min="10756" max="10756" width="9.7265625" style="102" bestFit="1" customWidth="1"/>
    <col min="10757" max="11008" width="9.1796875" style="102"/>
    <col min="11009" max="11009" width="12.453125" style="102" customWidth="1"/>
    <col min="11010" max="11010" width="94.81640625" style="102" bestFit="1" customWidth="1"/>
    <col min="11011" max="11011" width="12.54296875" style="102" customWidth="1"/>
    <col min="11012" max="11012" width="9.7265625" style="102" bestFit="1" customWidth="1"/>
    <col min="11013" max="11264" width="9.1796875" style="102"/>
    <col min="11265" max="11265" width="12.453125" style="102" customWidth="1"/>
    <col min="11266" max="11266" width="94.81640625" style="102" bestFit="1" customWidth="1"/>
    <col min="11267" max="11267" width="12.54296875" style="102" customWidth="1"/>
    <col min="11268" max="11268" width="9.7265625" style="102" bestFit="1" customWidth="1"/>
    <col min="11269" max="11520" width="9.1796875" style="102"/>
    <col min="11521" max="11521" width="12.453125" style="102" customWidth="1"/>
    <col min="11522" max="11522" width="94.81640625" style="102" bestFit="1" customWidth="1"/>
    <col min="11523" max="11523" width="12.54296875" style="102" customWidth="1"/>
    <col min="11524" max="11524" width="9.7265625" style="102" bestFit="1" customWidth="1"/>
    <col min="11525" max="11776" width="9.1796875" style="102"/>
    <col min="11777" max="11777" width="12.453125" style="102" customWidth="1"/>
    <col min="11778" max="11778" width="94.81640625" style="102" bestFit="1" customWidth="1"/>
    <col min="11779" max="11779" width="12.54296875" style="102" customWidth="1"/>
    <col min="11780" max="11780" width="9.7265625" style="102" bestFit="1" customWidth="1"/>
    <col min="11781" max="12032" width="9.1796875" style="102"/>
    <col min="12033" max="12033" width="12.453125" style="102" customWidth="1"/>
    <col min="12034" max="12034" width="94.81640625" style="102" bestFit="1" customWidth="1"/>
    <col min="12035" max="12035" width="12.54296875" style="102" customWidth="1"/>
    <col min="12036" max="12036" width="9.7265625" style="102" bestFit="1" customWidth="1"/>
    <col min="12037" max="12288" width="9.1796875" style="102"/>
    <col min="12289" max="12289" width="12.453125" style="102" customWidth="1"/>
    <col min="12290" max="12290" width="94.81640625" style="102" bestFit="1" customWidth="1"/>
    <col min="12291" max="12291" width="12.54296875" style="102" customWidth="1"/>
    <col min="12292" max="12292" width="9.7265625" style="102" bestFit="1" customWidth="1"/>
    <col min="12293" max="12544" width="9.1796875" style="102"/>
    <col min="12545" max="12545" width="12.453125" style="102" customWidth="1"/>
    <col min="12546" max="12546" width="94.81640625" style="102" bestFit="1" customWidth="1"/>
    <col min="12547" max="12547" width="12.54296875" style="102" customWidth="1"/>
    <col min="12548" max="12548" width="9.7265625" style="102" bestFit="1" customWidth="1"/>
    <col min="12549" max="12800" width="9.1796875" style="102"/>
    <col min="12801" max="12801" width="12.453125" style="102" customWidth="1"/>
    <col min="12802" max="12802" width="94.81640625" style="102" bestFit="1" customWidth="1"/>
    <col min="12803" max="12803" width="12.54296875" style="102" customWidth="1"/>
    <col min="12804" max="12804" width="9.7265625" style="102" bestFit="1" customWidth="1"/>
    <col min="12805" max="13056" width="9.1796875" style="102"/>
    <col min="13057" max="13057" width="12.453125" style="102" customWidth="1"/>
    <col min="13058" max="13058" width="94.81640625" style="102" bestFit="1" customWidth="1"/>
    <col min="13059" max="13059" width="12.54296875" style="102" customWidth="1"/>
    <col min="13060" max="13060" width="9.7265625" style="102" bestFit="1" customWidth="1"/>
    <col min="13061" max="13312" width="9.1796875" style="102"/>
    <col min="13313" max="13313" width="12.453125" style="102" customWidth="1"/>
    <col min="13314" max="13314" width="94.81640625" style="102" bestFit="1" customWidth="1"/>
    <col min="13315" max="13315" width="12.54296875" style="102" customWidth="1"/>
    <col min="13316" max="13316" width="9.7265625" style="102" bestFit="1" customWidth="1"/>
    <col min="13317" max="13568" width="9.1796875" style="102"/>
    <col min="13569" max="13569" width="12.453125" style="102" customWidth="1"/>
    <col min="13570" max="13570" width="94.81640625" style="102" bestFit="1" customWidth="1"/>
    <col min="13571" max="13571" width="12.54296875" style="102" customWidth="1"/>
    <col min="13572" max="13572" width="9.7265625" style="102" bestFit="1" customWidth="1"/>
    <col min="13573" max="13824" width="9.1796875" style="102"/>
    <col min="13825" max="13825" width="12.453125" style="102" customWidth="1"/>
    <col min="13826" max="13826" width="94.81640625" style="102" bestFit="1" customWidth="1"/>
    <col min="13827" max="13827" width="12.54296875" style="102" customWidth="1"/>
    <col min="13828" max="13828" width="9.7265625" style="102" bestFit="1" customWidth="1"/>
    <col min="13829" max="14080" width="9.1796875" style="102"/>
    <col min="14081" max="14081" width="12.453125" style="102" customWidth="1"/>
    <col min="14082" max="14082" width="94.81640625" style="102" bestFit="1" customWidth="1"/>
    <col min="14083" max="14083" width="12.54296875" style="102" customWidth="1"/>
    <col min="14084" max="14084" width="9.7265625" style="102" bestFit="1" customWidth="1"/>
    <col min="14085" max="14336" width="9.1796875" style="102"/>
    <col min="14337" max="14337" width="12.453125" style="102" customWidth="1"/>
    <col min="14338" max="14338" width="94.81640625" style="102" bestFit="1" customWidth="1"/>
    <col min="14339" max="14339" width="12.54296875" style="102" customWidth="1"/>
    <col min="14340" max="14340" width="9.7265625" style="102" bestFit="1" customWidth="1"/>
    <col min="14341" max="14592" width="9.1796875" style="102"/>
    <col min="14593" max="14593" width="12.453125" style="102" customWidth="1"/>
    <col min="14594" max="14594" width="94.81640625" style="102" bestFit="1" customWidth="1"/>
    <col min="14595" max="14595" width="12.54296875" style="102" customWidth="1"/>
    <col min="14596" max="14596" width="9.7265625" style="102" bestFit="1" customWidth="1"/>
    <col min="14597" max="14848" width="9.1796875" style="102"/>
    <col min="14849" max="14849" width="12.453125" style="102" customWidth="1"/>
    <col min="14850" max="14850" width="94.81640625" style="102" bestFit="1" customWidth="1"/>
    <col min="14851" max="14851" width="12.54296875" style="102" customWidth="1"/>
    <col min="14852" max="14852" width="9.7265625" style="102" bestFit="1" customWidth="1"/>
    <col min="14853" max="15104" width="9.1796875" style="102"/>
    <col min="15105" max="15105" width="12.453125" style="102" customWidth="1"/>
    <col min="15106" max="15106" width="94.81640625" style="102" bestFit="1" customWidth="1"/>
    <col min="15107" max="15107" width="12.54296875" style="102" customWidth="1"/>
    <col min="15108" max="15108" width="9.7265625" style="102" bestFit="1" customWidth="1"/>
    <col min="15109" max="15360" width="9.1796875" style="102"/>
    <col min="15361" max="15361" width="12.453125" style="102" customWidth="1"/>
    <col min="15362" max="15362" width="94.81640625" style="102" bestFit="1" customWidth="1"/>
    <col min="15363" max="15363" width="12.54296875" style="102" customWidth="1"/>
    <col min="15364" max="15364" width="9.7265625" style="102" bestFit="1" customWidth="1"/>
    <col min="15365" max="15616" width="9.1796875" style="102"/>
    <col min="15617" max="15617" width="12.453125" style="102" customWidth="1"/>
    <col min="15618" max="15618" width="94.81640625" style="102" bestFit="1" customWidth="1"/>
    <col min="15619" max="15619" width="12.54296875" style="102" customWidth="1"/>
    <col min="15620" max="15620" width="9.7265625" style="102" bestFit="1" customWidth="1"/>
    <col min="15621" max="15872" width="9.1796875" style="102"/>
    <col min="15873" max="15873" width="12.453125" style="102" customWidth="1"/>
    <col min="15874" max="15874" width="94.81640625" style="102" bestFit="1" customWidth="1"/>
    <col min="15875" max="15875" width="12.54296875" style="102" customWidth="1"/>
    <col min="15876" max="15876" width="9.7265625" style="102" bestFit="1" customWidth="1"/>
    <col min="15877" max="16128" width="9.1796875" style="102"/>
    <col min="16129" max="16129" width="12.453125" style="102" customWidth="1"/>
    <col min="16130" max="16130" width="94.81640625" style="102" bestFit="1" customWidth="1"/>
    <col min="16131" max="16131" width="12.54296875" style="102" customWidth="1"/>
    <col min="16132" max="16132" width="9.7265625" style="102" bestFit="1" customWidth="1"/>
    <col min="16133" max="16384" width="9.1796875" style="102"/>
  </cols>
  <sheetData>
    <row r="1" spans="1:4" ht="14.5" x14ac:dyDescent="0.35">
      <c r="A1" s="106" t="s">
        <v>152</v>
      </c>
      <c r="B1" s="106" t="s">
        <v>144</v>
      </c>
      <c r="C1" s="106" t="s">
        <v>60</v>
      </c>
      <c r="D1" s="107">
        <v>44834</v>
      </c>
    </row>
    <row r="2" spans="1:4" ht="15.5" x14ac:dyDescent="0.35">
      <c r="A2" s="108" t="s">
        <v>2239</v>
      </c>
      <c r="B2" s="108" t="s">
        <v>2240</v>
      </c>
      <c r="C2" s="109">
        <v>6</v>
      </c>
    </row>
    <row r="3" spans="1:4" ht="15.5" x14ac:dyDescent="0.35">
      <c r="A3" s="108" t="s">
        <v>2241</v>
      </c>
      <c r="B3" s="108" t="s">
        <v>2242</v>
      </c>
      <c r="C3" s="109">
        <v>4</v>
      </c>
    </row>
    <row r="4" spans="1:4" ht="15.5" x14ac:dyDescent="0.35">
      <c r="A4" s="108" t="s">
        <v>2243</v>
      </c>
      <c r="B4" s="108" t="s">
        <v>2244</v>
      </c>
      <c r="C4" s="109">
        <v>1</v>
      </c>
    </row>
    <row r="5" spans="1:4" ht="15.5" x14ac:dyDescent="0.35">
      <c r="A5" s="108" t="s">
        <v>2245</v>
      </c>
      <c r="B5" s="108" t="s">
        <v>2246</v>
      </c>
      <c r="C5" s="109">
        <v>2</v>
      </c>
    </row>
    <row r="6" spans="1:4" ht="15.5" x14ac:dyDescent="0.35">
      <c r="A6" s="108" t="s">
        <v>2247</v>
      </c>
      <c r="B6" s="108" t="s">
        <v>2248</v>
      </c>
      <c r="C6" s="109">
        <v>2</v>
      </c>
    </row>
    <row r="7" spans="1:4" ht="15.5" x14ac:dyDescent="0.35">
      <c r="A7" s="108" t="s">
        <v>2249</v>
      </c>
      <c r="B7" s="108" t="s">
        <v>2250</v>
      </c>
      <c r="C7" s="109">
        <v>4</v>
      </c>
    </row>
    <row r="8" spans="1:4" ht="15.5" x14ac:dyDescent="0.35">
      <c r="A8" s="108" t="s">
        <v>2251</v>
      </c>
      <c r="B8" s="108" t="s">
        <v>2252</v>
      </c>
      <c r="C8" s="109">
        <v>2</v>
      </c>
    </row>
    <row r="9" spans="1:4" ht="15.5" x14ac:dyDescent="0.35">
      <c r="A9" s="108" t="s">
        <v>2253</v>
      </c>
      <c r="B9" s="108" t="s">
        <v>2254</v>
      </c>
      <c r="C9" s="109">
        <v>5</v>
      </c>
    </row>
    <row r="10" spans="1:4" ht="15.5" x14ac:dyDescent="0.35">
      <c r="A10" s="108" t="s">
        <v>2255</v>
      </c>
      <c r="B10" s="108" t="s">
        <v>2256</v>
      </c>
      <c r="C10" s="109">
        <v>5</v>
      </c>
    </row>
    <row r="11" spans="1:4" ht="15.5" x14ac:dyDescent="0.35">
      <c r="A11" s="108" t="s">
        <v>2257</v>
      </c>
      <c r="B11" s="108" t="s">
        <v>2258</v>
      </c>
      <c r="C11" s="109">
        <v>5</v>
      </c>
    </row>
    <row r="12" spans="1:4" ht="15.5" x14ac:dyDescent="0.35">
      <c r="A12" s="108" t="s">
        <v>2259</v>
      </c>
      <c r="B12" s="108" t="s">
        <v>2260</v>
      </c>
      <c r="C12" s="109">
        <v>2</v>
      </c>
    </row>
    <row r="13" spans="1:4" ht="15.5" x14ac:dyDescent="0.35">
      <c r="A13" s="108" t="s">
        <v>290</v>
      </c>
      <c r="B13" s="108" t="s">
        <v>2261</v>
      </c>
      <c r="C13" s="109">
        <v>5</v>
      </c>
    </row>
    <row r="14" spans="1:4" ht="15.5" x14ac:dyDescent="0.35">
      <c r="A14" s="108" t="s">
        <v>2262</v>
      </c>
      <c r="B14" s="108" t="s">
        <v>2263</v>
      </c>
      <c r="C14" s="109">
        <v>4</v>
      </c>
    </row>
    <row r="15" spans="1:4" ht="15.5" x14ac:dyDescent="0.35">
      <c r="A15" s="108" t="s">
        <v>2264</v>
      </c>
      <c r="B15" s="108" t="s">
        <v>2265</v>
      </c>
      <c r="C15" s="109">
        <v>4</v>
      </c>
    </row>
    <row r="16" spans="1:4" ht="15.5" x14ac:dyDescent="0.35">
      <c r="A16" s="108" t="s">
        <v>2266</v>
      </c>
      <c r="B16" s="108" t="s">
        <v>2267</v>
      </c>
      <c r="C16" s="109">
        <v>1</v>
      </c>
    </row>
    <row r="17" spans="1:3" ht="15.5" x14ac:dyDescent="0.35">
      <c r="A17" s="108" t="s">
        <v>2013</v>
      </c>
      <c r="B17" s="108" t="s">
        <v>2268</v>
      </c>
      <c r="C17" s="109">
        <v>5</v>
      </c>
    </row>
    <row r="18" spans="1:3" ht="15.5" x14ac:dyDescent="0.35">
      <c r="A18" s="108" t="s">
        <v>2269</v>
      </c>
      <c r="B18" s="108" t="s">
        <v>2270</v>
      </c>
      <c r="C18" s="109">
        <v>8</v>
      </c>
    </row>
    <row r="19" spans="1:3" ht="15.5" x14ac:dyDescent="0.35">
      <c r="A19" s="108" t="s">
        <v>1998</v>
      </c>
      <c r="B19" s="108" t="s">
        <v>2271</v>
      </c>
      <c r="C19" s="109">
        <v>1</v>
      </c>
    </row>
    <row r="20" spans="1:3" ht="15.5" x14ac:dyDescent="0.35">
      <c r="A20" s="108" t="s">
        <v>2272</v>
      </c>
      <c r="B20" s="108" t="s">
        <v>2273</v>
      </c>
      <c r="C20" s="109">
        <v>8</v>
      </c>
    </row>
    <row r="21" spans="1:3" ht="15.5" x14ac:dyDescent="0.35">
      <c r="A21" s="108" t="s">
        <v>2274</v>
      </c>
      <c r="B21" s="108" t="s">
        <v>2275</v>
      </c>
      <c r="C21" s="109">
        <v>6</v>
      </c>
    </row>
    <row r="22" spans="1:3" ht="15.5" x14ac:dyDescent="0.35">
      <c r="A22" s="108" t="s">
        <v>2276</v>
      </c>
      <c r="B22" s="108" t="s">
        <v>2277</v>
      </c>
      <c r="C22" s="109">
        <v>7</v>
      </c>
    </row>
    <row r="23" spans="1:3" ht="15.5" x14ac:dyDescent="0.35">
      <c r="A23" s="108" t="s">
        <v>2278</v>
      </c>
      <c r="B23" s="108" t="s">
        <v>2279</v>
      </c>
      <c r="C23" s="109">
        <v>7</v>
      </c>
    </row>
    <row r="24" spans="1:3" ht="15.5" x14ac:dyDescent="0.35">
      <c r="A24" s="108" t="s">
        <v>470</v>
      </c>
      <c r="B24" s="108" t="s">
        <v>2280</v>
      </c>
      <c r="C24" s="109">
        <v>7</v>
      </c>
    </row>
    <row r="25" spans="1:3" ht="15.5" x14ac:dyDescent="0.35">
      <c r="A25" s="108" t="s">
        <v>2281</v>
      </c>
      <c r="B25" s="108" t="s">
        <v>2282</v>
      </c>
      <c r="C25" s="109">
        <v>5</v>
      </c>
    </row>
    <row r="26" spans="1:3" ht="15.5" x14ac:dyDescent="0.35">
      <c r="A26" s="108" t="s">
        <v>2283</v>
      </c>
      <c r="B26" s="108" t="s">
        <v>2284</v>
      </c>
      <c r="C26" s="109">
        <v>5</v>
      </c>
    </row>
    <row r="27" spans="1:3" ht="15.5" x14ac:dyDescent="0.35">
      <c r="A27" s="108" t="s">
        <v>2285</v>
      </c>
      <c r="B27" s="108" t="s">
        <v>2286</v>
      </c>
      <c r="C27" s="109">
        <v>5</v>
      </c>
    </row>
    <row r="28" spans="1:3" ht="15.5" x14ac:dyDescent="0.35">
      <c r="A28" s="108" t="s">
        <v>2287</v>
      </c>
      <c r="B28" s="108" t="s">
        <v>2288</v>
      </c>
      <c r="C28" s="109">
        <v>6</v>
      </c>
    </row>
    <row r="29" spans="1:3" ht="15.5" x14ac:dyDescent="0.35">
      <c r="A29" s="108" t="s">
        <v>2289</v>
      </c>
      <c r="B29" s="108" t="s">
        <v>2290</v>
      </c>
      <c r="C29" s="109">
        <v>6</v>
      </c>
    </row>
    <row r="30" spans="1:3" ht="15.5" x14ac:dyDescent="0.35">
      <c r="A30" s="108" t="s">
        <v>2291</v>
      </c>
      <c r="B30" s="108" t="s">
        <v>2292</v>
      </c>
      <c r="C30" s="109">
        <v>4</v>
      </c>
    </row>
    <row r="31" spans="1:3" ht="15.5" x14ac:dyDescent="0.35">
      <c r="A31" s="108" t="s">
        <v>2293</v>
      </c>
      <c r="B31" s="108" t="s">
        <v>2294</v>
      </c>
      <c r="C31" s="109">
        <v>7</v>
      </c>
    </row>
    <row r="32" spans="1:3" ht="15.5" x14ac:dyDescent="0.35">
      <c r="A32" s="108" t="s">
        <v>2295</v>
      </c>
      <c r="B32" s="108" t="s">
        <v>2296</v>
      </c>
      <c r="C32" s="109">
        <v>5</v>
      </c>
    </row>
    <row r="33" spans="1:3" ht="15.5" x14ac:dyDescent="0.35">
      <c r="A33" s="108" t="s">
        <v>2297</v>
      </c>
      <c r="B33" s="108" t="s">
        <v>2298</v>
      </c>
      <c r="C33" s="109">
        <v>5</v>
      </c>
    </row>
    <row r="34" spans="1:3" ht="15.5" x14ac:dyDescent="0.35">
      <c r="A34" s="108" t="s">
        <v>2299</v>
      </c>
      <c r="B34" s="108" t="s">
        <v>2300</v>
      </c>
      <c r="C34" s="109">
        <v>8</v>
      </c>
    </row>
    <row r="35" spans="1:3" ht="15.5" x14ac:dyDescent="0.35">
      <c r="A35" s="108" t="s">
        <v>2301</v>
      </c>
      <c r="B35" s="108" t="s">
        <v>2302</v>
      </c>
      <c r="C35" s="109">
        <v>1</v>
      </c>
    </row>
    <row r="36" spans="1:3" ht="15.5" x14ac:dyDescent="0.35">
      <c r="A36" s="108" t="s">
        <v>2303</v>
      </c>
      <c r="B36" s="108" t="s">
        <v>2304</v>
      </c>
      <c r="C36" s="109">
        <v>5</v>
      </c>
    </row>
    <row r="37" spans="1:3" ht="15.5" x14ac:dyDescent="0.35">
      <c r="A37" s="108" t="s">
        <v>2305</v>
      </c>
      <c r="B37" s="108" t="s">
        <v>2306</v>
      </c>
      <c r="C37" s="109">
        <v>8</v>
      </c>
    </row>
    <row r="38" spans="1:3" ht="15.5" x14ac:dyDescent="0.35">
      <c r="A38" s="108" t="s">
        <v>2307</v>
      </c>
      <c r="B38" s="108" t="s">
        <v>2308</v>
      </c>
      <c r="C38" s="109">
        <v>5</v>
      </c>
    </row>
    <row r="39" spans="1:3" ht="15.5" x14ac:dyDescent="0.35">
      <c r="A39" s="108" t="s">
        <v>2309</v>
      </c>
      <c r="B39" s="108" t="s">
        <v>2310</v>
      </c>
      <c r="C39" s="109">
        <v>5</v>
      </c>
    </row>
    <row r="40" spans="1:3" ht="15.5" x14ac:dyDescent="0.35">
      <c r="A40" s="108" t="s">
        <v>2311</v>
      </c>
      <c r="B40" s="108" t="s">
        <v>2312</v>
      </c>
      <c r="C40" s="109">
        <v>2</v>
      </c>
    </row>
    <row r="41" spans="1:3" ht="15.5" x14ac:dyDescent="0.35">
      <c r="A41" s="108" t="s">
        <v>2313</v>
      </c>
      <c r="B41" s="108" t="s">
        <v>2314</v>
      </c>
      <c r="C41" s="109">
        <v>4</v>
      </c>
    </row>
    <row r="42" spans="1:3" ht="15.5" x14ac:dyDescent="0.35">
      <c r="A42" s="108" t="s">
        <v>2315</v>
      </c>
      <c r="B42" s="108" t="s">
        <v>2316</v>
      </c>
      <c r="C42" s="109">
        <v>5</v>
      </c>
    </row>
    <row r="43" spans="1:3" ht="15.5" x14ac:dyDescent="0.35">
      <c r="A43" s="108" t="s">
        <v>2317</v>
      </c>
      <c r="B43" s="108" t="s">
        <v>2318</v>
      </c>
      <c r="C43" s="109">
        <v>5</v>
      </c>
    </row>
    <row r="44" spans="1:3" ht="15.5" x14ac:dyDescent="0.35">
      <c r="A44" s="108" t="s">
        <v>2319</v>
      </c>
      <c r="B44" s="108" t="s">
        <v>2320</v>
      </c>
      <c r="C44" s="109">
        <v>6</v>
      </c>
    </row>
    <row r="45" spans="1:3" ht="15.5" x14ac:dyDescent="0.35">
      <c r="A45" s="108" t="s">
        <v>2321</v>
      </c>
      <c r="B45" s="108" t="s">
        <v>2322</v>
      </c>
      <c r="C45" s="109">
        <v>5</v>
      </c>
    </row>
    <row r="46" spans="1:3" ht="15.5" x14ac:dyDescent="0.35">
      <c r="A46" s="108" t="s">
        <v>2323</v>
      </c>
      <c r="B46" s="108" t="s">
        <v>2324</v>
      </c>
      <c r="C46" s="109">
        <v>4</v>
      </c>
    </row>
    <row r="47" spans="1:3" ht="15.5" x14ac:dyDescent="0.35">
      <c r="A47" s="108" t="s">
        <v>2325</v>
      </c>
      <c r="B47" s="108" t="s">
        <v>2326</v>
      </c>
      <c r="C47" s="109">
        <v>5</v>
      </c>
    </row>
    <row r="48" spans="1:3" ht="15.5" x14ac:dyDescent="0.35">
      <c r="A48" s="108" t="s">
        <v>2327</v>
      </c>
      <c r="B48" s="108" t="s">
        <v>2328</v>
      </c>
      <c r="C48" s="109">
        <v>6</v>
      </c>
    </row>
    <row r="49" spans="1:3" ht="15.5" x14ac:dyDescent="0.35">
      <c r="A49" s="108" t="s">
        <v>2037</v>
      </c>
      <c r="B49" s="108" t="s">
        <v>2329</v>
      </c>
      <c r="C49" s="109">
        <v>7</v>
      </c>
    </row>
    <row r="50" spans="1:3" ht="15.5" x14ac:dyDescent="0.35">
      <c r="A50" s="108" t="s">
        <v>2330</v>
      </c>
      <c r="B50" s="108" t="s">
        <v>2331</v>
      </c>
      <c r="C50" s="109">
        <v>3</v>
      </c>
    </row>
    <row r="51" spans="1:3" ht="15.5" x14ac:dyDescent="0.35">
      <c r="A51" s="108" t="s">
        <v>2332</v>
      </c>
      <c r="B51" s="108" t="s">
        <v>2333</v>
      </c>
      <c r="C51" s="109">
        <v>6</v>
      </c>
    </row>
    <row r="52" spans="1:3" ht="15.5" x14ac:dyDescent="0.35">
      <c r="A52" s="108" t="s">
        <v>2334</v>
      </c>
      <c r="B52" s="108" t="s">
        <v>2335</v>
      </c>
      <c r="C52" s="109">
        <v>4</v>
      </c>
    </row>
    <row r="53" spans="1:3" ht="15.5" x14ac:dyDescent="0.35">
      <c r="A53" s="108" t="s">
        <v>2336</v>
      </c>
      <c r="B53" s="108" t="s">
        <v>2337</v>
      </c>
      <c r="C53" s="109">
        <v>5</v>
      </c>
    </row>
    <row r="54" spans="1:3" ht="15.5" x14ac:dyDescent="0.35">
      <c r="A54" s="108" t="s">
        <v>2338</v>
      </c>
      <c r="B54" s="108" t="s">
        <v>2339</v>
      </c>
      <c r="C54" s="109">
        <v>2</v>
      </c>
    </row>
    <row r="55" spans="1:3" ht="15.5" x14ac:dyDescent="0.35">
      <c r="A55" s="108" t="s">
        <v>2340</v>
      </c>
      <c r="B55" s="108" t="s">
        <v>2341</v>
      </c>
      <c r="C55" s="109">
        <v>2</v>
      </c>
    </row>
    <row r="56" spans="1:3" ht="15.5" x14ac:dyDescent="0.35">
      <c r="A56" s="108" t="s">
        <v>2342</v>
      </c>
      <c r="B56" s="108" t="s">
        <v>2343</v>
      </c>
      <c r="C56" s="109">
        <v>5</v>
      </c>
    </row>
    <row r="57" spans="1:3" ht="15.5" x14ac:dyDescent="0.35">
      <c r="A57" s="108" t="s">
        <v>2344</v>
      </c>
      <c r="B57" s="108" t="s">
        <v>2345</v>
      </c>
      <c r="C57" s="109">
        <v>5</v>
      </c>
    </row>
    <row r="58" spans="1:3" ht="31" x14ac:dyDescent="0.35">
      <c r="A58" s="108" t="s">
        <v>2346</v>
      </c>
      <c r="B58" s="108" t="s">
        <v>2347</v>
      </c>
      <c r="C58" s="109">
        <v>5</v>
      </c>
    </row>
    <row r="59" spans="1:3" ht="15.5" x14ac:dyDescent="0.35">
      <c r="A59" s="108" t="s">
        <v>2348</v>
      </c>
      <c r="B59" s="108" t="s">
        <v>2349</v>
      </c>
      <c r="C59" s="109">
        <v>5</v>
      </c>
    </row>
    <row r="60" spans="1:3" ht="15.5" x14ac:dyDescent="0.35">
      <c r="A60" s="108" t="s">
        <v>2350</v>
      </c>
      <c r="B60" s="108" t="s">
        <v>2351</v>
      </c>
      <c r="C60" s="109">
        <v>3</v>
      </c>
    </row>
    <row r="61" spans="1:3" ht="15.5" x14ac:dyDescent="0.35">
      <c r="A61" s="108" t="s">
        <v>243</v>
      </c>
      <c r="B61" s="108" t="s">
        <v>2352</v>
      </c>
      <c r="C61" s="109">
        <v>6</v>
      </c>
    </row>
    <row r="62" spans="1:3" ht="15.5" x14ac:dyDescent="0.35">
      <c r="A62" s="108" t="s">
        <v>2353</v>
      </c>
      <c r="B62" s="108" t="s">
        <v>2354</v>
      </c>
      <c r="C62" s="109">
        <v>3</v>
      </c>
    </row>
    <row r="63" spans="1:3" ht="15.5" x14ac:dyDescent="0.35">
      <c r="A63" s="108" t="s">
        <v>228</v>
      </c>
      <c r="B63" s="108" t="s">
        <v>2355</v>
      </c>
      <c r="C63" s="109">
        <v>4</v>
      </c>
    </row>
    <row r="64" spans="1:3" ht="31" x14ac:dyDescent="0.35">
      <c r="A64" s="108" t="s">
        <v>1796</v>
      </c>
      <c r="B64" s="108" t="s">
        <v>2356</v>
      </c>
      <c r="C64" s="109">
        <v>3</v>
      </c>
    </row>
    <row r="65" spans="1:3" ht="15.5" x14ac:dyDescent="0.35">
      <c r="A65" s="108" t="s">
        <v>2357</v>
      </c>
      <c r="B65" s="108" t="s">
        <v>2358</v>
      </c>
      <c r="C65" s="109">
        <v>3</v>
      </c>
    </row>
    <row r="66" spans="1:3" ht="31" x14ac:dyDescent="0.35">
      <c r="A66" s="108" t="s">
        <v>2359</v>
      </c>
      <c r="B66" s="108" t="s">
        <v>2360</v>
      </c>
      <c r="C66" s="109">
        <v>6</v>
      </c>
    </row>
    <row r="67" spans="1:3" ht="15.5" x14ac:dyDescent="0.35">
      <c r="A67" s="108" t="s">
        <v>2361</v>
      </c>
      <c r="B67" s="108" t="s">
        <v>2362</v>
      </c>
      <c r="C67" s="109">
        <v>6</v>
      </c>
    </row>
    <row r="68" spans="1:3" ht="31" x14ac:dyDescent="0.35">
      <c r="A68" s="108" t="s">
        <v>2363</v>
      </c>
      <c r="B68" s="108" t="s">
        <v>2364</v>
      </c>
      <c r="C68" s="109">
        <v>5</v>
      </c>
    </row>
    <row r="69" spans="1:3" ht="15.5" x14ac:dyDescent="0.35">
      <c r="A69" s="108" t="s">
        <v>2365</v>
      </c>
      <c r="B69" s="108" t="s">
        <v>2366</v>
      </c>
      <c r="C69" s="109">
        <v>3</v>
      </c>
    </row>
    <row r="70" spans="1:3" ht="15.5" x14ac:dyDescent="0.35">
      <c r="A70" s="108" t="s">
        <v>2367</v>
      </c>
      <c r="B70" s="108" t="s">
        <v>2260</v>
      </c>
      <c r="C70" s="109">
        <v>2</v>
      </c>
    </row>
    <row r="71" spans="1:3" ht="15.5" x14ac:dyDescent="0.35">
      <c r="A71" s="108" t="s">
        <v>2368</v>
      </c>
      <c r="B71" s="108" t="s">
        <v>2369</v>
      </c>
      <c r="C71" s="109">
        <v>3</v>
      </c>
    </row>
    <row r="72" spans="1:3" ht="15.5" x14ac:dyDescent="0.35">
      <c r="A72" s="108" t="s">
        <v>2370</v>
      </c>
      <c r="B72" s="108" t="s">
        <v>2371</v>
      </c>
      <c r="C72" s="109">
        <v>3</v>
      </c>
    </row>
    <row r="73" spans="1:3" ht="15.5" x14ac:dyDescent="0.35">
      <c r="A73" s="108" t="s">
        <v>2372</v>
      </c>
      <c r="B73" s="108" t="s">
        <v>2373</v>
      </c>
      <c r="C73" s="109">
        <v>3</v>
      </c>
    </row>
    <row r="74" spans="1:3" ht="15.5" x14ac:dyDescent="0.35">
      <c r="A74" s="108" t="s">
        <v>2374</v>
      </c>
      <c r="B74" s="108" t="s">
        <v>2375</v>
      </c>
      <c r="C74" s="109">
        <v>5</v>
      </c>
    </row>
    <row r="75" spans="1:3" ht="15.5" x14ac:dyDescent="0.35">
      <c r="A75" s="108" t="s">
        <v>2376</v>
      </c>
      <c r="B75" s="108" t="s">
        <v>2377</v>
      </c>
      <c r="C75" s="109">
        <v>3</v>
      </c>
    </row>
    <row r="76" spans="1:3" ht="15.5" x14ac:dyDescent="0.35">
      <c r="A76" s="108" t="s">
        <v>2378</v>
      </c>
      <c r="B76" s="108" t="s">
        <v>2379</v>
      </c>
      <c r="C76" s="109">
        <v>6</v>
      </c>
    </row>
    <row r="77" spans="1:3" ht="15.5" x14ac:dyDescent="0.35">
      <c r="A77" s="108" t="s">
        <v>2380</v>
      </c>
      <c r="B77" s="108" t="s">
        <v>2381</v>
      </c>
      <c r="C77" s="109">
        <v>5</v>
      </c>
    </row>
    <row r="78" spans="1:3" ht="15.5" x14ac:dyDescent="0.35">
      <c r="A78" s="108" t="s">
        <v>260</v>
      </c>
      <c r="B78" s="108" t="s">
        <v>2382</v>
      </c>
      <c r="C78" s="109">
        <v>4</v>
      </c>
    </row>
    <row r="79" spans="1:3" ht="15.5" x14ac:dyDescent="0.35">
      <c r="A79" s="108" t="s">
        <v>2383</v>
      </c>
      <c r="B79" s="108" t="s">
        <v>2384</v>
      </c>
      <c r="C79" s="109">
        <v>4</v>
      </c>
    </row>
    <row r="80" spans="1:3" ht="15.5" x14ac:dyDescent="0.35">
      <c r="A80" s="108" t="s">
        <v>2385</v>
      </c>
      <c r="B80" s="108" t="s">
        <v>2386</v>
      </c>
      <c r="C80" s="109">
        <v>4</v>
      </c>
    </row>
    <row r="81" spans="1:3" ht="15.5" x14ac:dyDescent="0.35">
      <c r="A81" s="108" t="s">
        <v>2387</v>
      </c>
      <c r="B81" s="108" t="s">
        <v>2388</v>
      </c>
      <c r="C81" s="109">
        <v>7</v>
      </c>
    </row>
    <row r="82" spans="1:3" ht="15.5" x14ac:dyDescent="0.35">
      <c r="A82" s="108" t="s">
        <v>2389</v>
      </c>
      <c r="B82" s="108" t="s">
        <v>2390</v>
      </c>
      <c r="C82" s="109">
        <v>6</v>
      </c>
    </row>
    <row r="83" spans="1:3" ht="15.5" x14ac:dyDescent="0.35">
      <c r="A83" s="108" t="s">
        <v>2391</v>
      </c>
      <c r="B83" s="108" t="s">
        <v>2392</v>
      </c>
      <c r="C83" s="109">
        <v>5</v>
      </c>
    </row>
    <row r="84" spans="1:3" ht="15.5" x14ac:dyDescent="0.35">
      <c r="A84" s="108" t="s">
        <v>2393</v>
      </c>
      <c r="B84" s="108" t="s">
        <v>2394</v>
      </c>
      <c r="C84" s="109">
        <v>3</v>
      </c>
    </row>
    <row r="85" spans="1:3" ht="15.5" x14ac:dyDescent="0.35">
      <c r="A85" s="108" t="s">
        <v>2395</v>
      </c>
      <c r="B85" s="108" t="s">
        <v>2396</v>
      </c>
      <c r="C85" s="109">
        <v>5</v>
      </c>
    </row>
    <row r="86" spans="1:3" ht="15.5" x14ac:dyDescent="0.35">
      <c r="A86" s="108" t="s">
        <v>1401</v>
      </c>
      <c r="B86" s="108" t="s">
        <v>2397</v>
      </c>
      <c r="C86" s="109">
        <v>4</v>
      </c>
    </row>
    <row r="87" spans="1:3" ht="15.5" x14ac:dyDescent="0.35">
      <c r="A87" s="108" t="s">
        <v>2398</v>
      </c>
      <c r="B87" s="108" t="s">
        <v>2399</v>
      </c>
      <c r="C87" s="109">
        <v>2</v>
      </c>
    </row>
    <row r="88" spans="1:3" ht="15.5" x14ac:dyDescent="0.35">
      <c r="A88" s="108" t="s">
        <v>2400</v>
      </c>
      <c r="B88" s="108" t="s">
        <v>2401</v>
      </c>
      <c r="C88" s="109">
        <v>4</v>
      </c>
    </row>
    <row r="89" spans="1:3" ht="15.5" x14ac:dyDescent="0.35">
      <c r="A89" s="108" t="s">
        <v>2402</v>
      </c>
      <c r="B89" s="108" t="s">
        <v>2403</v>
      </c>
      <c r="C89" s="109">
        <v>4</v>
      </c>
    </row>
    <row r="90" spans="1:3" ht="15.5" x14ac:dyDescent="0.35">
      <c r="A90" s="108" t="s">
        <v>663</v>
      </c>
      <c r="B90" s="108" t="s">
        <v>2404</v>
      </c>
      <c r="C90" s="109">
        <v>4</v>
      </c>
    </row>
    <row r="91" spans="1:3" ht="15.5" x14ac:dyDescent="0.35">
      <c r="A91" s="108" t="s">
        <v>2405</v>
      </c>
      <c r="B91" s="108" t="s">
        <v>2260</v>
      </c>
      <c r="C91" s="109">
        <v>2</v>
      </c>
    </row>
    <row r="92" spans="1:3" ht="15.5" x14ac:dyDescent="0.35">
      <c r="A92" s="108" t="s">
        <v>2406</v>
      </c>
      <c r="B92" s="108" t="s">
        <v>2407</v>
      </c>
      <c r="C92" s="109">
        <v>3</v>
      </c>
    </row>
    <row r="93" spans="1:3" ht="15.5" x14ac:dyDescent="0.35">
      <c r="A93" s="108" t="s">
        <v>2408</v>
      </c>
      <c r="B93" s="108" t="s">
        <v>2409</v>
      </c>
      <c r="C93" s="109">
        <v>6</v>
      </c>
    </row>
    <row r="94" spans="1:3" ht="15.5" x14ac:dyDescent="0.35">
      <c r="A94" s="108" t="s">
        <v>2410</v>
      </c>
      <c r="B94" s="108" t="s">
        <v>2411</v>
      </c>
      <c r="C94" s="109">
        <v>3</v>
      </c>
    </row>
    <row r="95" spans="1:3" ht="15.5" x14ac:dyDescent="0.35">
      <c r="A95" s="108" t="s">
        <v>2412</v>
      </c>
      <c r="B95" s="108" t="s">
        <v>2413</v>
      </c>
      <c r="C95" s="109">
        <v>6</v>
      </c>
    </row>
    <row r="96" spans="1:3" ht="15.5" x14ac:dyDescent="0.35">
      <c r="A96" s="108" t="s">
        <v>2414</v>
      </c>
      <c r="B96" s="108" t="s">
        <v>2415</v>
      </c>
      <c r="C96" s="109">
        <v>5</v>
      </c>
    </row>
    <row r="97" spans="1:3" ht="15.5" x14ac:dyDescent="0.35">
      <c r="A97" s="108" t="s">
        <v>2416</v>
      </c>
      <c r="B97" s="108" t="s">
        <v>2417</v>
      </c>
      <c r="C97" s="109">
        <v>5</v>
      </c>
    </row>
    <row r="98" spans="1:3" ht="15.5" x14ac:dyDescent="0.35">
      <c r="A98" s="108" t="s">
        <v>816</v>
      </c>
      <c r="B98" s="108" t="s">
        <v>2418</v>
      </c>
      <c r="C98" s="109">
        <v>5</v>
      </c>
    </row>
    <row r="99" spans="1:3" ht="15.5" x14ac:dyDescent="0.35">
      <c r="A99" s="108" t="s">
        <v>2419</v>
      </c>
      <c r="B99" s="108" t="s">
        <v>2420</v>
      </c>
      <c r="C99" s="109">
        <v>3</v>
      </c>
    </row>
    <row r="100" spans="1:3" ht="15.5" x14ac:dyDescent="0.35">
      <c r="A100" s="108" t="s">
        <v>2421</v>
      </c>
      <c r="B100" s="108" t="s">
        <v>2422</v>
      </c>
      <c r="C100" s="109">
        <v>5</v>
      </c>
    </row>
    <row r="101" spans="1:3" ht="15.5" x14ac:dyDescent="0.35">
      <c r="A101" s="108" t="s">
        <v>2423</v>
      </c>
      <c r="B101" s="108" t="s">
        <v>2424</v>
      </c>
      <c r="C101" s="109">
        <v>2</v>
      </c>
    </row>
    <row r="102" spans="1:3" ht="15.5" x14ac:dyDescent="0.35">
      <c r="A102" s="108" t="s">
        <v>1288</v>
      </c>
      <c r="B102" s="108" t="s">
        <v>2425</v>
      </c>
      <c r="C102" s="109">
        <v>5</v>
      </c>
    </row>
    <row r="103" spans="1:3" ht="15.5" x14ac:dyDescent="0.35">
      <c r="A103" s="108" t="s">
        <v>2426</v>
      </c>
      <c r="B103" s="108" t="s">
        <v>2427</v>
      </c>
      <c r="C103" s="109">
        <v>4</v>
      </c>
    </row>
    <row r="104" spans="1:3" ht="15.5" x14ac:dyDescent="0.35">
      <c r="A104" s="108" t="s">
        <v>367</v>
      </c>
      <c r="B104" s="108" t="s">
        <v>2428</v>
      </c>
      <c r="C104" s="109">
        <v>2</v>
      </c>
    </row>
    <row r="105" spans="1:3" ht="15.5" x14ac:dyDescent="0.35">
      <c r="A105" s="108" t="s">
        <v>2429</v>
      </c>
      <c r="B105" s="108" t="s">
        <v>2430</v>
      </c>
      <c r="C105" s="109">
        <v>2</v>
      </c>
    </row>
    <row r="106" spans="1:3" ht="15.5" x14ac:dyDescent="0.35">
      <c r="A106" s="108" t="s">
        <v>1005</v>
      </c>
      <c r="B106" s="108" t="s">
        <v>2431</v>
      </c>
      <c r="C106" s="109">
        <v>4</v>
      </c>
    </row>
    <row r="107" spans="1:3" ht="31" x14ac:dyDescent="0.35">
      <c r="A107" s="108" t="s">
        <v>2432</v>
      </c>
      <c r="B107" s="108" t="s">
        <v>2433</v>
      </c>
      <c r="C107" s="109">
        <v>5</v>
      </c>
    </row>
    <row r="108" spans="1:3" ht="15.5" x14ac:dyDescent="0.35">
      <c r="A108" s="108" t="s">
        <v>2434</v>
      </c>
      <c r="B108" s="108" t="s">
        <v>2435</v>
      </c>
      <c r="C108" s="109">
        <v>4</v>
      </c>
    </row>
    <row r="109" spans="1:3" ht="15.5" x14ac:dyDescent="0.35">
      <c r="A109" s="108" t="s">
        <v>2436</v>
      </c>
      <c r="B109" s="108" t="s">
        <v>2437</v>
      </c>
      <c r="C109" s="109">
        <v>4</v>
      </c>
    </row>
    <row r="110" spans="1:3" ht="15.5" x14ac:dyDescent="0.35">
      <c r="A110" s="108" t="s">
        <v>2438</v>
      </c>
      <c r="B110" s="108" t="s">
        <v>2260</v>
      </c>
      <c r="C110" s="109">
        <v>2</v>
      </c>
    </row>
    <row r="111" spans="1:3" ht="15.5" x14ac:dyDescent="0.35">
      <c r="A111" s="108" t="s">
        <v>2439</v>
      </c>
      <c r="B111" s="108" t="s">
        <v>2440</v>
      </c>
      <c r="C111" s="109">
        <v>4</v>
      </c>
    </row>
    <row r="112" spans="1:3" ht="15.5" x14ac:dyDescent="0.35">
      <c r="A112" s="108" t="s">
        <v>2441</v>
      </c>
      <c r="B112" s="108" t="s">
        <v>2442</v>
      </c>
      <c r="C112" s="109">
        <v>5</v>
      </c>
    </row>
    <row r="113" spans="1:3" ht="15.5" x14ac:dyDescent="0.35">
      <c r="A113" s="108" t="s">
        <v>2443</v>
      </c>
      <c r="B113" s="108" t="s">
        <v>2444</v>
      </c>
      <c r="C113" s="109">
        <v>2</v>
      </c>
    </row>
    <row r="114" spans="1:3" ht="15.5" x14ac:dyDescent="0.35">
      <c r="A114" s="108" t="s">
        <v>2445</v>
      </c>
      <c r="B114" s="108" t="s">
        <v>2446</v>
      </c>
      <c r="C114" s="109">
        <v>5</v>
      </c>
    </row>
    <row r="115" spans="1:3" ht="15.5" x14ac:dyDescent="0.35">
      <c r="A115" s="108" t="s">
        <v>2447</v>
      </c>
      <c r="B115" s="108" t="s">
        <v>2448</v>
      </c>
      <c r="C115" s="109">
        <v>6</v>
      </c>
    </row>
    <row r="116" spans="1:3" ht="15.5" x14ac:dyDescent="0.35">
      <c r="A116" s="108" t="s">
        <v>2449</v>
      </c>
      <c r="B116" s="108" t="s">
        <v>2450</v>
      </c>
      <c r="C116" s="109">
        <v>4</v>
      </c>
    </row>
    <row r="117" spans="1:3" ht="15.5" x14ac:dyDescent="0.35">
      <c r="A117" s="108" t="s">
        <v>2451</v>
      </c>
      <c r="B117" s="108" t="s">
        <v>2452</v>
      </c>
      <c r="C117" s="109">
        <v>5</v>
      </c>
    </row>
    <row r="118" spans="1:3" ht="15.5" x14ac:dyDescent="0.35">
      <c r="A118" s="108" t="s">
        <v>2453</v>
      </c>
      <c r="B118" s="108" t="s">
        <v>2454</v>
      </c>
      <c r="C118" s="109">
        <v>4</v>
      </c>
    </row>
    <row r="119" spans="1:3" ht="15.5" x14ac:dyDescent="0.35">
      <c r="A119" s="108" t="s">
        <v>2455</v>
      </c>
      <c r="B119" s="108" t="s">
        <v>2456</v>
      </c>
      <c r="C119" s="109">
        <v>2</v>
      </c>
    </row>
    <row r="120" spans="1:3" ht="15.5" x14ac:dyDescent="0.35">
      <c r="A120" s="108" t="s">
        <v>2457</v>
      </c>
      <c r="B120" s="108" t="s">
        <v>2458</v>
      </c>
      <c r="C120" s="109">
        <v>2</v>
      </c>
    </row>
    <row r="121" spans="1:3" ht="15.5" x14ac:dyDescent="0.35">
      <c r="A121" s="108" t="s">
        <v>2459</v>
      </c>
      <c r="B121" s="108" t="s">
        <v>2460</v>
      </c>
      <c r="C121" s="109">
        <v>3</v>
      </c>
    </row>
    <row r="122" spans="1:3" ht="15.5" x14ac:dyDescent="0.35">
      <c r="A122" s="108" t="s">
        <v>2461</v>
      </c>
      <c r="B122" s="108" t="s">
        <v>2462</v>
      </c>
      <c r="C122" s="109">
        <v>3</v>
      </c>
    </row>
    <row r="123" spans="1:3" ht="15.5" x14ac:dyDescent="0.35">
      <c r="A123" s="108" t="s">
        <v>2463</v>
      </c>
      <c r="B123" s="108" t="s">
        <v>2464</v>
      </c>
      <c r="C123" s="109">
        <v>5</v>
      </c>
    </row>
    <row r="124" spans="1:3" ht="15.5" x14ac:dyDescent="0.35">
      <c r="A124" s="108" t="s">
        <v>2465</v>
      </c>
      <c r="B124" s="108" t="s">
        <v>2466</v>
      </c>
      <c r="C124" s="109">
        <v>4</v>
      </c>
    </row>
    <row r="125" spans="1:3" ht="15.5" x14ac:dyDescent="0.35">
      <c r="A125" s="108" t="s">
        <v>2467</v>
      </c>
      <c r="B125" s="108" t="s">
        <v>2468</v>
      </c>
      <c r="C125" s="109">
        <v>6</v>
      </c>
    </row>
    <row r="126" spans="1:3" ht="15.5" x14ac:dyDescent="0.35">
      <c r="A126" s="108" t="s">
        <v>2469</v>
      </c>
      <c r="B126" s="108" t="s">
        <v>2470</v>
      </c>
      <c r="C126" s="109">
        <v>6</v>
      </c>
    </row>
    <row r="127" spans="1:3" ht="15.5" x14ac:dyDescent="0.35">
      <c r="A127" s="108" t="s">
        <v>2471</v>
      </c>
      <c r="B127" s="108" t="s">
        <v>2472</v>
      </c>
      <c r="C127" s="109">
        <v>6</v>
      </c>
    </row>
    <row r="128" spans="1:3" ht="31" x14ac:dyDescent="0.35">
      <c r="A128" s="108" t="s">
        <v>2473</v>
      </c>
      <c r="B128" s="108" t="s">
        <v>2474</v>
      </c>
      <c r="C128" s="109">
        <v>5</v>
      </c>
    </row>
    <row r="129" spans="1:3" ht="15.5" x14ac:dyDescent="0.35">
      <c r="A129" s="108" t="s">
        <v>2475</v>
      </c>
      <c r="B129" s="108" t="s">
        <v>2476</v>
      </c>
      <c r="C129" s="109">
        <v>5</v>
      </c>
    </row>
    <row r="130" spans="1:3" ht="15.5" x14ac:dyDescent="0.35">
      <c r="A130" s="108" t="s">
        <v>2477</v>
      </c>
      <c r="B130" s="108" t="s">
        <v>2478</v>
      </c>
      <c r="C130" s="109">
        <v>3</v>
      </c>
    </row>
    <row r="131" spans="1:3" ht="15.5" x14ac:dyDescent="0.35">
      <c r="A131" s="108" t="s">
        <v>716</v>
      </c>
      <c r="B131" s="108" t="s">
        <v>2479</v>
      </c>
      <c r="C131" s="109">
        <v>5</v>
      </c>
    </row>
    <row r="132" spans="1:3" ht="15.5" x14ac:dyDescent="0.35">
      <c r="A132" s="108" t="s">
        <v>2480</v>
      </c>
      <c r="B132" s="108" t="s">
        <v>2260</v>
      </c>
      <c r="C132" s="109">
        <v>2</v>
      </c>
    </row>
    <row r="133" spans="1:3" ht="15.5" x14ac:dyDescent="0.35">
      <c r="A133" s="108" t="s">
        <v>2481</v>
      </c>
      <c r="B133" s="108" t="s">
        <v>2482</v>
      </c>
      <c r="C133" s="109">
        <v>4</v>
      </c>
    </row>
    <row r="134" spans="1:3" ht="15.5" x14ac:dyDescent="0.35">
      <c r="A134" s="108" t="s">
        <v>2483</v>
      </c>
      <c r="B134" s="108" t="s">
        <v>2484</v>
      </c>
      <c r="C134" s="109">
        <v>1</v>
      </c>
    </row>
    <row r="135" spans="1:3" ht="15.5" x14ac:dyDescent="0.35">
      <c r="A135" s="108" t="s">
        <v>2485</v>
      </c>
      <c r="B135" s="108" t="s">
        <v>2486</v>
      </c>
      <c r="C135" s="109">
        <v>6</v>
      </c>
    </row>
    <row r="136" spans="1:3" ht="15.5" x14ac:dyDescent="0.35">
      <c r="A136" s="108" t="s">
        <v>2487</v>
      </c>
      <c r="B136" s="108" t="s">
        <v>2488</v>
      </c>
      <c r="C136" s="109">
        <v>5</v>
      </c>
    </row>
    <row r="137" spans="1:3" ht="15.5" x14ac:dyDescent="0.35">
      <c r="A137" s="108" t="s">
        <v>2489</v>
      </c>
      <c r="B137" s="108" t="s">
        <v>2490</v>
      </c>
      <c r="C137" s="109">
        <v>3</v>
      </c>
    </row>
    <row r="138" spans="1:3" ht="15.5" x14ac:dyDescent="0.35">
      <c r="A138" s="108" t="s">
        <v>2491</v>
      </c>
      <c r="B138" s="108" t="s">
        <v>2492</v>
      </c>
      <c r="C138" s="109">
        <v>3</v>
      </c>
    </row>
    <row r="139" spans="1:3" ht="15.5" x14ac:dyDescent="0.35">
      <c r="A139" s="108" t="s">
        <v>2493</v>
      </c>
      <c r="B139" s="108" t="s">
        <v>2494</v>
      </c>
      <c r="C139" s="109">
        <v>4</v>
      </c>
    </row>
    <row r="140" spans="1:3" ht="15.5" x14ac:dyDescent="0.35">
      <c r="A140" s="108" t="s">
        <v>2495</v>
      </c>
      <c r="B140" s="108" t="s">
        <v>2496</v>
      </c>
      <c r="C140" s="109">
        <v>4</v>
      </c>
    </row>
    <row r="141" spans="1:3" ht="15.5" x14ac:dyDescent="0.35">
      <c r="A141" s="108" t="s">
        <v>2497</v>
      </c>
      <c r="B141" s="108" t="s">
        <v>2498</v>
      </c>
      <c r="C141" s="109">
        <v>6</v>
      </c>
    </row>
    <row r="142" spans="1:3" ht="15.5" x14ac:dyDescent="0.35">
      <c r="A142" s="108" t="s">
        <v>2499</v>
      </c>
      <c r="B142" s="108" t="s">
        <v>2500</v>
      </c>
      <c r="C142" s="109">
        <v>3</v>
      </c>
    </row>
    <row r="143" spans="1:3" ht="15.5" x14ac:dyDescent="0.35">
      <c r="A143" s="108" t="s">
        <v>2501</v>
      </c>
      <c r="B143" s="108" t="s">
        <v>2502</v>
      </c>
      <c r="C143" s="109">
        <v>5</v>
      </c>
    </row>
    <row r="144" spans="1:3" ht="15.5" x14ac:dyDescent="0.35">
      <c r="A144" s="108" t="s">
        <v>2503</v>
      </c>
      <c r="B144" s="108" t="s">
        <v>2504</v>
      </c>
      <c r="C144" s="109">
        <v>6</v>
      </c>
    </row>
    <row r="145" spans="1:3" ht="15.5" x14ac:dyDescent="0.35">
      <c r="A145" s="108" t="s">
        <v>2505</v>
      </c>
      <c r="B145" s="108" t="s">
        <v>2506</v>
      </c>
      <c r="C145" s="109">
        <v>4</v>
      </c>
    </row>
    <row r="146" spans="1:3" ht="15.5" x14ac:dyDescent="0.35">
      <c r="A146" s="108" t="s">
        <v>2507</v>
      </c>
      <c r="B146" s="108" t="s">
        <v>2508</v>
      </c>
      <c r="C146" s="109">
        <v>5</v>
      </c>
    </row>
    <row r="147" spans="1:3" ht="15.5" x14ac:dyDescent="0.35">
      <c r="A147" s="108" t="s">
        <v>2509</v>
      </c>
      <c r="B147" s="108" t="s">
        <v>2510</v>
      </c>
      <c r="C147" s="109">
        <v>4</v>
      </c>
    </row>
    <row r="148" spans="1:3" ht="15.5" x14ac:dyDescent="0.35">
      <c r="A148" s="108" t="s">
        <v>2511</v>
      </c>
      <c r="B148" s="108" t="s">
        <v>2512</v>
      </c>
      <c r="C148" s="109">
        <v>4</v>
      </c>
    </row>
    <row r="149" spans="1:3" ht="15.5" x14ac:dyDescent="0.35">
      <c r="A149" s="108" t="s">
        <v>2513</v>
      </c>
      <c r="B149" s="108" t="s">
        <v>2514</v>
      </c>
      <c r="C149" s="109">
        <v>4</v>
      </c>
    </row>
    <row r="150" spans="1:3" ht="15.5" x14ac:dyDescent="0.35">
      <c r="A150" s="108" t="s">
        <v>2515</v>
      </c>
      <c r="B150" s="108" t="s">
        <v>2516</v>
      </c>
      <c r="C150" s="109">
        <v>5</v>
      </c>
    </row>
    <row r="151" spans="1:3" ht="15.5" x14ac:dyDescent="0.35">
      <c r="A151" s="108" t="s">
        <v>2517</v>
      </c>
      <c r="B151" s="108" t="s">
        <v>2518</v>
      </c>
      <c r="C151" s="109">
        <v>6</v>
      </c>
    </row>
    <row r="152" spans="1:3" ht="31" x14ac:dyDescent="0.35">
      <c r="A152" s="108" t="s">
        <v>2519</v>
      </c>
      <c r="B152" s="108" t="s">
        <v>2520</v>
      </c>
      <c r="C152" s="109">
        <v>5</v>
      </c>
    </row>
    <row r="153" spans="1:3" ht="15.5" x14ac:dyDescent="0.35">
      <c r="A153" s="108" t="s">
        <v>2521</v>
      </c>
      <c r="B153" s="108" t="s">
        <v>2522</v>
      </c>
      <c r="C153" s="109">
        <v>7</v>
      </c>
    </row>
    <row r="154" spans="1:3" ht="15.5" x14ac:dyDescent="0.35">
      <c r="A154" s="108" t="s">
        <v>2523</v>
      </c>
      <c r="B154" s="108" t="s">
        <v>2524</v>
      </c>
      <c r="C154" s="109">
        <v>6</v>
      </c>
    </row>
    <row r="155" spans="1:3" ht="15.5" x14ac:dyDescent="0.35">
      <c r="A155" s="108" t="s">
        <v>2525</v>
      </c>
      <c r="B155" s="108" t="s">
        <v>2526</v>
      </c>
      <c r="C155" s="109">
        <v>1</v>
      </c>
    </row>
    <row r="156" spans="1:3" ht="15.5" x14ac:dyDescent="0.35">
      <c r="A156" s="108" t="s">
        <v>2527</v>
      </c>
      <c r="B156" s="108" t="s">
        <v>2528</v>
      </c>
      <c r="C156" s="109">
        <v>6</v>
      </c>
    </row>
    <row r="157" spans="1:3" ht="31" x14ac:dyDescent="0.35">
      <c r="A157" s="108" t="s">
        <v>2529</v>
      </c>
      <c r="B157" s="108" t="s">
        <v>2530</v>
      </c>
      <c r="C157" s="109">
        <v>6</v>
      </c>
    </row>
    <row r="158" spans="1:3" ht="31" x14ac:dyDescent="0.35">
      <c r="A158" s="108" t="s">
        <v>2531</v>
      </c>
      <c r="B158" s="108" t="s">
        <v>2532</v>
      </c>
      <c r="C158" s="109">
        <v>6</v>
      </c>
    </row>
    <row r="159" spans="1:3" ht="15.5" x14ac:dyDescent="0.35">
      <c r="A159" s="108" t="s">
        <v>2533</v>
      </c>
      <c r="B159" s="108" t="s">
        <v>2534</v>
      </c>
      <c r="C159" s="109">
        <v>4</v>
      </c>
    </row>
    <row r="160" spans="1:3" ht="15.5" x14ac:dyDescent="0.35">
      <c r="A160" s="108" t="s">
        <v>2535</v>
      </c>
      <c r="B160" s="108" t="s">
        <v>2536</v>
      </c>
      <c r="C160" s="109">
        <v>6</v>
      </c>
    </row>
    <row r="161" spans="1:3" ht="15.5" x14ac:dyDescent="0.35">
      <c r="A161" s="108" t="s">
        <v>2537</v>
      </c>
      <c r="B161" s="108" t="s">
        <v>2538</v>
      </c>
      <c r="C161" s="109">
        <v>3</v>
      </c>
    </row>
    <row r="162" spans="1:3" ht="15.5" x14ac:dyDescent="0.35">
      <c r="A162" s="108" t="s">
        <v>2539</v>
      </c>
      <c r="B162" s="108" t="s">
        <v>2540</v>
      </c>
      <c r="C162" s="109">
        <v>4</v>
      </c>
    </row>
    <row r="163" spans="1:3" ht="15.5" x14ac:dyDescent="0.35">
      <c r="A163" s="108" t="s">
        <v>2541</v>
      </c>
      <c r="B163" s="108" t="s">
        <v>2542</v>
      </c>
      <c r="C163" s="109">
        <v>5</v>
      </c>
    </row>
    <row r="164" spans="1:3" ht="31" x14ac:dyDescent="0.35">
      <c r="A164" s="108" t="s">
        <v>2543</v>
      </c>
      <c r="B164" s="108" t="s">
        <v>2544</v>
      </c>
      <c r="C164" s="109">
        <v>3</v>
      </c>
    </row>
    <row r="165" spans="1:3" ht="15.5" x14ac:dyDescent="0.35">
      <c r="A165" s="108" t="s">
        <v>2545</v>
      </c>
      <c r="B165" s="108" t="s">
        <v>2546</v>
      </c>
      <c r="C165" s="109">
        <v>5</v>
      </c>
    </row>
    <row r="166" spans="1:3" ht="15.5" x14ac:dyDescent="0.35">
      <c r="A166" s="108" t="s">
        <v>2547</v>
      </c>
      <c r="B166" s="108" t="s">
        <v>2548</v>
      </c>
      <c r="C166" s="109">
        <v>5</v>
      </c>
    </row>
    <row r="167" spans="1:3" ht="15.5" x14ac:dyDescent="0.35">
      <c r="A167" s="108" t="s">
        <v>2549</v>
      </c>
      <c r="B167" s="108" t="s">
        <v>2550</v>
      </c>
      <c r="C167" s="109">
        <v>5</v>
      </c>
    </row>
    <row r="168" spans="1:3" ht="15.5" x14ac:dyDescent="0.35">
      <c r="A168" s="108" t="s">
        <v>2551</v>
      </c>
      <c r="B168" s="108" t="s">
        <v>2552</v>
      </c>
      <c r="C168" s="109">
        <v>5</v>
      </c>
    </row>
    <row r="169" spans="1:3" ht="15.5" x14ac:dyDescent="0.35">
      <c r="A169" s="108" t="s">
        <v>2553</v>
      </c>
      <c r="B169" s="108" t="s">
        <v>2554</v>
      </c>
      <c r="C169" s="109">
        <v>5</v>
      </c>
    </row>
    <row r="170" spans="1:3" ht="15.5" x14ac:dyDescent="0.35">
      <c r="A170" s="108" t="s">
        <v>328</v>
      </c>
      <c r="B170" s="108" t="s">
        <v>2555</v>
      </c>
      <c r="C170" s="109">
        <v>5</v>
      </c>
    </row>
    <row r="171" spans="1:3" ht="15.5" x14ac:dyDescent="0.35">
      <c r="A171" s="108" t="s">
        <v>2556</v>
      </c>
      <c r="B171" s="108" t="s">
        <v>2557</v>
      </c>
      <c r="C171" s="109">
        <v>6</v>
      </c>
    </row>
    <row r="172" spans="1:3" ht="15.5" x14ac:dyDescent="0.35">
      <c r="A172" s="108" t="s">
        <v>2558</v>
      </c>
      <c r="B172" s="108" t="s">
        <v>2559</v>
      </c>
      <c r="C172" s="109">
        <v>4</v>
      </c>
    </row>
    <row r="173" spans="1:3" ht="15.5" x14ac:dyDescent="0.35">
      <c r="A173" s="108" t="s">
        <v>802</v>
      </c>
      <c r="B173" s="108" t="s">
        <v>2560</v>
      </c>
      <c r="C173" s="109">
        <v>3</v>
      </c>
    </row>
    <row r="174" spans="1:3" ht="15.5" x14ac:dyDescent="0.35">
      <c r="A174" s="108" t="s">
        <v>2561</v>
      </c>
      <c r="B174" s="108" t="s">
        <v>2562</v>
      </c>
      <c r="C174" s="109">
        <v>4</v>
      </c>
    </row>
    <row r="175" spans="1:3" ht="15.5" x14ac:dyDescent="0.35">
      <c r="A175" s="108" t="s">
        <v>2563</v>
      </c>
      <c r="B175" s="108" t="s">
        <v>2564</v>
      </c>
      <c r="C175" s="109">
        <v>6</v>
      </c>
    </row>
    <row r="176" spans="1:3" ht="31" x14ac:dyDescent="0.35">
      <c r="A176" s="108" t="s">
        <v>2565</v>
      </c>
      <c r="B176" s="108" t="s">
        <v>2566</v>
      </c>
      <c r="C176" s="109">
        <v>5</v>
      </c>
    </row>
    <row r="177" spans="1:3" ht="15.5" x14ac:dyDescent="0.35">
      <c r="A177" s="108" t="s">
        <v>2567</v>
      </c>
      <c r="B177" s="108" t="s">
        <v>2568</v>
      </c>
      <c r="C177" s="109">
        <v>3</v>
      </c>
    </row>
    <row r="178" spans="1:3" ht="15.5" x14ac:dyDescent="0.35">
      <c r="A178" s="108" t="s">
        <v>2569</v>
      </c>
      <c r="B178" s="108" t="s">
        <v>2570</v>
      </c>
      <c r="C178" s="109">
        <v>5</v>
      </c>
    </row>
    <row r="179" spans="1:3" ht="15.5" x14ac:dyDescent="0.35">
      <c r="A179" s="108" t="s">
        <v>2571</v>
      </c>
      <c r="B179" s="108" t="s">
        <v>2572</v>
      </c>
      <c r="C179" s="109">
        <v>5</v>
      </c>
    </row>
    <row r="180" spans="1:3" ht="15.5" x14ac:dyDescent="0.35">
      <c r="A180" s="108" t="s">
        <v>2573</v>
      </c>
      <c r="B180" s="108" t="s">
        <v>2574</v>
      </c>
      <c r="C180" s="109">
        <v>4</v>
      </c>
    </row>
    <row r="181" spans="1:3" ht="15.5" x14ac:dyDescent="0.35">
      <c r="A181" s="108" t="s">
        <v>2575</v>
      </c>
      <c r="B181" s="108" t="s">
        <v>2260</v>
      </c>
      <c r="C181" s="109">
        <v>2</v>
      </c>
    </row>
    <row r="182" spans="1:3" ht="15.5" x14ac:dyDescent="0.35">
      <c r="A182" s="108" t="s">
        <v>2576</v>
      </c>
      <c r="B182" s="108" t="s">
        <v>2577</v>
      </c>
      <c r="C182" s="109">
        <v>3</v>
      </c>
    </row>
    <row r="183" spans="1:3" ht="15.5" x14ac:dyDescent="0.35">
      <c r="A183" s="108" t="s">
        <v>2578</v>
      </c>
      <c r="B183" s="108" t="s">
        <v>2579</v>
      </c>
      <c r="C183" s="109">
        <v>3</v>
      </c>
    </row>
    <row r="184" spans="1:3" ht="15.5" x14ac:dyDescent="0.35">
      <c r="A184" s="108" t="s">
        <v>2580</v>
      </c>
      <c r="B184" s="108" t="s">
        <v>2581</v>
      </c>
      <c r="C184" s="109">
        <v>5</v>
      </c>
    </row>
    <row r="185" spans="1:3" ht="15.5" x14ac:dyDescent="0.35">
      <c r="A185" s="108" t="s">
        <v>2582</v>
      </c>
      <c r="B185" s="108" t="s">
        <v>2583</v>
      </c>
      <c r="C185" s="109">
        <v>5</v>
      </c>
    </row>
    <row r="186" spans="1:3" ht="15.5" x14ac:dyDescent="0.35">
      <c r="A186" s="108" t="s">
        <v>2584</v>
      </c>
      <c r="B186" s="108" t="s">
        <v>2585</v>
      </c>
      <c r="C186" s="109">
        <v>2</v>
      </c>
    </row>
    <row r="187" spans="1:3" ht="15.5" x14ac:dyDescent="0.35">
      <c r="A187" s="108" t="s">
        <v>2586</v>
      </c>
      <c r="B187" s="108" t="s">
        <v>2587</v>
      </c>
      <c r="C187" s="109">
        <v>3</v>
      </c>
    </row>
    <row r="188" spans="1:3" ht="15.5" x14ac:dyDescent="0.35">
      <c r="A188" s="108" t="s">
        <v>2588</v>
      </c>
      <c r="B188" s="108" t="s">
        <v>2589</v>
      </c>
      <c r="C188" s="109">
        <v>4</v>
      </c>
    </row>
    <row r="189" spans="1:3" ht="15.5" x14ac:dyDescent="0.35">
      <c r="A189" s="108" t="s">
        <v>2590</v>
      </c>
      <c r="B189" s="108" t="s">
        <v>2591</v>
      </c>
      <c r="C189" s="109">
        <v>2</v>
      </c>
    </row>
    <row r="190" spans="1:3" ht="15.5" x14ac:dyDescent="0.35">
      <c r="A190" s="108" t="s">
        <v>2592</v>
      </c>
      <c r="B190" s="108" t="s">
        <v>2593</v>
      </c>
      <c r="C190" s="109">
        <v>2</v>
      </c>
    </row>
    <row r="191" spans="1:3" ht="15.5" x14ac:dyDescent="0.35">
      <c r="A191" s="108" t="s">
        <v>2594</v>
      </c>
      <c r="B191" s="108" t="s">
        <v>2595</v>
      </c>
      <c r="C191" s="109">
        <v>5</v>
      </c>
    </row>
    <row r="192" spans="1:3" ht="15.5" x14ac:dyDescent="0.35">
      <c r="A192" s="108" t="s">
        <v>2596</v>
      </c>
      <c r="B192" s="108" t="s">
        <v>2260</v>
      </c>
      <c r="C192" s="109">
        <v>2</v>
      </c>
    </row>
    <row r="193" spans="1:3" ht="15.5" x14ac:dyDescent="0.35">
      <c r="A193" s="108" t="s">
        <v>2597</v>
      </c>
      <c r="B193" s="108" t="s">
        <v>2598</v>
      </c>
      <c r="C193" s="109">
        <v>3</v>
      </c>
    </row>
    <row r="194" spans="1:3" ht="31" x14ac:dyDescent="0.35">
      <c r="A194" s="108" t="s">
        <v>2599</v>
      </c>
      <c r="B194" s="108" t="s">
        <v>2600</v>
      </c>
      <c r="C194" s="109">
        <v>3</v>
      </c>
    </row>
    <row r="195" spans="1:3" ht="31" x14ac:dyDescent="0.35">
      <c r="A195" s="108" t="s">
        <v>2601</v>
      </c>
      <c r="B195" s="108" t="s">
        <v>2602</v>
      </c>
      <c r="C195" s="109">
        <v>3</v>
      </c>
    </row>
    <row r="196" spans="1:3" ht="15.5" x14ac:dyDescent="0.35">
      <c r="A196" s="108" t="s">
        <v>2603</v>
      </c>
      <c r="B196" s="108" t="s">
        <v>2604</v>
      </c>
      <c r="C196" s="109">
        <v>5</v>
      </c>
    </row>
    <row r="197" spans="1:3" ht="15.5" x14ac:dyDescent="0.35">
      <c r="A197" s="108" t="s">
        <v>2605</v>
      </c>
      <c r="B197" s="108" t="s">
        <v>2606</v>
      </c>
      <c r="C197" s="109">
        <v>4</v>
      </c>
    </row>
    <row r="198" spans="1:3" ht="15.5" x14ac:dyDescent="0.35">
      <c r="A198" s="108" t="s">
        <v>2607</v>
      </c>
      <c r="B198" s="108" t="s">
        <v>2260</v>
      </c>
      <c r="C198" s="109">
        <v>2</v>
      </c>
    </row>
    <row r="199" spans="1:3" ht="15.5" x14ac:dyDescent="0.35">
      <c r="A199" s="108" t="s">
        <v>2608</v>
      </c>
      <c r="B199" s="108" t="s">
        <v>2609</v>
      </c>
      <c r="C199" s="109">
        <v>1</v>
      </c>
    </row>
    <row r="200" spans="1:3" ht="15.5" x14ac:dyDescent="0.35">
      <c r="A200" s="108" t="s">
        <v>2610</v>
      </c>
      <c r="B200" s="108" t="s">
        <v>2611</v>
      </c>
      <c r="C200" s="109">
        <v>4</v>
      </c>
    </row>
    <row r="201" spans="1:3" ht="15.5" x14ac:dyDescent="0.35">
      <c r="A201" s="108" t="s">
        <v>2612</v>
      </c>
      <c r="B201" s="108" t="s">
        <v>2613</v>
      </c>
      <c r="C201" s="109">
        <v>3</v>
      </c>
    </row>
    <row r="202" spans="1:3" ht="15.5" x14ac:dyDescent="0.35">
      <c r="A202" s="108" t="s">
        <v>2614</v>
      </c>
      <c r="B202" s="108" t="s">
        <v>2615</v>
      </c>
      <c r="C202" s="109">
        <v>4</v>
      </c>
    </row>
    <row r="203" spans="1:3" ht="15.5" x14ac:dyDescent="0.35">
      <c r="A203" s="108" t="s">
        <v>2616</v>
      </c>
      <c r="B203" s="108" t="s">
        <v>2617</v>
      </c>
      <c r="C203" s="109">
        <v>4</v>
      </c>
    </row>
    <row r="204" spans="1:3" ht="15.5" x14ac:dyDescent="0.35">
      <c r="A204" s="108" t="s">
        <v>2618</v>
      </c>
      <c r="B204" s="108" t="s">
        <v>2619</v>
      </c>
      <c r="C204" s="109">
        <v>4</v>
      </c>
    </row>
    <row r="205" spans="1:3" ht="15.5" x14ac:dyDescent="0.35">
      <c r="A205" s="108" t="s">
        <v>2620</v>
      </c>
      <c r="B205" s="108" t="s">
        <v>2621</v>
      </c>
      <c r="C205" s="109">
        <v>2</v>
      </c>
    </row>
    <row r="206" spans="1:3" ht="15.5" x14ac:dyDescent="0.35">
      <c r="A206" s="108" t="s">
        <v>2622</v>
      </c>
      <c r="B206" s="108" t="s">
        <v>2623</v>
      </c>
      <c r="C206" s="109">
        <v>3</v>
      </c>
    </row>
    <row r="207" spans="1:3" ht="15.5" x14ac:dyDescent="0.35">
      <c r="A207" s="108" t="s">
        <v>2624</v>
      </c>
      <c r="B207" s="108" t="s">
        <v>2625</v>
      </c>
      <c r="C207" s="109">
        <v>4</v>
      </c>
    </row>
    <row r="208" spans="1:3" ht="15.5" x14ac:dyDescent="0.35">
      <c r="A208" s="108" t="s">
        <v>2626</v>
      </c>
      <c r="B208" s="108" t="s">
        <v>2627</v>
      </c>
      <c r="C208" s="109">
        <v>2</v>
      </c>
    </row>
    <row r="209" spans="1:3" ht="15.5" x14ac:dyDescent="0.35">
      <c r="A209" s="108" t="s">
        <v>2628</v>
      </c>
      <c r="B209" s="108" t="s">
        <v>2629</v>
      </c>
      <c r="C209" s="109">
        <v>4</v>
      </c>
    </row>
    <row r="210" spans="1:3" ht="15.5" x14ac:dyDescent="0.35">
      <c r="A210" s="108" t="s">
        <v>2630</v>
      </c>
      <c r="B210" s="108" t="s">
        <v>2631</v>
      </c>
      <c r="C210" s="109">
        <v>4</v>
      </c>
    </row>
    <row r="211" spans="1:3" ht="15.5" x14ac:dyDescent="0.35">
      <c r="A211" s="108" t="s">
        <v>2632</v>
      </c>
      <c r="B211" s="108" t="s">
        <v>2633</v>
      </c>
      <c r="C211" s="109">
        <v>4</v>
      </c>
    </row>
    <row r="212" spans="1:3" ht="15.5" x14ac:dyDescent="0.35">
      <c r="A212" s="108" t="s">
        <v>2634</v>
      </c>
      <c r="B212" s="108" t="s">
        <v>2635</v>
      </c>
      <c r="C212" s="109">
        <v>3</v>
      </c>
    </row>
    <row r="213" spans="1:3" ht="15.5" x14ac:dyDescent="0.35">
      <c r="A213" s="108" t="s">
        <v>2636</v>
      </c>
      <c r="B213" s="108" t="s">
        <v>2260</v>
      </c>
      <c r="C213" s="109">
        <v>2</v>
      </c>
    </row>
    <row r="214" spans="1:3" ht="15.5" x14ac:dyDescent="0.35">
      <c r="A214" s="108" t="s">
        <v>2637</v>
      </c>
      <c r="B214" s="108" t="s">
        <v>2638</v>
      </c>
      <c r="C214" s="109">
        <v>1</v>
      </c>
    </row>
    <row r="215" spans="1:3" ht="15.5" x14ac:dyDescent="0.35">
      <c r="A215" s="108" t="s">
        <v>2639</v>
      </c>
      <c r="B215" s="108" t="s">
        <v>2640</v>
      </c>
      <c r="C215" s="109">
        <v>4</v>
      </c>
    </row>
    <row r="216" spans="1:3" ht="15.5" x14ac:dyDescent="0.35">
      <c r="A216" s="108" t="s">
        <v>2641</v>
      </c>
      <c r="B216" s="108" t="s">
        <v>2642</v>
      </c>
      <c r="C216" s="109">
        <v>4</v>
      </c>
    </row>
    <row r="217" spans="1:3" ht="15.5" x14ac:dyDescent="0.35">
      <c r="A217" s="108" t="s">
        <v>2643</v>
      </c>
      <c r="B217" s="108" t="s">
        <v>2644</v>
      </c>
      <c r="C217" s="109">
        <v>4</v>
      </c>
    </row>
    <row r="218" spans="1:3" ht="31" x14ac:dyDescent="0.35">
      <c r="A218" s="108" t="s">
        <v>2645</v>
      </c>
      <c r="B218" s="108" t="s">
        <v>2646</v>
      </c>
      <c r="C218" s="109">
        <v>4</v>
      </c>
    </row>
    <row r="219" spans="1:3" ht="15.5" x14ac:dyDescent="0.35">
      <c r="A219" s="108" t="s">
        <v>2647</v>
      </c>
      <c r="B219" s="108" t="s">
        <v>2648</v>
      </c>
      <c r="C219" s="109">
        <v>2</v>
      </c>
    </row>
    <row r="220" spans="1:3" ht="15.5" x14ac:dyDescent="0.35">
      <c r="A220" s="108" t="s">
        <v>2649</v>
      </c>
      <c r="B220" s="108" t="s">
        <v>2650</v>
      </c>
      <c r="C220" s="109">
        <v>1</v>
      </c>
    </row>
    <row r="221" spans="1:3" ht="15.5" x14ac:dyDescent="0.35">
      <c r="A221" s="108" t="s">
        <v>2651</v>
      </c>
      <c r="B221" s="108" t="s">
        <v>2652</v>
      </c>
      <c r="C221" s="109">
        <v>1</v>
      </c>
    </row>
    <row r="222" spans="1:3" ht="31" x14ac:dyDescent="0.35">
      <c r="A222" s="108" t="s">
        <v>2653</v>
      </c>
      <c r="B222" s="108" t="s">
        <v>2654</v>
      </c>
      <c r="C222" s="109">
        <v>4</v>
      </c>
    </row>
    <row r="223" spans="1:3" ht="15.5" x14ac:dyDescent="0.35">
      <c r="A223" s="108" t="s">
        <v>2655</v>
      </c>
      <c r="B223" s="108" t="s">
        <v>2656</v>
      </c>
      <c r="C223" s="109">
        <v>7</v>
      </c>
    </row>
    <row r="224" spans="1:3" ht="15.5" x14ac:dyDescent="0.35">
      <c r="A224" s="108" t="s">
        <v>528</v>
      </c>
      <c r="B224" s="108" t="s">
        <v>2657</v>
      </c>
      <c r="C224" s="109">
        <v>5</v>
      </c>
    </row>
    <row r="225" spans="1:3" ht="15.5" x14ac:dyDescent="0.35">
      <c r="A225" s="108" t="s">
        <v>2052</v>
      </c>
      <c r="B225" s="108" t="s">
        <v>2658</v>
      </c>
      <c r="C225" s="109">
        <v>6</v>
      </c>
    </row>
    <row r="226" spans="1:3" ht="15.5" x14ac:dyDescent="0.35">
      <c r="A226" s="108" t="s">
        <v>2090</v>
      </c>
      <c r="B226" s="108" t="s">
        <v>2659</v>
      </c>
      <c r="C226" s="109">
        <v>5</v>
      </c>
    </row>
    <row r="227" spans="1:3" ht="15.5" x14ac:dyDescent="0.35">
      <c r="A227" s="108" t="s">
        <v>2660</v>
      </c>
      <c r="B227" s="108" t="s">
        <v>2661</v>
      </c>
      <c r="C227" s="109">
        <v>2</v>
      </c>
    </row>
    <row r="228" spans="1:3" ht="15.5" x14ac:dyDescent="0.35">
      <c r="A228" s="108" t="s">
        <v>2077</v>
      </c>
      <c r="B228" s="108" t="s">
        <v>2662</v>
      </c>
      <c r="C228" s="109">
        <v>3</v>
      </c>
    </row>
    <row r="229" spans="1:3" ht="15.5" x14ac:dyDescent="0.35">
      <c r="A229" s="108" t="s">
        <v>903</v>
      </c>
      <c r="B229" s="108" t="s">
        <v>2663</v>
      </c>
      <c r="C229" s="109">
        <v>1</v>
      </c>
    </row>
    <row r="230" spans="1:3" ht="15.5" x14ac:dyDescent="0.35">
      <c r="A230" s="108" t="s">
        <v>2664</v>
      </c>
      <c r="B230" s="108" t="s">
        <v>2665</v>
      </c>
      <c r="C230" s="109">
        <v>7</v>
      </c>
    </row>
    <row r="231" spans="1:3" ht="15.5" x14ac:dyDescent="0.35">
      <c r="A231" s="108" t="s">
        <v>2666</v>
      </c>
      <c r="B231" s="108" t="s">
        <v>2667</v>
      </c>
      <c r="C231" s="109">
        <v>2</v>
      </c>
    </row>
    <row r="232" spans="1:3" ht="15.5" x14ac:dyDescent="0.35">
      <c r="A232" s="108" t="s">
        <v>889</v>
      </c>
      <c r="B232" s="108" t="s">
        <v>2668</v>
      </c>
      <c r="C232" s="109">
        <v>5</v>
      </c>
    </row>
    <row r="233" spans="1:3" ht="15.5" x14ac:dyDescent="0.35">
      <c r="A233" s="108" t="s">
        <v>2669</v>
      </c>
      <c r="B233" s="108" t="s">
        <v>2260</v>
      </c>
      <c r="C233" s="109">
        <v>2</v>
      </c>
    </row>
    <row r="234" spans="1:3" ht="15.5" x14ac:dyDescent="0.35">
      <c r="A234" s="108" t="s">
        <v>274</v>
      </c>
      <c r="B234" s="108" t="s">
        <v>2670</v>
      </c>
      <c r="C234" s="109">
        <v>6</v>
      </c>
    </row>
    <row r="235" spans="1:3" ht="15.5" x14ac:dyDescent="0.35">
      <c r="A235" s="108" t="s">
        <v>2103</v>
      </c>
      <c r="B235" s="108" t="s">
        <v>2671</v>
      </c>
      <c r="C235" s="109">
        <v>4</v>
      </c>
    </row>
    <row r="236" spans="1:3" ht="15.5" x14ac:dyDescent="0.35">
      <c r="A236" s="108" t="s">
        <v>2672</v>
      </c>
      <c r="B236" s="108" t="s">
        <v>2673</v>
      </c>
      <c r="C236" s="109">
        <v>6</v>
      </c>
    </row>
    <row r="237" spans="1:3" ht="15.5" x14ac:dyDescent="0.35">
      <c r="A237" s="108" t="s">
        <v>2674</v>
      </c>
      <c r="B237" s="108" t="s">
        <v>2675</v>
      </c>
      <c r="C237" s="109">
        <v>4</v>
      </c>
    </row>
    <row r="238" spans="1:3" ht="15.5" x14ac:dyDescent="0.35">
      <c r="A238" s="108" t="s">
        <v>2676</v>
      </c>
      <c r="B238" s="108" t="s">
        <v>2677</v>
      </c>
      <c r="C238" s="109">
        <v>6</v>
      </c>
    </row>
    <row r="239" spans="1:3" ht="15.5" x14ac:dyDescent="0.35">
      <c r="A239" s="108" t="s">
        <v>2678</v>
      </c>
      <c r="B239" s="108" t="s">
        <v>2679</v>
      </c>
      <c r="C239" s="109">
        <v>4</v>
      </c>
    </row>
    <row r="240" spans="1:3" ht="15.5" x14ac:dyDescent="0.35">
      <c r="A240" s="108" t="s">
        <v>2680</v>
      </c>
      <c r="B240" s="108" t="s">
        <v>2681</v>
      </c>
      <c r="C240" s="109">
        <v>7</v>
      </c>
    </row>
    <row r="241" spans="1:3" ht="15.5" x14ac:dyDescent="0.35">
      <c r="A241" s="108" t="s">
        <v>2682</v>
      </c>
      <c r="B241" s="108" t="s">
        <v>2683</v>
      </c>
      <c r="C241" s="109">
        <v>8</v>
      </c>
    </row>
    <row r="242" spans="1:3" ht="15.5" x14ac:dyDescent="0.35">
      <c r="A242" s="108" t="s">
        <v>2684</v>
      </c>
      <c r="B242" s="108" t="s">
        <v>2685</v>
      </c>
      <c r="C242" s="109">
        <v>6</v>
      </c>
    </row>
    <row r="243" spans="1:3" ht="15.5" x14ac:dyDescent="0.35">
      <c r="A243" s="108" t="s">
        <v>2686</v>
      </c>
      <c r="B243" s="108" t="s">
        <v>2687</v>
      </c>
      <c r="C243" s="109">
        <v>5</v>
      </c>
    </row>
    <row r="244" spans="1:3" ht="15.5" x14ac:dyDescent="0.35">
      <c r="A244" s="108" t="s">
        <v>2688</v>
      </c>
      <c r="B244" s="108" t="s">
        <v>2689</v>
      </c>
      <c r="C244" s="109">
        <v>6</v>
      </c>
    </row>
    <row r="245" spans="1:3" ht="31" x14ac:dyDescent="0.35">
      <c r="A245" s="108" t="s">
        <v>2690</v>
      </c>
      <c r="B245" s="108" t="s">
        <v>2691</v>
      </c>
      <c r="C245" s="109">
        <v>1</v>
      </c>
    </row>
    <row r="246" spans="1:3" ht="15.5" x14ac:dyDescent="0.35">
      <c r="A246" s="108" t="s">
        <v>2692</v>
      </c>
      <c r="B246" s="108" t="s">
        <v>2693</v>
      </c>
      <c r="C246" s="109">
        <v>4</v>
      </c>
    </row>
    <row r="247" spans="1:3" ht="15.5" x14ac:dyDescent="0.35">
      <c r="A247" s="108" t="s">
        <v>2694</v>
      </c>
      <c r="B247" s="108" t="s">
        <v>2695</v>
      </c>
      <c r="C247" s="109">
        <v>5</v>
      </c>
    </row>
    <row r="248" spans="1:3" ht="15.5" x14ac:dyDescent="0.35">
      <c r="A248" s="108" t="s">
        <v>2696</v>
      </c>
      <c r="B248" s="108" t="s">
        <v>2260</v>
      </c>
      <c r="C248" s="109">
        <v>2</v>
      </c>
    </row>
    <row r="249" spans="1:3" ht="15.5" x14ac:dyDescent="0.35">
      <c r="A249" s="108" t="s">
        <v>2697</v>
      </c>
      <c r="B249" s="108" t="s">
        <v>2698</v>
      </c>
      <c r="C249" s="109">
        <v>8</v>
      </c>
    </row>
    <row r="250" spans="1:3" ht="15.5" x14ac:dyDescent="0.35">
      <c r="A250" s="108" t="s">
        <v>2699</v>
      </c>
      <c r="B250" s="108" t="s">
        <v>2700</v>
      </c>
      <c r="C250" s="109">
        <v>8</v>
      </c>
    </row>
    <row r="251" spans="1:3" ht="31" x14ac:dyDescent="0.35">
      <c r="A251" s="108" t="s">
        <v>2701</v>
      </c>
      <c r="B251" s="108" t="s">
        <v>2702</v>
      </c>
      <c r="C251" s="109">
        <v>7</v>
      </c>
    </row>
    <row r="252" spans="1:3" ht="15.5" x14ac:dyDescent="0.35">
      <c r="A252" s="108" t="s">
        <v>2703</v>
      </c>
      <c r="B252" s="108" t="s">
        <v>2704</v>
      </c>
      <c r="C252" s="109">
        <v>5</v>
      </c>
    </row>
    <row r="253" spans="1:3" ht="15.5" x14ac:dyDescent="0.35">
      <c r="A253" s="108" t="s">
        <v>2705</v>
      </c>
      <c r="B253" s="108" t="s">
        <v>2706</v>
      </c>
      <c r="C253" s="109">
        <v>7</v>
      </c>
    </row>
    <row r="254" spans="1:3" ht="31" x14ac:dyDescent="0.35">
      <c r="A254" s="108" t="s">
        <v>2707</v>
      </c>
      <c r="B254" s="108" t="s">
        <v>2708</v>
      </c>
      <c r="C254" s="109">
        <v>4</v>
      </c>
    </row>
    <row r="255" spans="1:3" ht="15.5" x14ac:dyDescent="0.35">
      <c r="A255" s="108" t="s">
        <v>2709</v>
      </c>
      <c r="B255" s="108" t="s">
        <v>2710</v>
      </c>
      <c r="C255" s="109">
        <v>4</v>
      </c>
    </row>
    <row r="256" spans="1:3" ht="15.5" x14ac:dyDescent="0.35">
      <c r="A256" s="108" t="s">
        <v>2711</v>
      </c>
      <c r="B256" s="108" t="s">
        <v>2712</v>
      </c>
      <c r="C256" s="109">
        <v>5</v>
      </c>
    </row>
    <row r="257" spans="1:3" ht="15.5" x14ac:dyDescent="0.35">
      <c r="A257" s="108" t="s">
        <v>2713</v>
      </c>
      <c r="B257" s="108" t="s">
        <v>2714</v>
      </c>
      <c r="C257" s="109">
        <v>8</v>
      </c>
    </row>
    <row r="258" spans="1:3" ht="15.5" x14ac:dyDescent="0.35">
      <c r="A258" s="108" t="s">
        <v>2715</v>
      </c>
      <c r="B258" s="108" t="s">
        <v>2716</v>
      </c>
      <c r="C258" s="109">
        <v>4</v>
      </c>
    </row>
    <row r="259" spans="1:3" ht="15.5" x14ac:dyDescent="0.35">
      <c r="A259" s="108" t="s">
        <v>2717</v>
      </c>
      <c r="B259" s="108" t="s">
        <v>2260</v>
      </c>
      <c r="C259" s="109">
        <v>3</v>
      </c>
    </row>
    <row r="260" spans="1:3" ht="15.5" x14ac:dyDescent="0.35">
      <c r="A260" s="108" t="s">
        <v>2718</v>
      </c>
      <c r="B260" s="108" t="s">
        <v>2719</v>
      </c>
      <c r="C260" s="109">
        <v>5</v>
      </c>
    </row>
    <row r="261" spans="1:3" ht="15.5" x14ac:dyDescent="0.35">
      <c r="A261" s="108" t="s">
        <v>2720</v>
      </c>
      <c r="B261" s="108" t="s">
        <v>2721</v>
      </c>
      <c r="C261" s="109">
        <v>8</v>
      </c>
    </row>
    <row r="262" spans="1:3" ht="15.5" x14ac:dyDescent="0.35">
      <c r="A262" s="108" t="s">
        <v>2722</v>
      </c>
      <c r="B262" s="108" t="s">
        <v>2723</v>
      </c>
      <c r="C262" s="109">
        <v>5</v>
      </c>
    </row>
    <row r="263" spans="1:3" ht="15.5" x14ac:dyDescent="0.35">
      <c r="A263" s="108" t="s">
        <v>2724</v>
      </c>
      <c r="B263" s="108" t="s">
        <v>2725</v>
      </c>
      <c r="C263" s="109">
        <v>4</v>
      </c>
    </row>
    <row r="264" spans="1:3" ht="15.5" x14ac:dyDescent="0.35">
      <c r="A264" s="108" t="s">
        <v>2726</v>
      </c>
      <c r="B264" s="108" t="s">
        <v>2727</v>
      </c>
      <c r="C264" s="109">
        <v>4</v>
      </c>
    </row>
    <row r="265" spans="1:3" ht="15.5" x14ac:dyDescent="0.35">
      <c r="A265" s="108" t="s">
        <v>2728</v>
      </c>
      <c r="B265" s="108" t="s">
        <v>2729</v>
      </c>
      <c r="C265" s="109">
        <v>5</v>
      </c>
    </row>
    <row r="266" spans="1:3" ht="15.5" x14ac:dyDescent="0.35">
      <c r="A266" s="108" t="s">
        <v>2730</v>
      </c>
      <c r="B266" s="108" t="s">
        <v>2731</v>
      </c>
      <c r="C266" s="109">
        <v>6</v>
      </c>
    </row>
    <row r="267" spans="1:3" ht="15.5" x14ac:dyDescent="0.35">
      <c r="A267" s="108" t="s">
        <v>2732</v>
      </c>
      <c r="B267" s="108" t="s">
        <v>2733</v>
      </c>
      <c r="C267" s="109">
        <v>5</v>
      </c>
    </row>
    <row r="268" spans="1:3" ht="15.5" x14ac:dyDescent="0.35">
      <c r="A268" s="108" t="s">
        <v>2734</v>
      </c>
      <c r="B268" s="108" t="s">
        <v>2735</v>
      </c>
      <c r="C268" s="109">
        <v>6</v>
      </c>
    </row>
    <row r="269" spans="1:3" ht="31" x14ac:dyDescent="0.35">
      <c r="A269" s="108" t="s">
        <v>2736</v>
      </c>
      <c r="B269" s="108" t="s">
        <v>2737</v>
      </c>
      <c r="C269" s="109">
        <v>8</v>
      </c>
    </row>
    <row r="270" spans="1:3" ht="31" x14ac:dyDescent="0.35">
      <c r="A270" s="108" t="s">
        <v>2738</v>
      </c>
      <c r="B270" s="108" t="s">
        <v>2739</v>
      </c>
      <c r="C270" s="109">
        <v>7</v>
      </c>
    </row>
    <row r="271" spans="1:3" ht="15.5" x14ac:dyDescent="0.35">
      <c r="A271" s="108" t="s">
        <v>2740</v>
      </c>
      <c r="B271" s="108" t="s">
        <v>2741</v>
      </c>
      <c r="C271" s="109">
        <v>6</v>
      </c>
    </row>
    <row r="272" spans="1:3" ht="15.5" x14ac:dyDescent="0.35">
      <c r="A272" s="108" t="s">
        <v>2742</v>
      </c>
      <c r="B272" s="108" t="s">
        <v>2743</v>
      </c>
      <c r="C272" s="109">
        <v>8</v>
      </c>
    </row>
    <row r="273" spans="1:3" ht="31" x14ac:dyDescent="0.35">
      <c r="A273" s="108" t="s">
        <v>932</v>
      </c>
      <c r="B273" s="108" t="s">
        <v>2744</v>
      </c>
      <c r="C273" s="109">
        <v>4</v>
      </c>
    </row>
    <row r="274" spans="1:3" ht="15.5" x14ac:dyDescent="0.35">
      <c r="A274" s="108" t="s">
        <v>2745</v>
      </c>
      <c r="B274" s="108" t="s">
        <v>2746</v>
      </c>
      <c r="C274" s="109">
        <v>8</v>
      </c>
    </row>
    <row r="275" spans="1:3" ht="15.5" x14ac:dyDescent="0.35">
      <c r="A275" s="108" t="s">
        <v>2747</v>
      </c>
      <c r="B275" s="108" t="s">
        <v>2748</v>
      </c>
      <c r="C275" s="109">
        <v>6</v>
      </c>
    </row>
    <row r="276" spans="1:3" ht="15.5" x14ac:dyDescent="0.35">
      <c r="A276" s="108" t="s">
        <v>2749</v>
      </c>
      <c r="B276" s="108" t="s">
        <v>2750</v>
      </c>
      <c r="C276" s="109">
        <v>6</v>
      </c>
    </row>
    <row r="277" spans="1:3" ht="15.5" x14ac:dyDescent="0.35">
      <c r="A277" s="108" t="s">
        <v>2751</v>
      </c>
      <c r="B277" s="108" t="s">
        <v>2752</v>
      </c>
      <c r="C277" s="109">
        <v>6</v>
      </c>
    </row>
    <row r="278" spans="1:3" ht="15.5" x14ac:dyDescent="0.35">
      <c r="A278" s="108" t="s">
        <v>2753</v>
      </c>
      <c r="B278" s="108" t="s">
        <v>2754</v>
      </c>
      <c r="C278" s="109">
        <v>4</v>
      </c>
    </row>
    <row r="279" spans="1:3" ht="15.5" x14ac:dyDescent="0.35">
      <c r="A279" s="108" t="s">
        <v>2755</v>
      </c>
      <c r="B279" s="108" t="s">
        <v>2260</v>
      </c>
      <c r="C279" s="109">
        <v>2</v>
      </c>
    </row>
    <row r="280" spans="1:3" ht="15.5" x14ac:dyDescent="0.35">
      <c r="A280" s="108" t="s">
        <v>2756</v>
      </c>
      <c r="B280" s="108" t="s">
        <v>2757</v>
      </c>
      <c r="C280" s="109">
        <v>2</v>
      </c>
    </row>
    <row r="281" spans="1:3" ht="15.5" x14ac:dyDescent="0.35">
      <c r="A281" s="108" t="s">
        <v>2758</v>
      </c>
      <c r="B281" s="108" t="s">
        <v>2759</v>
      </c>
      <c r="C281" s="109">
        <v>5</v>
      </c>
    </row>
    <row r="282" spans="1:3" ht="15.5" x14ac:dyDescent="0.35">
      <c r="A282" s="108" t="s">
        <v>841</v>
      </c>
      <c r="B282" s="108" t="s">
        <v>2760</v>
      </c>
      <c r="C282" s="109">
        <v>5</v>
      </c>
    </row>
    <row r="283" spans="1:3" ht="15.5" x14ac:dyDescent="0.35">
      <c r="A283" s="108" t="s">
        <v>2761</v>
      </c>
      <c r="B283" s="108" t="s">
        <v>2762</v>
      </c>
      <c r="C283" s="109">
        <v>4</v>
      </c>
    </row>
    <row r="284" spans="1:3" ht="31" x14ac:dyDescent="0.35">
      <c r="A284" s="108" t="s">
        <v>2763</v>
      </c>
      <c r="B284" s="108" t="s">
        <v>2764</v>
      </c>
      <c r="C284" s="109">
        <v>4</v>
      </c>
    </row>
    <row r="285" spans="1:3" ht="15.5" x14ac:dyDescent="0.35">
      <c r="A285" s="108" t="s">
        <v>2765</v>
      </c>
      <c r="B285" s="108" t="s">
        <v>2766</v>
      </c>
      <c r="C285" s="109">
        <v>8</v>
      </c>
    </row>
    <row r="286" spans="1:3" ht="31" x14ac:dyDescent="0.35">
      <c r="A286" s="108" t="s">
        <v>2767</v>
      </c>
      <c r="B286" s="108" t="s">
        <v>2768</v>
      </c>
      <c r="C286" s="109">
        <v>7</v>
      </c>
    </row>
    <row r="287" spans="1:3" ht="31" x14ac:dyDescent="0.35">
      <c r="A287" s="108" t="s">
        <v>2769</v>
      </c>
      <c r="B287" s="108" t="s">
        <v>2770</v>
      </c>
      <c r="C287" s="109">
        <v>6</v>
      </c>
    </row>
    <row r="288" spans="1:3" ht="31" x14ac:dyDescent="0.35">
      <c r="A288" s="108" t="s">
        <v>2771</v>
      </c>
      <c r="B288" s="108" t="s">
        <v>2772</v>
      </c>
      <c r="C288" s="109">
        <v>8</v>
      </c>
    </row>
    <row r="289" spans="1:3" ht="31" x14ac:dyDescent="0.35">
      <c r="A289" s="108" t="s">
        <v>2773</v>
      </c>
      <c r="B289" s="108" t="s">
        <v>2774</v>
      </c>
      <c r="C289" s="109">
        <v>7</v>
      </c>
    </row>
    <row r="290" spans="1:3" ht="15.5" x14ac:dyDescent="0.35">
      <c r="A290" s="108" t="s">
        <v>2775</v>
      </c>
      <c r="B290" s="108" t="s">
        <v>2776</v>
      </c>
      <c r="C290" s="109">
        <v>6</v>
      </c>
    </row>
    <row r="291" spans="1:3" ht="31" x14ac:dyDescent="0.35">
      <c r="A291" s="108" t="s">
        <v>2777</v>
      </c>
      <c r="B291" s="108" t="s">
        <v>2778</v>
      </c>
      <c r="C291" s="109">
        <v>4</v>
      </c>
    </row>
    <row r="292" spans="1:3" ht="15.5" x14ac:dyDescent="0.35">
      <c r="A292" s="108" t="s">
        <v>2779</v>
      </c>
      <c r="B292" s="108" t="s">
        <v>2780</v>
      </c>
      <c r="C292" s="109">
        <v>4</v>
      </c>
    </row>
    <row r="293" spans="1:3" ht="15.5" x14ac:dyDescent="0.35">
      <c r="A293" s="108" t="s">
        <v>2781</v>
      </c>
      <c r="B293" s="108" t="s">
        <v>2782</v>
      </c>
      <c r="C293" s="109">
        <v>5</v>
      </c>
    </row>
    <row r="294" spans="1:3" ht="15.5" x14ac:dyDescent="0.35">
      <c r="A294" s="108" t="s">
        <v>2783</v>
      </c>
      <c r="B294" s="108" t="s">
        <v>2784</v>
      </c>
      <c r="C294" s="109">
        <v>1</v>
      </c>
    </row>
    <row r="295" spans="1:3" ht="15.5" x14ac:dyDescent="0.35">
      <c r="A295" s="108" t="s">
        <v>2785</v>
      </c>
      <c r="B295" s="108" t="s">
        <v>2786</v>
      </c>
      <c r="C295" s="109">
        <v>4</v>
      </c>
    </row>
    <row r="296" spans="1:3" ht="15.5" x14ac:dyDescent="0.35">
      <c r="A296" s="108" t="s">
        <v>2787</v>
      </c>
      <c r="B296" s="108" t="s">
        <v>2788</v>
      </c>
      <c r="C296" s="109">
        <v>7</v>
      </c>
    </row>
    <row r="297" spans="1:3" ht="15.5" x14ac:dyDescent="0.35">
      <c r="A297" s="108" t="s">
        <v>2789</v>
      </c>
      <c r="B297" s="108" t="s">
        <v>2790</v>
      </c>
      <c r="C297" s="109">
        <v>6</v>
      </c>
    </row>
    <row r="298" spans="1:3" ht="15.5" x14ac:dyDescent="0.35">
      <c r="A298" s="108" t="s">
        <v>2791</v>
      </c>
      <c r="B298" s="108" t="s">
        <v>2792</v>
      </c>
      <c r="C298" s="109">
        <v>5</v>
      </c>
    </row>
    <row r="299" spans="1:3" ht="15.5" x14ac:dyDescent="0.35">
      <c r="A299" s="108" t="s">
        <v>2793</v>
      </c>
      <c r="B299" s="108" t="s">
        <v>2794</v>
      </c>
      <c r="C299" s="109">
        <v>5</v>
      </c>
    </row>
    <row r="300" spans="1:3" ht="15.5" x14ac:dyDescent="0.35">
      <c r="A300" s="108" t="s">
        <v>2795</v>
      </c>
      <c r="B300" s="108" t="s">
        <v>2796</v>
      </c>
      <c r="C300" s="109">
        <v>3</v>
      </c>
    </row>
    <row r="301" spans="1:3" ht="15.5" x14ac:dyDescent="0.35">
      <c r="A301" s="108" t="s">
        <v>2797</v>
      </c>
      <c r="B301" s="108" t="s">
        <v>2798</v>
      </c>
      <c r="C301" s="109">
        <v>6</v>
      </c>
    </row>
    <row r="302" spans="1:3" ht="15.5" x14ac:dyDescent="0.35">
      <c r="A302" s="108" t="s">
        <v>2799</v>
      </c>
      <c r="B302" s="108" t="s">
        <v>2800</v>
      </c>
      <c r="C302" s="109">
        <v>5</v>
      </c>
    </row>
    <row r="303" spans="1:3" ht="15.5" x14ac:dyDescent="0.35">
      <c r="A303" s="108" t="s">
        <v>2801</v>
      </c>
      <c r="B303" s="108" t="s">
        <v>2802</v>
      </c>
      <c r="C303" s="109">
        <v>5</v>
      </c>
    </row>
    <row r="304" spans="1:3" ht="15.5" x14ac:dyDescent="0.35">
      <c r="A304" s="108" t="s">
        <v>2803</v>
      </c>
      <c r="B304" s="108" t="s">
        <v>2804</v>
      </c>
      <c r="C304" s="109">
        <v>6</v>
      </c>
    </row>
    <row r="305" spans="1:3" ht="15.5" x14ac:dyDescent="0.35">
      <c r="A305" s="108" t="s">
        <v>2805</v>
      </c>
      <c r="B305" s="108" t="s">
        <v>2806</v>
      </c>
      <c r="C305" s="109">
        <v>5</v>
      </c>
    </row>
    <row r="306" spans="1:3" ht="15.5" x14ac:dyDescent="0.35">
      <c r="A306" s="108" t="s">
        <v>2807</v>
      </c>
      <c r="B306" s="108" t="s">
        <v>2808</v>
      </c>
      <c r="C306" s="109">
        <v>5</v>
      </c>
    </row>
    <row r="307" spans="1:3" ht="15.5" x14ac:dyDescent="0.35">
      <c r="A307" s="108" t="s">
        <v>2809</v>
      </c>
      <c r="B307" s="108" t="s">
        <v>2260</v>
      </c>
      <c r="C307" s="109">
        <v>2</v>
      </c>
    </row>
    <row r="308" spans="1:3" ht="15.5" x14ac:dyDescent="0.35">
      <c r="A308" s="108" t="s">
        <v>2810</v>
      </c>
      <c r="B308" s="108" t="s">
        <v>2811</v>
      </c>
      <c r="C308" s="109">
        <v>1</v>
      </c>
    </row>
    <row r="309" spans="1:3" ht="15.5" x14ac:dyDescent="0.35">
      <c r="A309" s="108" t="s">
        <v>2812</v>
      </c>
      <c r="B309" s="108" t="s">
        <v>2813</v>
      </c>
      <c r="C309" s="109">
        <v>4</v>
      </c>
    </row>
    <row r="310" spans="1:3" ht="15.5" x14ac:dyDescent="0.35">
      <c r="A310" s="108" t="s">
        <v>2814</v>
      </c>
      <c r="B310" s="108" t="s">
        <v>2815</v>
      </c>
      <c r="C310" s="109">
        <v>5</v>
      </c>
    </row>
    <row r="311" spans="1:3" ht="15.5" x14ac:dyDescent="0.35">
      <c r="A311" s="108" t="s">
        <v>2816</v>
      </c>
      <c r="B311" s="108" t="s">
        <v>2817</v>
      </c>
      <c r="C311" s="109">
        <v>3</v>
      </c>
    </row>
    <row r="312" spans="1:3" ht="15.5" x14ac:dyDescent="0.35">
      <c r="A312" s="108" t="s">
        <v>2818</v>
      </c>
      <c r="B312" s="108" t="s">
        <v>2819</v>
      </c>
      <c r="C312" s="109">
        <v>6</v>
      </c>
    </row>
    <row r="313" spans="1:3" ht="15.5" x14ac:dyDescent="0.35">
      <c r="A313" s="108" t="s">
        <v>2820</v>
      </c>
      <c r="B313" s="108" t="s">
        <v>2821</v>
      </c>
      <c r="C313" s="109">
        <v>4</v>
      </c>
    </row>
    <row r="314" spans="1:3" ht="15.5" x14ac:dyDescent="0.35">
      <c r="A314" s="108" t="s">
        <v>2822</v>
      </c>
      <c r="B314" s="108" t="s">
        <v>2823</v>
      </c>
      <c r="C314" s="109">
        <v>5</v>
      </c>
    </row>
    <row r="315" spans="1:3" ht="15.5" x14ac:dyDescent="0.35">
      <c r="A315" s="108" t="s">
        <v>2824</v>
      </c>
      <c r="B315" s="108" t="s">
        <v>2825</v>
      </c>
      <c r="C315" s="109">
        <v>4</v>
      </c>
    </row>
    <row r="316" spans="1:3" ht="15.5" x14ac:dyDescent="0.35">
      <c r="A316" s="108" t="s">
        <v>2826</v>
      </c>
      <c r="B316" s="108" t="s">
        <v>2827</v>
      </c>
      <c r="C316" s="109">
        <v>6</v>
      </c>
    </row>
    <row r="317" spans="1:3" ht="15.5" x14ac:dyDescent="0.35">
      <c r="A317" s="108" t="s">
        <v>2828</v>
      </c>
      <c r="B317" s="108" t="s">
        <v>2829</v>
      </c>
      <c r="C317" s="109">
        <v>6</v>
      </c>
    </row>
    <row r="318" spans="1:3" ht="15.5" x14ac:dyDescent="0.35">
      <c r="A318" s="108" t="s">
        <v>2830</v>
      </c>
      <c r="B318" s="108" t="s">
        <v>2831</v>
      </c>
      <c r="C318" s="109">
        <v>4</v>
      </c>
    </row>
    <row r="319" spans="1:3" ht="15.5" x14ac:dyDescent="0.35">
      <c r="A319" s="108" t="s">
        <v>2832</v>
      </c>
      <c r="B319" s="108" t="s">
        <v>2833</v>
      </c>
      <c r="C319" s="109">
        <v>6</v>
      </c>
    </row>
    <row r="320" spans="1:3" ht="15.5" x14ac:dyDescent="0.35">
      <c r="A320" s="108" t="s">
        <v>2834</v>
      </c>
      <c r="B320" s="108" t="s">
        <v>2835</v>
      </c>
      <c r="C320" s="109">
        <v>3</v>
      </c>
    </row>
    <row r="321" spans="1:3" ht="15.5" x14ac:dyDescent="0.35">
      <c r="A321" s="108" t="s">
        <v>2836</v>
      </c>
      <c r="B321" s="108" t="s">
        <v>2837</v>
      </c>
      <c r="C321" s="109">
        <v>5</v>
      </c>
    </row>
    <row r="322" spans="1:3" ht="15.5" x14ac:dyDescent="0.35">
      <c r="A322" s="108" t="s">
        <v>2838</v>
      </c>
      <c r="B322" s="108" t="s">
        <v>2839</v>
      </c>
      <c r="C322" s="109">
        <v>4</v>
      </c>
    </row>
    <row r="323" spans="1:3" ht="15.5" x14ac:dyDescent="0.35">
      <c r="A323" s="108" t="s">
        <v>2840</v>
      </c>
      <c r="B323" s="108" t="s">
        <v>2841</v>
      </c>
      <c r="C323" s="109">
        <v>3</v>
      </c>
    </row>
    <row r="324" spans="1:3" ht="15.5" x14ac:dyDescent="0.35">
      <c r="A324" s="108" t="s">
        <v>2842</v>
      </c>
      <c r="B324" s="108" t="s">
        <v>2843</v>
      </c>
      <c r="C324" s="109">
        <v>4</v>
      </c>
    </row>
    <row r="325" spans="1:3" ht="15.5" x14ac:dyDescent="0.35">
      <c r="A325" s="108" t="s">
        <v>2844</v>
      </c>
      <c r="B325" s="108" t="s">
        <v>2845</v>
      </c>
      <c r="C325" s="109">
        <v>5</v>
      </c>
    </row>
    <row r="326" spans="1:3" ht="15.5" x14ac:dyDescent="0.35">
      <c r="A326" s="108" t="s">
        <v>2846</v>
      </c>
      <c r="B326" s="108" t="s">
        <v>2847</v>
      </c>
      <c r="C326" s="109">
        <v>4</v>
      </c>
    </row>
    <row r="327" spans="1:3" ht="15.5" x14ac:dyDescent="0.35">
      <c r="A327" s="108" t="s">
        <v>2848</v>
      </c>
      <c r="B327" s="108" t="s">
        <v>2849</v>
      </c>
      <c r="C327" s="109">
        <v>5</v>
      </c>
    </row>
    <row r="328" spans="1:3" ht="15.5" x14ac:dyDescent="0.35">
      <c r="A328" s="108" t="s">
        <v>2850</v>
      </c>
      <c r="B328" s="108" t="s">
        <v>2851</v>
      </c>
      <c r="C328" s="109">
        <v>4</v>
      </c>
    </row>
    <row r="329" spans="1:3" ht="15.5" x14ac:dyDescent="0.35">
      <c r="A329" s="108" t="s">
        <v>2852</v>
      </c>
      <c r="B329" s="108" t="s">
        <v>2853</v>
      </c>
      <c r="C329" s="109">
        <v>4</v>
      </c>
    </row>
    <row r="330" spans="1:3" ht="15.5" x14ac:dyDescent="0.35">
      <c r="A330" s="108" t="s">
        <v>2854</v>
      </c>
      <c r="B330" s="108" t="s">
        <v>2855</v>
      </c>
      <c r="C330" s="109">
        <v>5</v>
      </c>
    </row>
    <row r="331" spans="1:3" ht="31" x14ac:dyDescent="0.35">
      <c r="A331" s="108" t="s">
        <v>2856</v>
      </c>
      <c r="B331" s="108" t="s">
        <v>2857</v>
      </c>
      <c r="C331" s="109">
        <v>6</v>
      </c>
    </row>
    <row r="332" spans="1:3" ht="15.5" x14ac:dyDescent="0.35">
      <c r="A332" s="108" t="s">
        <v>2858</v>
      </c>
      <c r="B332" s="108" t="s">
        <v>2859</v>
      </c>
      <c r="C332" s="109">
        <v>5</v>
      </c>
    </row>
    <row r="333" spans="1:3" ht="15.5" x14ac:dyDescent="0.35">
      <c r="A333" s="108" t="s">
        <v>2860</v>
      </c>
      <c r="B333" s="108" t="s">
        <v>2861</v>
      </c>
      <c r="C333" s="109">
        <v>5</v>
      </c>
    </row>
    <row r="334" spans="1:3" ht="15.5" x14ac:dyDescent="0.35">
      <c r="A334" s="108" t="s">
        <v>2862</v>
      </c>
      <c r="B334" s="108" t="s">
        <v>2863</v>
      </c>
      <c r="C334" s="109">
        <v>6</v>
      </c>
    </row>
    <row r="335" spans="1:3" ht="15.5" x14ac:dyDescent="0.35">
      <c r="A335" s="108" t="s">
        <v>2864</v>
      </c>
      <c r="B335" s="108" t="s">
        <v>2865</v>
      </c>
      <c r="C335" s="109">
        <v>5</v>
      </c>
    </row>
    <row r="336" spans="1:3" ht="15.5" x14ac:dyDescent="0.35">
      <c r="A336" s="108" t="s">
        <v>2866</v>
      </c>
      <c r="B336" s="108" t="s">
        <v>2867</v>
      </c>
      <c r="C336" s="109">
        <v>5</v>
      </c>
    </row>
    <row r="337" spans="1:3" ht="15.5" x14ac:dyDescent="0.35">
      <c r="A337" s="108" t="s">
        <v>2868</v>
      </c>
      <c r="B337" s="108" t="s">
        <v>2869</v>
      </c>
      <c r="C337" s="109">
        <v>6</v>
      </c>
    </row>
    <row r="338" spans="1:3" ht="15.5" x14ac:dyDescent="0.35">
      <c r="A338" s="108" t="s">
        <v>2870</v>
      </c>
      <c r="B338" s="108" t="s">
        <v>2871</v>
      </c>
      <c r="C338" s="109">
        <v>6</v>
      </c>
    </row>
    <row r="339" spans="1:3" ht="15.5" x14ac:dyDescent="0.35">
      <c r="A339" s="108" t="s">
        <v>214</v>
      </c>
      <c r="B339" s="108" t="s">
        <v>213</v>
      </c>
      <c r="C339" s="109">
        <v>6</v>
      </c>
    </row>
    <row r="340" spans="1:3" ht="15.5" x14ac:dyDescent="0.35">
      <c r="A340" s="108" t="s">
        <v>2872</v>
      </c>
      <c r="B340" s="108" t="s">
        <v>2873</v>
      </c>
      <c r="C340" s="109">
        <v>6</v>
      </c>
    </row>
    <row r="341" spans="1:3" ht="15.5" x14ac:dyDescent="0.35">
      <c r="A341" s="108" t="s">
        <v>2874</v>
      </c>
      <c r="B341" s="108" t="s">
        <v>2875</v>
      </c>
      <c r="C341" s="109">
        <v>6</v>
      </c>
    </row>
    <row r="342" spans="1:3" ht="15.5" x14ac:dyDescent="0.35">
      <c r="A342" s="108" t="s">
        <v>2876</v>
      </c>
      <c r="B342" s="108" t="s">
        <v>2877</v>
      </c>
      <c r="C342" s="109">
        <v>5</v>
      </c>
    </row>
    <row r="343" spans="1:3" ht="15.5" x14ac:dyDescent="0.35">
      <c r="A343" s="108" t="s">
        <v>2172</v>
      </c>
      <c r="B343" s="108" t="s">
        <v>2878</v>
      </c>
      <c r="C343" s="109">
        <v>6</v>
      </c>
    </row>
    <row r="344" spans="1:3" ht="15.5" x14ac:dyDescent="0.35">
      <c r="A344" s="108" t="s">
        <v>2879</v>
      </c>
      <c r="B344" s="108" t="s">
        <v>2880</v>
      </c>
      <c r="C344" s="109">
        <v>5</v>
      </c>
    </row>
    <row r="345" spans="1:3" ht="15.5" x14ac:dyDescent="0.35">
      <c r="A345" s="108" t="s">
        <v>2881</v>
      </c>
      <c r="B345" s="108" t="s">
        <v>2882</v>
      </c>
      <c r="C345" s="109">
        <v>6</v>
      </c>
    </row>
    <row r="346" spans="1:3" ht="15.5" x14ac:dyDescent="0.35">
      <c r="A346" s="108" t="s">
        <v>2883</v>
      </c>
      <c r="B346" s="108" t="s">
        <v>2884</v>
      </c>
      <c r="C346" s="109">
        <v>6</v>
      </c>
    </row>
    <row r="347" spans="1:3" ht="15.5" x14ac:dyDescent="0.35">
      <c r="A347" s="108" t="s">
        <v>2885</v>
      </c>
      <c r="B347" s="108" t="s">
        <v>2886</v>
      </c>
      <c r="C347" s="109">
        <v>4</v>
      </c>
    </row>
    <row r="348" spans="1:3" ht="15.5" x14ac:dyDescent="0.35">
      <c r="A348" s="108" t="s">
        <v>2887</v>
      </c>
      <c r="B348" s="108" t="s">
        <v>2888</v>
      </c>
      <c r="C348" s="109">
        <v>5</v>
      </c>
    </row>
    <row r="349" spans="1:3" ht="15.5" x14ac:dyDescent="0.35">
      <c r="A349" s="108" t="s">
        <v>2889</v>
      </c>
      <c r="B349" s="108" t="s">
        <v>2890</v>
      </c>
      <c r="C349" s="109">
        <v>4</v>
      </c>
    </row>
    <row r="350" spans="1:3" ht="15.5" x14ac:dyDescent="0.35">
      <c r="A350" s="108" t="s">
        <v>2891</v>
      </c>
      <c r="B350" s="108" t="s">
        <v>2892</v>
      </c>
      <c r="C350" s="109">
        <v>3</v>
      </c>
    </row>
    <row r="351" spans="1:3" ht="15.5" x14ac:dyDescent="0.35">
      <c r="A351" s="108" t="s">
        <v>2893</v>
      </c>
      <c r="B351" s="108" t="s">
        <v>2894</v>
      </c>
      <c r="C351" s="109">
        <v>2</v>
      </c>
    </row>
    <row r="352" spans="1:3" ht="15.5" x14ac:dyDescent="0.35">
      <c r="A352" s="108" t="s">
        <v>2895</v>
      </c>
      <c r="B352" s="108" t="s">
        <v>2896</v>
      </c>
      <c r="C352" s="109">
        <v>3</v>
      </c>
    </row>
    <row r="353" spans="1:3" ht="15.5" x14ac:dyDescent="0.35">
      <c r="A353" s="108" t="s">
        <v>2897</v>
      </c>
      <c r="B353" s="108" t="s">
        <v>2260</v>
      </c>
      <c r="C353" s="109">
        <v>2</v>
      </c>
    </row>
    <row r="354" spans="1:3" ht="15.5" x14ac:dyDescent="0.35">
      <c r="A354" s="108" t="s">
        <v>2898</v>
      </c>
      <c r="B354" s="108" t="s">
        <v>2899</v>
      </c>
      <c r="C354" s="109">
        <v>7</v>
      </c>
    </row>
    <row r="355" spans="1:3" ht="15.5" x14ac:dyDescent="0.35">
      <c r="A355" s="108" t="s">
        <v>2900</v>
      </c>
      <c r="B355" s="108" t="s">
        <v>2901</v>
      </c>
      <c r="C355" s="109">
        <v>6</v>
      </c>
    </row>
    <row r="356" spans="1:3" ht="15.5" x14ac:dyDescent="0.35">
      <c r="A356" s="108" t="s">
        <v>2902</v>
      </c>
      <c r="B356" s="108" t="s">
        <v>2903</v>
      </c>
      <c r="C356" s="109">
        <v>7</v>
      </c>
    </row>
    <row r="357" spans="1:3" ht="15.5" x14ac:dyDescent="0.35">
      <c r="A357" s="108" t="s">
        <v>2904</v>
      </c>
      <c r="B357" s="108" t="s">
        <v>2905</v>
      </c>
      <c r="C357" s="109">
        <v>5</v>
      </c>
    </row>
    <row r="358" spans="1:3" ht="15.5" x14ac:dyDescent="0.35">
      <c r="A358" s="108" t="s">
        <v>2906</v>
      </c>
      <c r="B358" s="108" t="s">
        <v>2907</v>
      </c>
      <c r="C358" s="109">
        <v>5</v>
      </c>
    </row>
    <row r="359" spans="1:3" ht="15.5" x14ac:dyDescent="0.35">
      <c r="A359" s="108" t="s">
        <v>2908</v>
      </c>
      <c r="B359" s="108" t="s">
        <v>2909</v>
      </c>
      <c r="C359" s="109">
        <v>6</v>
      </c>
    </row>
    <row r="360" spans="1:3" ht="15.5" x14ac:dyDescent="0.35">
      <c r="A360" s="108" t="s">
        <v>2910</v>
      </c>
      <c r="B360" s="108" t="s">
        <v>2911</v>
      </c>
      <c r="C360" s="109">
        <v>5</v>
      </c>
    </row>
    <row r="361" spans="1:3" ht="15.5" x14ac:dyDescent="0.35">
      <c r="A361" s="108" t="s">
        <v>2912</v>
      </c>
      <c r="B361" s="108" t="s">
        <v>2913</v>
      </c>
      <c r="C361" s="109">
        <v>4</v>
      </c>
    </row>
    <row r="362" spans="1:3" ht="15.5" x14ac:dyDescent="0.35">
      <c r="A362" s="108" t="s">
        <v>2914</v>
      </c>
      <c r="B362" s="108" t="s">
        <v>2915</v>
      </c>
      <c r="C362" s="109">
        <v>2</v>
      </c>
    </row>
    <row r="363" spans="1:3" ht="15.5" x14ac:dyDescent="0.35">
      <c r="A363" s="108" t="s">
        <v>2916</v>
      </c>
      <c r="B363" s="108" t="s">
        <v>2917</v>
      </c>
      <c r="C363" s="109">
        <v>4</v>
      </c>
    </row>
    <row r="364" spans="1:3" ht="15.5" x14ac:dyDescent="0.35">
      <c r="A364" s="108" t="s">
        <v>2918</v>
      </c>
      <c r="B364" s="108" t="s">
        <v>2919</v>
      </c>
      <c r="C364" s="109">
        <v>4</v>
      </c>
    </row>
    <row r="365" spans="1:3" ht="15.5" x14ac:dyDescent="0.35">
      <c r="A365" s="108" t="s">
        <v>2920</v>
      </c>
      <c r="B365" s="108" t="s">
        <v>2921</v>
      </c>
      <c r="C365" s="109">
        <v>5</v>
      </c>
    </row>
    <row r="366" spans="1:3" ht="15.5" x14ac:dyDescent="0.35">
      <c r="A366" s="108" t="s">
        <v>2922</v>
      </c>
      <c r="B366" s="108" t="s">
        <v>2923</v>
      </c>
      <c r="C366" s="109">
        <v>2</v>
      </c>
    </row>
    <row r="367" spans="1:3" ht="15.5" x14ac:dyDescent="0.35">
      <c r="A367" s="108" t="s">
        <v>2924</v>
      </c>
      <c r="B367" s="108" t="s">
        <v>2925</v>
      </c>
      <c r="C367" s="109">
        <v>4</v>
      </c>
    </row>
    <row r="368" spans="1:3" ht="15.5" x14ac:dyDescent="0.35">
      <c r="A368" s="108" t="s">
        <v>2926</v>
      </c>
      <c r="B368" s="108" t="s">
        <v>2927</v>
      </c>
      <c r="C368" s="109">
        <v>4</v>
      </c>
    </row>
    <row r="369" spans="1:3" ht="15.5" x14ac:dyDescent="0.35">
      <c r="A369" s="108" t="s">
        <v>2928</v>
      </c>
      <c r="B369" s="108" t="s">
        <v>2929</v>
      </c>
      <c r="C369" s="109">
        <v>5</v>
      </c>
    </row>
    <row r="370" spans="1:3" ht="15.5" x14ac:dyDescent="0.35">
      <c r="A370" s="108" t="s">
        <v>2930</v>
      </c>
      <c r="B370" s="108" t="s">
        <v>2931</v>
      </c>
      <c r="C370" s="109">
        <v>8</v>
      </c>
    </row>
    <row r="371" spans="1:3" ht="15.5" x14ac:dyDescent="0.35">
      <c r="A371" s="108" t="s">
        <v>2932</v>
      </c>
      <c r="B371" s="108" t="s">
        <v>2933</v>
      </c>
      <c r="C371" s="109">
        <v>3</v>
      </c>
    </row>
    <row r="372" spans="1:3" ht="15.5" x14ac:dyDescent="0.35">
      <c r="A372" s="108" t="s">
        <v>2934</v>
      </c>
      <c r="B372" s="108" t="s">
        <v>2935</v>
      </c>
      <c r="C372" s="109">
        <v>4</v>
      </c>
    </row>
    <row r="373" spans="1:3" ht="15.5" x14ac:dyDescent="0.35">
      <c r="A373" s="108" t="s">
        <v>2936</v>
      </c>
      <c r="B373" s="108" t="s">
        <v>2937</v>
      </c>
      <c r="C373" s="109">
        <v>4</v>
      </c>
    </row>
    <row r="374" spans="1:3" ht="31" x14ac:dyDescent="0.35">
      <c r="A374" s="108" t="s">
        <v>2938</v>
      </c>
      <c r="B374" s="108" t="s">
        <v>2939</v>
      </c>
      <c r="C374" s="109">
        <v>4</v>
      </c>
    </row>
    <row r="375" spans="1:3" ht="15.5" x14ac:dyDescent="0.35">
      <c r="A375" s="108" t="s">
        <v>2940</v>
      </c>
      <c r="B375" s="108" t="s">
        <v>2941</v>
      </c>
      <c r="C375" s="109">
        <v>5</v>
      </c>
    </row>
    <row r="376" spans="1:3" ht="15.5" x14ac:dyDescent="0.35">
      <c r="A376" s="108" t="s">
        <v>764</v>
      </c>
      <c r="B376" s="108" t="s">
        <v>2942</v>
      </c>
      <c r="C376" s="109">
        <v>5</v>
      </c>
    </row>
    <row r="377" spans="1:3" ht="15.5" x14ac:dyDescent="0.35">
      <c r="A377" s="108" t="s">
        <v>2943</v>
      </c>
      <c r="B377" s="108" t="s">
        <v>2944</v>
      </c>
      <c r="C377" s="109">
        <v>5</v>
      </c>
    </row>
    <row r="378" spans="1:3" ht="15.5" x14ac:dyDescent="0.35">
      <c r="A378" s="108" t="s">
        <v>2945</v>
      </c>
      <c r="B378" s="108" t="s">
        <v>2946</v>
      </c>
      <c r="C378" s="109">
        <v>4</v>
      </c>
    </row>
    <row r="379" spans="1:3" ht="15.5" x14ac:dyDescent="0.35">
      <c r="A379" s="108" t="s">
        <v>2947</v>
      </c>
      <c r="B379" s="108" t="s">
        <v>2948</v>
      </c>
      <c r="C379" s="109">
        <v>6</v>
      </c>
    </row>
    <row r="380" spans="1:3" ht="15.5" x14ac:dyDescent="0.35">
      <c r="A380" s="108" t="s">
        <v>2949</v>
      </c>
      <c r="B380" s="108" t="s">
        <v>2950</v>
      </c>
      <c r="C380" s="109">
        <v>4</v>
      </c>
    </row>
    <row r="381" spans="1:3" ht="15.5" x14ac:dyDescent="0.35">
      <c r="A381" s="108" t="s">
        <v>2951</v>
      </c>
      <c r="B381" s="108" t="s">
        <v>2260</v>
      </c>
      <c r="C381" s="109">
        <v>2</v>
      </c>
    </row>
    <row r="382" spans="1:3" ht="15.5" x14ac:dyDescent="0.35">
      <c r="A382" s="108" t="s">
        <v>2952</v>
      </c>
      <c r="B382" s="108" t="s">
        <v>2953</v>
      </c>
      <c r="C382" s="109">
        <v>4</v>
      </c>
    </row>
    <row r="383" spans="1:3" ht="15.5" x14ac:dyDescent="0.35">
      <c r="A383" s="108" t="s">
        <v>2954</v>
      </c>
      <c r="B383" s="108" t="s">
        <v>2955</v>
      </c>
      <c r="C383" s="109">
        <v>1</v>
      </c>
    </row>
    <row r="384" spans="1:3" ht="15.5" x14ac:dyDescent="0.35">
      <c r="A384" s="108" t="s">
        <v>2956</v>
      </c>
      <c r="B384" s="108" t="s">
        <v>2957</v>
      </c>
      <c r="C384" s="109">
        <v>4</v>
      </c>
    </row>
    <row r="385" spans="1:3" ht="15.5" x14ac:dyDescent="0.35">
      <c r="A385" s="108" t="s">
        <v>2958</v>
      </c>
      <c r="B385" s="108" t="s">
        <v>2959</v>
      </c>
      <c r="C385" s="109">
        <v>3</v>
      </c>
    </row>
    <row r="386" spans="1:3" ht="15.5" x14ac:dyDescent="0.35">
      <c r="A386" s="108" t="s">
        <v>2960</v>
      </c>
      <c r="B386" s="108" t="s">
        <v>2961</v>
      </c>
      <c r="C386" s="109">
        <v>5</v>
      </c>
    </row>
    <row r="387" spans="1:3" ht="15.5" x14ac:dyDescent="0.35">
      <c r="A387" s="108" t="s">
        <v>2962</v>
      </c>
      <c r="B387" s="108" t="s">
        <v>2963</v>
      </c>
      <c r="C387" s="109">
        <v>4</v>
      </c>
    </row>
    <row r="388" spans="1:3" ht="15.5" x14ac:dyDescent="0.35">
      <c r="A388" s="108" t="s">
        <v>2964</v>
      </c>
      <c r="B388" s="108" t="s">
        <v>2965</v>
      </c>
      <c r="C388" s="109">
        <v>4</v>
      </c>
    </row>
    <row r="389" spans="1:3" ht="15.5" x14ac:dyDescent="0.35">
      <c r="A389" s="108" t="s">
        <v>2966</v>
      </c>
      <c r="B389" s="108" t="s">
        <v>2967</v>
      </c>
      <c r="C389" s="109">
        <v>5</v>
      </c>
    </row>
    <row r="390" spans="1:3" ht="15.5" x14ac:dyDescent="0.35">
      <c r="A390" s="108" t="s">
        <v>2968</v>
      </c>
      <c r="B390" s="108" t="s">
        <v>2969</v>
      </c>
      <c r="C390" s="109">
        <v>1</v>
      </c>
    </row>
    <row r="391" spans="1:3" ht="15.5" x14ac:dyDescent="0.35">
      <c r="A391" s="108" t="s">
        <v>2970</v>
      </c>
      <c r="B391" s="108" t="s">
        <v>2971</v>
      </c>
      <c r="C391" s="109">
        <v>1</v>
      </c>
    </row>
    <row r="392" spans="1:3" ht="15.5" x14ac:dyDescent="0.35">
      <c r="A392" s="108" t="s">
        <v>2972</v>
      </c>
      <c r="B392" s="108" t="s">
        <v>2260</v>
      </c>
      <c r="C392" s="109">
        <v>2</v>
      </c>
    </row>
    <row r="393" spans="1:3" ht="15.5" x14ac:dyDescent="0.35">
      <c r="A393" s="108" t="s">
        <v>2973</v>
      </c>
      <c r="B393" s="108" t="s">
        <v>2974</v>
      </c>
      <c r="C393" s="109">
        <v>1</v>
      </c>
    </row>
    <row r="394" spans="1:3" ht="15.5" x14ac:dyDescent="0.35">
      <c r="A394" s="108" t="s">
        <v>2975</v>
      </c>
      <c r="B394" s="108" t="s">
        <v>2976</v>
      </c>
      <c r="C394" s="109">
        <v>1</v>
      </c>
    </row>
    <row r="395" spans="1:3" ht="15.5" x14ac:dyDescent="0.35">
      <c r="A395" s="108" t="s">
        <v>2977</v>
      </c>
      <c r="B395" s="108" t="s">
        <v>2978</v>
      </c>
      <c r="C395" s="109">
        <v>1</v>
      </c>
    </row>
    <row r="396" spans="1:3" ht="15.5" x14ac:dyDescent="0.35">
      <c r="A396" s="108" t="s">
        <v>2979</v>
      </c>
      <c r="B396" s="108" t="s">
        <v>2980</v>
      </c>
      <c r="C396" s="109">
        <v>1</v>
      </c>
    </row>
    <row r="397" spans="1:3" ht="15.5" x14ac:dyDescent="0.35">
      <c r="A397" s="108" t="s">
        <v>2981</v>
      </c>
      <c r="B397" s="108" t="s">
        <v>2982</v>
      </c>
      <c r="C397" s="109">
        <v>1</v>
      </c>
    </row>
    <row r="398" spans="1:3" ht="15.5" x14ac:dyDescent="0.35">
      <c r="A398" s="108" t="s">
        <v>2983</v>
      </c>
      <c r="B398" s="108" t="s">
        <v>2984</v>
      </c>
      <c r="C398" s="109">
        <v>1</v>
      </c>
    </row>
    <row r="399" spans="1:3" ht="15.5" x14ac:dyDescent="0.35">
      <c r="A399" s="108" t="s">
        <v>2985</v>
      </c>
      <c r="B399" s="108" t="s">
        <v>2986</v>
      </c>
      <c r="C399" s="109">
        <v>1</v>
      </c>
    </row>
    <row r="400" spans="1:3" ht="15.5" x14ac:dyDescent="0.35">
      <c r="A400" s="108" t="s">
        <v>2987</v>
      </c>
      <c r="B400" s="108" t="s">
        <v>2988</v>
      </c>
      <c r="C400" s="109">
        <v>1</v>
      </c>
    </row>
    <row r="401" spans="1:3" ht="15.5" x14ac:dyDescent="0.35">
      <c r="A401" s="108" t="s">
        <v>2989</v>
      </c>
      <c r="B401" s="108" t="s">
        <v>2990</v>
      </c>
      <c r="C401" s="109">
        <v>1</v>
      </c>
    </row>
    <row r="402" spans="1:3" ht="15.5" x14ac:dyDescent="0.35">
      <c r="A402" s="108" t="s">
        <v>2991</v>
      </c>
      <c r="B402" s="108" t="s">
        <v>2992</v>
      </c>
      <c r="C402" s="109">
        <v>1</v>
      </c>
    </row>
    <row r="403" spans="1:3" ht="15.5" x14ac:dyDescent="0.35">
      <c r="A403" s="108" t="s">
        <v>2993</v>
      </c>
      <c r="B403" s="108" t="s">
        <v>2994</v>
      </c>
      <c r="C403" s="109">
        <v>1</v>
      </c>
    </row>
    <row r="404" spans="1:3" ht="15.5" x14ac:dyDescent="0.35">
      <c r="A404" s="108" t="s">
        <v>2995</v>
      </c>
      <c r="B404" s="108" t="s">
        <v>2996</v>
      </c>
      <c r="C404" s="109">
        <v>1</v>
      </c>
    </row>
    <row r="405" spans="1:3" ht="15.5" x14ac:dyDescent="0.35">
      <c r="A405" s="108" t="s">
        <v>2997</v>
      </c>
      <c r="B405" s="108" t="s">
        <v>2998</v>
      </c>
      <c r="C405" s="109">
        <v>1</v>
      </c>
    </row>
    <row r="406" spans="1:3" ht="15.5" x14ac:dyDescent="0.35">
      <c r="A406" s="108" t="s">
        <v>2999</v>
      </c>
      <c r="B406" s="108" t="s">
        <v>3000</v>
      </c>
      <c r="C406" s="109">
        <v>1</v>
      </c>
    </row>
    <row r="407" spans="1:3" ht="15.5" x14ac:dyDescent="0.35">
      <c r="A407" s="108" t="s">
        <v>3001</v>
      </c>
      <c r="B407" s="108" t="s">
        <v>3002</v>
      </c>
      <c r="C407" s="109">
        <v>1</v>
      </c>
    </row>
    <row r="408" spans="1:3" ht="15.5" x14ac:dyDescent="0.35">
      <c r="A408" s="108" t="s">
        <v>3003</v>
      </c>
      <c r="B408" s="108" t="s">
        <v>3004</v>
      </c>
      <c r="C408" s="109">
        <v>1</v>
      </c>
    </row>
    <row r="409" spans="1:3" ht="15.5" x14ac:dyDescent="0.35">
      <c r="A409" s="108" t="s">
        <v>3005</v>
      </c>
      <c r="B409" s="108" t="s">
        <v>3006</v>
      </c>
      <c r="C409" s="109">
        <v>1</v>
      </c>
    </row>
    <row r="410" spans="1:3" ht="15.5" x14ac:dyDescent="0.35">
      <c r="A410" s="108" t="s">
        <v>3007</v>
      </c>
      <c r="B410" s="108" t="s">
        <v>3008</v>
      </c>
      <c r="C410" s="109">
        <v>1</v>
      </c>
    </row>
    <row r="411" spans="1:3" ht="15.5" x14ac:dyDescent="0.35">
      <c r="A411" s="108" t="s">
        <v>3009</v>
      </c>
      <c r="B411" s="108" t="s">
        <v>3010</v>
      </c>
      <c r="C411" s="109">
        <v>1</v>
      </c>
    </row>
    <row r="412" spans="1:3" ht="15.5" x14ac:dyDescent="0.35">
      <c r="A412" s="108" t="s">
        <v>3011</v>
      </c>
      <c r="B412" s="108" t="s">
        <v>3012</v>
      </c>
      <c r="C412" s="109">
        <v>1</v>
      </c>
    </row>
    <row r="413" spans="1:3" ht="15.5" x14ac:dyDescent="0.35">
      <c r="A413" s="108" t="s">
        <v>3013</v>
      </c>
      <c r="B413" s="108" t="s">
        <v>3014</v>
      </c>
      <c r="C413" s="109">
        <v>1</v>
      </c>
    </row>
    <row r="414" spans="1:3" ht="15.5" x14ac:dyDescent="0.35">
      <c r="A414" s="108" t="s">
        <v>3015</v>
      </c>
      <c r="B414" s="108" t="s">
        <v>3016</v>
      </c>
      <c r="C414" s="109">
        <v>1</v>
      </c>
    </row>
    <row r="415" spans="1:3" ht="15.5" x14ac:dyDescent="0.35">
      <c r="A415" s="108" t="s">
        <v>3017</v>
      </c>
      <c r="B415" s="108" t="s">
        <v>3018</v>
      </c>
      <c r="C415" s="109">
        <v>1</v>
      </c>
    </row>
    <row r="416" spans="1:3" ht="15.5" x14ac:dyDescent="0.35">
      <c r="A416" s="108" t="s">
        <v>3019</v>
      </c>
      <c r="B416" s="108" t="s">
        <v>3020</v>
      </c>
      <c r="C416" s="109">
        <v>1</v>
      </c>
    </row>
    <row r="417" spans="1:3" ht="15.5" x14ac:dyDescent="0.35">
      <c r="A417" s="108" t="s">
        <v>3021</v>
      </c>
      <c r="B417" s="108" t="s">
        <v>3022</v>
      </c>
      <c r="C417" s="109">
        <v>1</v>
      </c>
    </row>
    <row r="418" spans="1:3" ht="15.5" x14ac:dyDescent="0.35">
      <c r="A418" s="108" t="s">
        <v>3023</v>
      </c>
      <c r="B418" s="108" t="s">
        <v>3024</v>
      </c>
      <c r="C418" s="109">
        <v>1</v>
      </c>
    </row>
    <row r="419" spans="1:3" ht="15.5" x14ac:dyDescent="0.35">
      <c r="A419" s="108" t="s">
        <v>3025</v>
      </c>
      <c r="B419" s="108" t="s">
        <v>3026</v>
      </c>
      <c r="C419" s="109">
        <v>1</v>
      </c>
    </row>
    <row r="420" spans="1:3" ht="15.5" x14ac:dyDescent="0.35">
      <c r="A420" s="108" t="s">
        <v>3027</v>
      </c>
      <c r="B420" s="108" t="s">
        <v>3028</v>
      </c>
      <c r="C420" s="109">
        <v>1</v>
      </c>
    </row>
    <row r="421" spans="1:3" ht="15.5" x14ac:dyDescent="0.35">
      <c r="A421" s="108" t="s">
        <v>3029</v>
      </c>
      <c r="B421" s="108" t="s">
        <v>3030</v>
      </c>
      <c r="C421" s="109">
        <v>1</v>
      </c>
    </row>
    <row r="422" spans="1:3" ht="15.5" x14ac:dyDescent="0.35">
      <c r="A422" s="108" t="s">
        <v>3031</v>
      </c>
      <c r="B422" s="108" t="s">
        <v>3032</v>
      </c>
      <c r="C422" s="109">
        <v>1</v>
      </c>
    </row>
    <row r="423" spans="1:3" ht="15.5" x14ac:dyDescent="0.35">
      <c r="A423" s="108" t="s">
        <v>3033</v>
      </c>
      <c r="B423" s="108" t="s">
        <v>3034</v>
      </c>
      <c r="C423" s="109">
        <v>1</v>
      </c>
    </row>
    <row r="424" spans="1:3" ht="15.5" x14ac:dyDescent="0.35">
      <c r="A424" s="108" t="s">
        <v>3035</v>
      </c>
      <c r="B424" s="108" t="s">
        <v>3036</v>
      </c>
      <c r="C424" s="109">
        <v>1</v>
      </c>
    </row>
    <row r="425" spans="1:3" ht="15.5" x14ac:dyDescent="0.35">
      <c r="A425" s="108" t="s">
        <v>3037</v>
      </c>
      <c r="B425" s="108" t="s">
        <v>3038</v>
      </c>
      <c r="C425" s="109">
        <v>1</v>
      </c>
    </row>
    <row r="426" spans="1:3" ht="15.5" x14ac:dyDescent="0.35">
      <c r="A426" s="108" t="s">
        <v>3039</v>
      </c>
      <c r="B426" s="108" t="s">
        <v>3040</v>
      </c>
      <c r="C426" s="109">
        <v>1</v>
      </c>
    </row>
    <row r="427" spans="1:3" ht="15.5" x14ac:dyDescent="0.35">
      <c r="A427" s="108" t="s">
        <v>3041</v>
      </c>
      <c r="B427" s="108" t="s">
        <v>3042</v>
      </c>
      <c r="C427" s="109">
        <v>1</v>
      </c>
    </row>
    <row r="428" spans="1:3" ht="15.5" x14ac:dyDescent="0.35">
      <c r="A428" s="108" t="s">
        <v>3043</v>
      </c>
      <c r="B428" s="108" t="s">
        <v>3044</v>
      </c>
      <c r="C428" s="109">
        <v>1</v>
      </c>
    </row>
    <row r="429" spans="1:3" ht="15.5" x14ac:dyDescent="0.35">
      <c r="A429" s="108" t="s">
        <v>3045</v>
      </c>
      <c r="B429" s="108" t="s">
        <v>3032</v>
      </c>
      <c r="C429" s="109">
        <v>1</v>
      </c>
    </row>
    <row r="430" spans="1:3" ht="15.5" x14ac:dyDescent="0.35">
      <c r="A430" s="108" t="s">
        <v>3046</v>
      </c>
      <c r="B430" s="108" t="s">
        <v>3047</v>
      </c>
      <c r="C430" s="109">
        <v>1</v>
      </c>
    </row>
    <row r="431" spans="1:3" ht="15.5" x14ac:dyDescent="0.35">
      <c r="A431" s="108" t="s">
        <v>3048</v>
      </c>
      <c r="B431" s="108" t="s">
        <v>3049</v>
      </c>
      <c r="C431" s="109">
        <v>1</v>
      </c>
    </row>
    <row r="432" spans="1:3" ht="15.5" x14ac:dyDescent="0.35">
      <c r="A432" s="108" t="s">
        <v>3050</v>
      </c>
      <c r="B432" s="108" t="s">
        <v>3051</v>
      </c>
      <c r="C432" s="109">
        <v>1</v>
      </c>
    </row>
    <row r="433" spans="1:3" ht="15.5" x14ac:dyDescent="0.35">
      <c r="A433" s="108" t="s">
        <v>3052</v>
      </c>
      <c r="B433" s="108" t="s">
        <v>3053</v>
      </c>
      <c r="C433" s="109">
        <v>1</v>
      </c>
    </row>
    <row r="434" spans="1:3" ht="15.5" x14ac:dyDescent="0.35">
      <c r="A434" s="108" t="s">
        <v>3054</v>
      </c>
      <c r="B434" s="108" t="s">
        <v>3055</v>
      </c>
      <c r="C434" s="109">
        <v>1</v>
      </c>
    </row>
    <row r="435" spans="1:3" ht="15.5" x14ac:dyDescent="0.35">
      <c r="A435" s="108" t="s">
        <v>3056</v>
      </c>
      <c r="B435" s="108" t="s">
        <v>3057</v>
      </c>
      <c r="C435" s="109">
        <v>1</v>
      </c>
    </row>
    <row r="436" spans="1:3" ht="15.5" x14ac:dyDescent="0.35">
      <c r="A436" s="108" t="s">
        <v>3058</v>
      </c>
      <c r="B436" s="108" t="s">
        <v>3059</v>
      </c>
      <c r="C436" s="109">
        <v>1</v>
      </c>
    </row>
    <row r="437" spans="1:3" ht="15.5" x14ac:dyDescent="0.35">
      <c r="A437" s="108" t="s">
        <v>3060</v>
      </c>
      <c r="B437" s="108" t="s">
        <v>3061</v>
      </c>
      <c r="C437" s="109">
        <v>1</v>
      </c>
    </row>
    <row r="438" spans="1:3" ht="15.5" x14ac:dyDescent="0.35">
      <c r="A438" s="108" t="s">
        <v>3062</v>
      </c>
      <c r="B438" s="108" t="s">
        <v>3063</v>
      </c>
      <c r="C438" s="109">
        <v>1</v>
      </c>
    </row>
    <row r="439" spans="1:3" ht="15.5" x14ac:dyDescent="0.35">
      <c r="A439" s="108" t="s">
        <v>3064</v>
      </c>
      <c r="B439" s="108" t="s">
        <v>3065</v>
      </c>
      <c r="C439" s="109">
        <v>1</v>
      </c>
    </row>
    <row r="440" spans="1:3" ht="15.5" x14ac:dyDescent="0.35">
      <c r="A440" s="108" t="s">
        <v>3066</v>
      </c>
      <c r="B440" s="108" t="s">
        <v>3067</v>
      </c>
      <c r="C440" s="109">
        <v>1</v>
      </c>
    </row>
    <row r="441" spans="1:3" ht="15.5" x14ac:dyDescent="0.35">
      <c r="A441" s="108" t="s">
        <v>3068</v>
      </c>
      <c r="B441" s="108" t="s">
        <v>3069</v>
      </c>
      <c r="C441" s="109">
        <v>1</v>
      </c>
    </row>
    <row r="442" spans="1:3" ht="15.5" x14ac:dyDescent="0.35">
      <c r="A442" s="108" t="s">
        <v>3070</v>
      </c>
      <c r="B442" s="108" t="s">
        <v>3071</v>
      </c>
      <c r="C442" s="109">
        <v>1</v>
      </c>
    </row>
    <row r="443" spans="1:3" ht="15.5" x14ac:dyDescent="0.35">
      <c r="A443" s="108" t="s">
        <v>3072</v>
      </c>
      <c r="B443" s="108" t="s">
        <v>3073</v>
      </c>
      <c r="C443" s="109">
        <v>1</v>
      </c>
    </row>
    <row r="444" spans="1:3" ht="15.5" x14ac:dyDescent="0.35">
      <c r="A444" s="108" t="s">
        <v>3074</v>
      </c>
      <c r="B444" s="108" t="s">
        <v>3075</v>
      </c>
      <c r="C444" s="109">
        <v>1</v>
      </c>
    </row>
    <row r="445" spans="1:3" ht="15.5" x14ac:dyDescent="0.35">
      <c r="A445" s="108" t="s">
        <v>3076</v>
      </c>
      <c r="B445" s="108" t="s">
        <v>3077</v>
      </c>
      <c r="C445" s="109">
        <v>1</v>
      </c>
    </row>
    <row r="446" spans="1:3" ht="15.5" x14ac:dyDescent="0.35">
      <c r="A446" s="108" t="s">
        <v>3078</v>
      </c>
      <c r="B446" s="108" t="s">
        <v>3079</v>
      </c>
      <c r="C446" s="109">
        <v>1</v>
      </c>
    </row>
    <row r="447" spans="1:3" ht="15.5" x14ac:dyDescent="0.35">
      <c r="A447" s="108" t="s">
        <v>3080</v>
      </c>
      <c r="B447" s="108" t="s">
        <v>3081</v>
      </c>
      <c r="C447" s="109">
        <v>1</v>
      </c>
    </row>
    <row r="448" spans="1:3" ht="15.5" x14ac:dyDescent="0.35">
      <c r="A448" s="108" t="s">
        <v>3082</v>
      </c>
      <c r="B448" s="108" t="s">
        <v>3083</v>
      </c>
      <c r="C448" s="109">
        <v>1</v>
      </c>
    </row>
    <row r="449" spans="1:3" ht="15.5" x14ac:dyDescent="0.35">
      <c r="A449" s="108" t="s">
        <v>3084</v>
      </c>
      <c r="B449" s="108" t="s">
        <v>3085</v>
      </c>
      <c r="C449" s="109">
        <v>1</v>
      </c>
    </row>
    <row r="450" spans="1:3" ht="15.5" x14ac:dyDescent="0.35">
      <c r="A450" s="108" t="s">
        <v>3086</v>
      </c>
      <c r="B450" s="108" t="s">
        <v>3087</v>
      </c>
      <c r="C450" s="109">
        <v>1</v>
      </c>
    </row>
    <row r="451" spans="1:3" ht="15.5" x14ac:dyDescent="0.35">
      <c r="A451" s="108" t="s">
        <v>3088</v>
      </c>
      <c r="B451" s="108" t="s">
        <v>3089</v>
      </c>
      <c r="C451" s="109">
        <v>1</v>
      </c>
    </row>
    <row r="452" spans="1:3" ht="15.5" x14ac:dyDescent="0.35">
      <c r="A452" s="108" t="s">
        <v>3090</v>
      </c>
      <c r="B452" s="108" t="s">
        <v>3091</v>
      </c>
      <c r="C452" s="109">
        <v>1</v>
      </c>
    </row>
    <row r="453" spans="1:3" ht="15.5" x14ac:dyDescent="0.35">
      <c r="A453" s="108" t="s">
        <v>3092</v>
      </c>
      <c r="B453" s="108" t="s">
        <v>3093</v>
      </c>
      <c r="C453" s="109">
        <v>1</v>
      </c>
    </row>
    <row r="454" spans="1:3" ht="15.5" x14ac:dyDescent="0.35">
      <c r="A454" s="108" t="s">
        <v>3094</v>
      </c>
      <c r="B454" s="108" t="s">
        <v>3095</v>
      </c>
      <c r="C454" s="109">
        <v>1</v>
      </c>
    </row>
    <row r="455" spans="1:3" ht="15.5" x14ac:dyDescent="0.35">
      <c r="A455" s="108" t="s">
        <v>3096</v>
      </c>
      <c r="B455" s="108" t="s">
        <v>3097</v>
      </c>
      <c r="C455" s="109">
        <v>1</v>
      </c>
    </row>
    <row r="456" spans="1:3" ht="15.5" x14ac:dyDescent="0.35">
      <c r="A456" s="108" t="s">
        <v>3098</v>
      </c>
      <c r="B456" s="108" t="s">
        <v>3099</v>
      </c>
      <c r="C456" s="109">
        <v>1</v>
      </c>
    </row>
    <row r="457" spans="1:3" ht="15.5" x14ac:dyDescent="0.35">
      <c r="A457" s="108" t="s">
        <v>3100</v>
      </c>
      <c r="B457" s="108" t="s">
        <v>3101</v>
      </c>
      <c r="C457" s="109">
        <v>1</v>
      </c>
    </row>
    <row r="458" spans="1:3" ht="15.5" x14ac:dyDescent="0.35">
      <c r="A458" s="108" t="s">
        <v>3102</v>
      </c>
      <c r="B458" s="108" t="s">
        <v>3103</v>
      </c>
      <c r="C458" s="109">
        <v>1</v>
      </c>
    </row>
    <row r="459" spans="1:3" ht="15.5" x14ac:dyDescent="0.35">
      <c r="A459" s="108" t="s">
        <v>3104</v>
      </c>
      <c r="B459" s="108" t="s">
        <v>3105</v>
      </c>
      <c r="C459" s="109">
        <v>1</v>
      </c>
    </row>
    <row r="460" spans="1:3" ht="12.75" customHeight="1" x14ac:dyDescent="0.35">
      <c r="A460" s="108" t="s">
        <v>3106</v>
      </c>
      <c r="B460" s="108" t="s">
        <v>3107</v>
      </c>
      <c r="C460" s="109">
        <v>1</v>
      </c>
    </row>
    <row r="461" spans="1:3" ht="12.75" customHeight="1" x14ac:dyDescent="0.35">
      <c r="A461" s="108" t="s">
        <v>3108</v>
      </c>
      <c r="B461" s="108" t="s">
        <v>3109</v>
      </c>
      <c r="C461" s="109">
        <v>1</v>
      </c>
    </row>
    <row r="462" spans="1:3" ht="12.75" customHeight="1" x14ac:dyDescent="0.35">
      <c r="A462" s="108" t="s">
        <v>3110</v>
      </c>
      <c r="B462" s="108" t="s">
        <v>3111</v>
      </c>
      <c r="C462" s="109">
        <v>1</v>
      </c>
    </row>
    <row r="463" spans="1:3" ht="12.75" customHeight="1" x14ac:dyDescent="0.35">
      <c r="A463" s="108" t="s">
        <v>3112</v>
      </c>
      <c r="B463" s="108" t="s">
        <v>3113</v>
      </c>
      <c r="C463" s="109">
        <v>1</v>
      </c>
    </row>
    <row r="464" spans="1:3" ht="12.75" customHeight="1" x14ac:dyDescent="0.35">
      <c r="A464" s="108" t="s">
        <v>3114</v>
      </c>
      <c r="B464" s="108" t="s">
        <v>3115</v>
      </c>
      <c r="C464" s="109">
        <v>1</v>
      </c>
    </row>
    <row r="465" spans="1:3" ht="12.75" customHeight="1" x14ac:dyDescent="0.35">
      <c r="A465" s="108" t="s">
        <v>3116</v>
      </c>
      <c r="B465" s="108" t="s">
        <v>3117</v>
      </c>
      <c r="C465" s="109">
        <v>1</v>
      </c>
    </row>
    <row r="466" spans="1:3" ht="12.75" customHeight="1" x14ac:dyDescent="0.35">
      <c r="A466" s="108" t="s">
        <v>3118</v>
      </c>
      <c r="B466" s="108" t="s">
        <v>3119</v>
      </c>
      <c r="C466" s="109">
        <v>1</v>
      </c>
    </row>
    <row r="467" spans="1:3" ht="12.75" customHeight="1" x14ac:dyDescent="0.35">
      <c r="A467" s="108" t="s">
        <v>3120</v>
      </c>
      <c r="B467" s="108" t="s">
        <v>3121</v>
      </c>
      <c r="C467" s="109">
        <v>1</v>
      </c>
    </row>
    <row r="468" spans="1:3" ht="12.75" customHeight="1" x14ac:dyDescent="0.35">
      <c r="A468" s="108" t="s">
        <v>3122</v>
      </c>
      <c r="B468" s="108" t="s">
        <v>3123</v>
      </c>
      <c r="C468" s="109">
        <v>1</v>
      </c>
    </row>
    <row r="469" spans="1:3" ht="12.75" customHeight="1" x14ac:dyDescent="0.35">
      <c r="A469" s="108" t="s">
        <v>3124</v>
      </c>
      <c r="B469" s="108" t="s">
        <v>3125</v>
      </c>
      <c r="C469" s="109">
        <v>1</v>
      </c>
    </row>
    <row r="470" spans="1:3" ht="12.75" customHeight="1" x14ac:dyDescent="0.35">
      <c r="A470" s="108" t="s">
        <v>3126</v>
      </c>
      <c r="B470" s="108" t="s">
        <v>3127</v>
      </c>
      <c r="C470" s="109">
        <v>1</v>
      </c>
    </row>
    <row r="471" spans="1:3" ht="12.75" customHeight="1" x14ac:dyDescent="0.35">
      <c r="A471" s="108" t="s">
        <v>3128</v>
      </c>
      <c r="B471" s="108" t="s">
        <v>3129</v>
      </c>
      <c r="C471" s="109">
        <v>1</v>
      </c>
    </row>
    <row r="472" spans="1:3" ht="12.75" customHeight="1" x14ac:dyDescent="0.35">
      <c r="A472" s="108" t="s">
        <v>3130</v>
      </c>
      <c r="B472" s="108" t="s">
        <v>3131</v>
      </c>
      <c r="C472" s="109">
        <v>1</v>
      </c>
    </row>
    <row r="473" spans="1:3" ht="12.75" customHeight="1" x14ac:dyDescent="0.35">
      <c r="A473" s="108" t="s">
        <v>3132</v>
      </c>
      <c r="B473" s="108" t="s">
        <v>3133</v>
      </c>
      <c r="C473" s="109">
        <v>1</v>
      </c>
    </row>
    <row r="474" spans="1:3" ht="12.75" customHeight="1" x14ac:dyDescent="0.35">
      <c r="A474" s="108" t="s">
        <v>3134</v>
      </c>
      <c r="B474" s="108" t="s">
        <v>3135</v>
      </c>
      <c r="C474" s="109">
        <v>1</v>
      </c>
    </row>
    <row r="475" spans="1:3" ht="12.75" customHeight="1" x14ac:dyDescent="0.35">
      <c r="A475" s="108" t="s">
        <v>3136</v>
      </c>
      <c r="B475" s="108" t="s">
        <v>3137</v>
      </c>
      <c r="C475" s="109">
        <v>5</v>
      </c>
    </row>
    <row r="476" spans="1:3" ht="12.75" customHeight="1" x14ac:dyDescent="0.35">
      <c r="A476" s="108" t="s">
        <v>3138</v>
      </c>
      <c r="B476" s="108" t="s">
        <v>3139</v>
      </c>
      <c r="C476" s="109">
        <v>4</v>
      </c>
    </row>
    <row r="477" spans="1:3" ht="12.75" customHeight="1" x14ac:dyDescent="0.35">
      <c r="A477" s="108" t="s">
        <v>3140</v>
      </c>
      <c r="B477" s="108" t="s">
        <v>3141</v>
      </c>
      <c r="C477" s="109">
        <v>1</v>
      </c>
    </row>
    <row r="478" spans="1:3" ht="12.75" customHeight="1" x14ac:dyDescent="0.35">
      <c r="A478" s="108" t="s">
        <v>3142</v>
      </c>
      <c r="B478" s="108" t="s">
        <v>3143</v>
      </c>
      <c r="C478" s="109">
        <v>1</v>
      </c>
    </row>
    <row r="479" spans="1:3" ht="12.75" customHeight="1" x14ac:dyDescent="0.35">
      <c r="A479" s="108" t="s">
        <v>3144</v>
      </c>
      <c r="B479" s="108" t="s">
        <v>3145</v>
      </c>
      <c r="C479" s="109">
        <v>1</v>
      </c>
    </row>
    <row r="480" spans="1:3" ht="12.75" customHeight="1" x14ac:dyDescent="0.35">
      <c r="A480" s="108" t="s">
        <v>3146</v>
      </c>
      <c r="B480" s="108" t="s">
        <v>3147</v>
      </c>
      <c r="C480" s="109">
        <v>1</v>
      </c>
    </row>
    <row r="481" spans="1:3" ht="12.75" customHeight="1" x14ac:dyDescent="0.35">
      <c r="A481" s="108" t="s">
        <v>3148</v>
      </c>
      <c r="B481" s="108" t="s">
        <v>3149</v>
      </c>
      <c r="C481" s="109">
        <v>1</v>
      </c>
    </row>
    <row r="482" spans="1:3" ht="12.75" customHeight="1" x14ac:dyDescent="0.35">
      <c r="A482" s="108" t="s">
        <v>3150</v>
      </c>
      <c r="B482" s="108" t="s">
        <v>3151</v>
      </c>
      <c r="C482" s="109">
        <v>1</v>
      </c>
    </row>
    <row r="483" spans="1:3" ht="12.75" customHeight="1" x14ac:dyDescent="0.35">
      <c r="A483" s="108" t="s">
        <v>3152</v>
      </c>
      <c r="B483" s="108" t="s">
        <v>3153</v>
      </c>
      <c r="C483" s="109">
        <v>1</v>
      </c>
    </row>
    <row r="484" spans="1:3" ht="12.75" customHeight="1" x14ac:dyDescent="0.35">
      <c r="A484" s="108" t="s">
        <v>3154</v>
      </c>
      <c r="B484" s="108" t="s">
        <v>3155</v>
      </c>
      <c r="C484" s="109">
        <v>1</v>
      </c>
    </row>
    <row r="485" spans="1:3" ht="12.75" customHeight="1" x14ac:dyDescent="0.35">
      <c r="A485" s="108" t="s">
        <v>3156</v>
      </c>
      <c r="B485" s="108" t="s">
        <v>3157</v>
      </c>
      <c r="C485" s="109">
        <v>1</v>
      </c>
    </row>
    <row r="486" spans="1:3" ht="12.75" customHeight="1" x14ac:dyDescent="0.35">
      <c r="A486" s="108" t="s">
        <v>3158</v>
      </c>
      <c r="B486" s="108" t="s">
        <v>3159</v>
      </c>
      <c r="C486" s="109">
        <v>1</v>
      </c>
    </row>
    <row r="487" spans="1:3" ht="12.75" customHeight="1" x14ac:dyDescent="0.35">
      <c r="A487" s="108" t="s">
        <v>3160</v>
      </c>
      <c r="B487" s="108" t="s">
        <v>3161</v>
      </c>
      <c r="C487" s="109">
        <v>1</v>
      </c>
    </row>
    <row r="488" spans="1:3" ht="12.75" customHeight="1" x14ac:dyDescent="0.35">
      <c r="A488" s="108" t="s">
        <v>3162</v>
      </c>
      <c r="B488" s="108" t="s">
        <v>3163</v>
      </c>
      <c r="C488" s="109">
        <v>1</v>
      </c>
    </row>
    <row r="489" spans="1:3" ht="12.75" customHeight="1" x14ac:dyDescent="0.35">
      <c r="A489" s="108" t="s">
        <v>3164</v>
      </c>
      <c r="B489" s="108" t="s">
        <v>3165</v>
      </c>
      <c r="C489" s="109">
        <v>1</v>
      </c>
    </row>
    <row r="490" spans="1:3" ht="12.75" customHeight="1" x14ac:dyDescent="0.35">
      <c r="A490" s="108" t="s">
        <v>3166</v>
      </c>
      <c r="B490" s="108" t="s">
        <v>3167</v>
      </c>
      <c r="C490" s="109">
        <v>8</v>
      </c>
    </row>
    <row r="491" spans="1:3" ht="12.75" customHeight="1" x14ac:dyDescent="0.35">
      <c r="A491" s="108" t="s">
        <v>3168</v>
      </c>
      <c r="B491" s="108" t="s">
        <v>3169</v>
      </c>
      <c r="C491" s="109">
        <v>1</v>
      </c>
    </row>
    <row r="492" spans="1:3" ht="12.75" customHeight="1" x14ac:dyDescent="0.35">
      <c r="A492" s="108" t="s">
        <v>3170</v>
      </c>
      <c r="B492" s="108" t="s">
        <v>3171</v>
      </c>
      <c r="C492" s="109">
        <v>1</v>
      </c>
    </row>
    <row r="493" spans="1:3" ht="12.75" customHeight="1" x14ac:dyDescent="0.35">
      <c r="A493" s="108" t="s">
        <v>3172</v>
      </c>
      <c r="B493" s="108" t="s">
        <v>3173</v>
      </c>
      <c r="C493" s="109">
        <v>1</v>
      </c>
    </row>
    <row r="494" spans="1:3" ht="12.75" customHeight="1" x14ac:dyDescent="0.35">
      <c r="A494" s="108" t="s">
        <v>3174</v>
      </c>
      <c r="B494" s="108" t="s">
        <v>3175</v>
      </c>
      <c r="C494" s="109">
        <v>1</v>
      </c>
    </row>
    <row r="495" spans="1:3" ht="12.75" customHeight="1" x14ac:dyDescent="0.35">
      <c r="A495" s="108" t="s">
        <v>3176</v>
      </c>
      <c r="B495" s="108" t="s">
        <v>3177</v>
      </c>
      <c r="C495" s="109">
        <v>1</v>
      </c>
    </row>
    <row r="496" spans="1:3" ht="12.75" customHeight="1" x14ac:dyDescent="0.35">
      <c r="A496" s="108" t="s">
        <v>3178</v>
      </c>
      <c r="B496" s="108" t="s">
        <v>3179</v>
      </c>
      <c r="C496" s="109">
        <v>1</v>
      </c>
    </row>
    <row r="497" spans="1:3" ht="12.75" customHeight="1" x14ac:dyDescent="0.35">
      <c r="A497" s="108" t="s">
        <v>3180</v>
      </c>
      <c r="B497" s="108" t="s">
        <v>3181</v>
      </c>
      <c r="C497" s="109">
        <v>1</v>
      </c>
    </row>
    <row r="498" spans="1:3" ht="12.75" customHeight="1" x14ac:dyDescent="0.35">
      <c r="A498" s="108" t="s">
        <v>3182</v>
      </c>
      <c r="B498" s="108" t="s">
        <v>3183</v>
      </c>
      <c r="C498" s="109">
        <v>1</v>
      </c>
    </row>
    <row r="499" spans="1:3" ht="12.75" customHeight="1" x14ac:dyDescent="0.35">
      <c r="A499" s="108" t="s">
        <v>3184</v>
      </c>
      <c r="B499" s="108" t="s">
        <v>3185</v>
      </c>
      <c r="C499" s="109">
        <v>1</v>
      </c>
    </row>
    <row r="500" spans="1:3" ht="12.75" customHeight="1" x14ac:dyDescent="0.35">
      <c r="A500" s="108" t="s">
        <v>3186</v>
      </c>
      <c r="B500" s="108" t="s">
        <v>3187</v>
      </c>
      <c r="C500" s="109">
        <v>1</v>
      </c>
    </row>
    <row r="501" spans="1:3" ht="12.75" customHeight="1" x14ac:dyDescent="0.35">
      <c r="A501" s="108" t="s">
        <v>3188</v>
      </c>
      <c r="B501" s="108" t="s">
        <v>3189</v>
      </c>
      <c r="C501" s="109">
        <v>1</v>
      </c>
    </row>
    <row r="502" spans="1:3" ht="12.75" customHeight="1" x14ac:dyDescent="0.35">
      <c r="A502" s="108" t="s">
        <v>3190</v>
      </c>
      <c r="B502" s="108" t="s">
        <v>3191</v>
      </c>
      <c r="C502" s="109">
        <v>1</v>
      </c>
    </row>
    <row r="503" spans="1:3" ht="12.75" customHeight="1" x14ac:dyDescent="0.35">
      <c r="A503" s="108" t="s">
        <v>3192</v>
      </c>
      <c r="B503" s="108" t="s">
        <v>3193</v>
      </c>
      <c r="C503" s="109">
        <v>1</v>
      </c>
    </row>
    <row r="504" spans="1:3" ht="12.75" customHeight="1" x14ac:dyDescent="0.35">
      <c r="A504" s="108" t="s">
        <v>3194</v>
      </c>
      <c r="B504" s="108" t="s">
        <v>3195</v>
      </c>
      <c r="C504" s="109">
        <v>1</v>
      </c>
    </row>
    <row r="505" spans="1:3" ht="12.75" customHeight="1" x14ac:dyDescent="0.35">
      <c r="A505" s="108" t="s">
        <v>3196</v>
      </c>
      <c r="B505" s="108" t="s">
        <v>3197</v>
      </c>
      <c r="C505" s="109">
        <v>1</v>
      </c>
    </row>
    <row r="506" spans="1:3" ht="12.75" customHeight="1" x14ac:dyDescent="0.35">
      <c r="A506" s="108" t="s">
        <v>3198</v>
      </c>
      <c r="B506" s="108" t="s">
        <v>3199</v>
      </c>
      <c r="C506" s="109">
        <v>1</v>
      </c>
    </row>
    <row r="507" spans="1:3" ht="12.75" customHeight="1" x14ac:dyDescent="0.35">
      <c r="A507" s="108" t="s">
        <v>3200</v>
      </c>
      <c r="B507" s="108" t="s">
        <v>3201</v>
      </c>
      <c r="C507" s="109">
        <v>1</v>
      </c>
    </row>
    <row r="508" spans="1:3" ht="12.75" customHeight="1" x14ac:dyDescent="0.35">
      <c r="A508" s="108" t="s">
        <v>3202</v>
      </c>
      <c r="B508" s="108" t="s">
        <v>3203</v>
      </c>
      <c r="C508" s="109">
        <v>1</v>
      </c>
    </row>
    <row r="509" spans="1:3" ht="12.75" customHeight="1" x14ac:dyDescent="0.35">
      <c r="A509" s="108" t="s">
        <v>3204</v>
      </c>
      <c r="B509" s="108" t="s">
        <v>3205</v>
      </c>
      <c r="C509" s="109">
        <v>1</v>
      </c>
    </row>
    <row r="510" spans="1:3" ht="12.75" customHeight="1" x14ac:dyDescent="0.35">
      <c r="A510" s="108" t="s">
        <v>3206</v>
      </c>
      <c r="B510" s="108" t="s">
        <v>3207</v>
      </c>
      <c r="C510" s="109">
        <v>1</v>
      </c>
    </row>
    <row r="511" spans="1:3" ht="12.75" customHeight="1" x14ac:dyDescent="0.35">
      <c r="A511" s="108" t="s">
        <v>3208</v>
      </c>
      <c r="B511" s="108" t="s">
        <v>3209</v>
      </c>
      <c r="C511" s="109">
        <v>1</v>
      </c>
    </row>
    <row r="512" spans="1:3" ht="12.75" customHeight="1" x14ac:dyDescent="0.35">
      <c r="A512" s="108" t="s">
        <v>3210</v>
      </c>
      <c r="B512" s="108" t="s">
        <v>3211</v>
      </c>
      <c r="C512" s="109">
        <v>1</v>
      </c>
    </row>
    <row r="513" spans="1:3" ht="12.75" customHeight="1" x14ac:dyDescent="0.35">
      <c r="A513" s="108" t="s">
        <v>3212</v>
      </c>
      <c r="B513" s="108" t="s">
        <v>3213</v>
      </c>
      <c r="C513" s="109">
        <v>1</v>
      </c>
    </row>
    <row r="514" spans="1:3" ht="12.75" customHeight="1" x14ac:dyDescent="0.35">
      <c r="A514" s="108" t="s">
        <v>3214</v>
      </c>
      <c r="B514" s="108" t="s">
        <v>3215</v>
      </c>
      <c r="C514" s="109">
        <v>1</v>
      </c>
    </row>
    <row r="515" spans="1:3" ht="12.75" customHeight="1" x14ac:dyDescent="0.35">
      <c r="A515" s="108" t="s">
        <v>3216</v>
      </c>
      <c r="B515" s="108" t="s">
        <v>3217</v>
      </c>
      <c r="C515" s="109">
        <v>1</v>
      </c>
    </row>
    <row r="516" spans="1:3" ht="12.75" customHeight="1" x14ac:dyDescent="0.35">
      <c r="A516" s="108" t="s">
        <v>3218</v>
      </c>
      <c r="B516" s="108" t="s">
        <v>3219</v>
      </c>
      <c r="C516" s="109">
        <v>1</v>
      </c>
    </row>
    <row r="517" spans="1:3" ht="12.75" customHeight="1" x14ac:dyDescent="0.35">
      <c r="A517" s="108" t="s">
        <v>3220</v>
      </c>
      <c r="B517" s="108" t="s">
        <v>3221</v>
      </c>
      <c r="C517" s="109">
        <v>1</v>
      </c>
    </row>
    <row r="518" spans="1:3" ht="12.75" customHeight="1" x14ac:dyDescent="0.35">
      <c r="A518" s="108" t="s">
        <v>3222</v>
      </c>
      <c r="B518" s="108" t="s">
        <v>3223</v>
      </c>
      <c r="C518" s="109">
        <v>1</v>
      </c>
    </row>
    <row r="519" spans="1:3" ht="12.75" customHeight="1" x14ac:dyDescent="0.35">
      <c r="A519" s="108" t="s">
        <v>3224</v>
      </c>
      <c r="B519" s="108" t="s">
        <v>3225</v>
      </c>
      <c r="C519" s="109">
        <v>1</v>
      </c>
    </row>
    <row r="520" spans="1:3" ht="12.75" customHeight="1" x14ac:dyDescent="0.35">
      <c r="A520" s="108" t="s">
        <v>3226</v>
      </c>
      <c r="B520" s="108" t="s">
        <v>3227</v>
      </c>
      <c r="C520" s="109">
        <v>1</v>
      </c>
    </row>
    <row r="521" spans="1:3" ht="12.75" customHeight="1" x14ac:dyDescent="0.35">
      <c r="A521" s="108" t="s">
        <v>3228</v>
      </c>
      <c r="B521" s="108" t="s">
        <v>3229</v>
      </c>
      <c r="C521" s="109">
        <v>1</v>
      </c>
    </row>
    <row r="522" spans="1:3" ht="12.75" customHeight="1" x14ac:dyDescent="0.35">
      <c r="A522" s="108" t="s">
        <v>3230</v>
      </c>
      <c r="B522" s="108" t="s">
        <v>3231</v>
      </c>
      <c r="C522" s="109">
        <v>1</v>
      </c>
    </row>
    <row r="523" spans="1:3" ht="12.75" customHeight="1" x14ac:dyDescent="0.35">
      <c r="A523" s="108" t="s">
        <v>3232</v>
      </c>
      <c r="B523" s="108" t="s">
        <v>3233</v>
      </c>
      <c r="C523" s="109">
        <v>1</v>
      </c>
    </row>
    <row r="524" spans="1:3" ht="12.75" customHeight="1" x14ac:dyDescent="0.35">
      <c r="A524" s="108" t="s">
        <v>3234</v>
      </c>
      <c r="B524" s="108" t="s">
        <v>3235</v>
      </c>
      <c r="C524" s="109">
        <v>1</v>
      </c>
    </row>
    <row r="525" spans="1:3" ht="12.75" customHeight="1" x14ac:dyDescent="0.35">
      <c r="A525" s="108" t="s">
        <v>3236</v>
      </c>
      <c r="B525" s="108" t="s">
        <v>3237</v>
      </c>
      <c r="C525" s="109">
        <v>1</v>
      </c>
    </row>
    <row r="526" spans="1:3" ht="12.75" customHeight="1" x14ac:dyDescent="0.35">
      <c r="A526" s="108" t="s">
        <v>3238</v>
      </c>
      <c r="B526" s="108" t="s">
        <v>3239</v>
      </c>
      <c r="C526" s="109">
        <v>1</v>
      </c>
    </row>
    <row r="527" spans="1:3" ht="12.75" customHeight="1" x14ac:dyDescent="0.35">
      <c r="A527" s="108" t="s">
        <v>3240</v>
      </c>
      <c r="B527" s="108" t="s">
        <v>3241</v>
      </c>
      <c r="C527" s="109">
        <v>1</v>
      </c>
    </row>
    <row r="528" spans="1:3" ht="12.75" customHeight="1" x14ac:dyDescent="0.35">
      <c r="A528" s="108" t="s">
        <v>3242</v>
      </c>
      <c r="B528" s="108" t="s">
        <v>3243</v>
      </c>
      <c r="C528" s="109">
        <v>1</v>
      </c>
    </row>
    <row r="529" spans="1:3" ht="12.75" customHeight="1" x14ac:dyDescent="0.35">
      <c r="A529" s="108" t="s">
        <v>3244</v>
      </c>
      <c r="B529" s="108" t="s">
        <v>3245</v>
      </c>
      <c r="C529" s="109">
        <v>1</v>
      </c>
    </row>
    <row r="530" spans="1:3" ht="12.75" customHeight="1" x14ac:dyDescent="0.35">
      <c r="A530" s="108" t="s">
        <v>3246</v>
      </c>
      <c r="B530" s="108" t="s">
        <v>3247</v>
      </c>
      <c r="C530" s="109">
        <v>1</v>
      </c>
    </row>
    <row r="531" spans="1:3" ht="12.75" customHeight="1" x14ac:dyDescent="0.35">
      <c r="A531" s="108" t="s">
        <v>3248</v>
      </c>
      <c r="B531" s="108" t="s">
        <v>3249</v>
      </c>
      <c r="C531" s="109">
        <v>1</v>
      </c>
    </row>
    <row r="532" spans="1:3" ht="12.75" customHeight="1" x14ac:dyDescent="0.35">
      <c r="A532" s="108" t="s">
        <v>3250</v>
      </c>
      <c r="B532" s="108" t="s">
        <v>3251</v>
      </c>
      <c r="C532" s="109">
        <v>1</v>
      </c>
    </row>
    <row r="533" spans="1:3" ht="12.75" customHeight="1" x14ac:dyDescent="0.35">
      <c r="A533" s="108" t="s">
        <v>3252</v>
      </c>
      <c r="B533" s="108" t="s">
        <v>3253</v>
      </c>
      <c r="C533" s="109">
        <v>1</v>
      </c>
    </row>
    <row r="534" spans="1:3" ht="12.75" customHeight="1" x14ac:dyDescent="0.35">
      <c r="A534" s="108" t="s">
        <v>3254</v>
      </c>
      <c r="B534" s="108" t="s">
        <v>3255</v>
      </c>
      <c r="C534" s="109">
        <v>1</v>
      </c>
    </row>
    <row r="535" spans="1:3" ht="12.75" customHeight="1" x14ac:dyDescent="0.35">
      <c r="A535" s="108" t="s">
        <v>3256</v>
      </c>
      <c r="B535" s="108" t="s">
        <v>3257</v>
      </c>
      <c r="C535" s="109">
        <v>1</v>
      </c>
    </row>
    <row r="536" spans="1:3" ht="12.75" customHeight="1" x14ac:dyDescent="0.35">
      <c r="A536" s="108" t="s">
        <v>3258</v>
      </c>
      <c r="B536" s="108" t="s">
        <v>3259</v>
      </c>
      <c r="C536" s="109">
        <v>1</v>
      </c>
    </row>
    <row r="537" spans="1:3" ht="12.75" customHeight="1" x14ac:dyDescent="0.35">
      <c r="A537" s="108" t="s">
        <v>3260</v>
      </c>
      <c r="B537" s="108" t="s">
        <v>3261</v>
      </c>
      <c r="C537" s="109">
        <v>1</v>
      </c>
    </row>
    <row r="538" spans="1:3" ht="12.75" customHeight="1" x14ac:dyDescent="0.35">
      <c r="A538" s="108" t="s">
        <v>3262</v>
      </c>
      <c r="B538" s="108" t="s">
        <v>3263</v>
      </c>
      <c r="C538" s="109">
        <v>1</v>
      </c>
    </row>
    <row r="539" spans="1:3" ht="12.75" customHeight="1" x14ac:dyDescent="0.35">
      <c r="A539" s="108" t="s">
        <v>3264</v>
      </c>
      <c r="B539" s="108" t="s">
        <v>3265</v>
      </c>
      <c r="C539" s="109">
        <v>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3" ma:contentTypeDescription="Create a new document." ma:contentTypeScope="" ma:versionID="6f14ba1862fbc3dc3b53732efd3980dc">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3f9e2b0e38a581ae4191bbc0d91a463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0E433E-2D75-41C1-BDE8-B9CB7AA94297}">
  <ds:schemaRefs>
    <ds:schemaRef ds:uri="http://schemas.microsoft.com/office/2006/metadata/properties"/>
    <ds:schemaRef ds:uri="http://schemas.microsoft.com/office/infopath/2007/PartnerControls"/>
    <ds:schemaRef ds:uri="http://schemas.microsoft.com/sharepoint/v3"/>
    <ds:schemaRef ds:uri="33874043-1092-46f2-b7ed-3863b0441e79"/>
    <ds:schemaRef ds:uri="2c75e67c-ed2d-4c91-baba-8aa4949e551e"/>
  </ds:schemaRefs>
</ds:datastoreItem>
</file>

<file path=customXml/itemProps2.xml><?xml version="1.0" encoding="utf-8"?>
<ds:datastoreItem xmlns:ds="http://schemas.openxmlformats.org/officeDocument/2006/customXml" ds:itemID="{BAE5EDCF-78C8-4AF3-8288-C5D599E07F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86C8F5-8310-4265-B7AF-DC7A088ABB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Dashboard</vt:lpstr>
      <vt:lpstr>Results</vt:lpstr>
      <vt:lpstr>Instructions</vt:lpstr>
      <vt:lpstr>Test Cases</vt:lpstr>
      <vt:lpstr>Appendix</vt:lpstr>
      <vt:lpstr>Change Log</vt:lpstr>
      <vt:lpstr>New Release Changes</vt:lpstr>
      <vt:lpstr>Issue Code Table</vt:lpstr>
      <vt:lpstr>Appendix!Print_Area</vt:lpstr>
      <vt:lpstr>'Change Log'!Print_Area</vt:lpstr>
      <vt:lpstr>Dashboard!Print_Area</vt:lpstr>
      <vt:lpstr>Instructions!Print_Area</vt:lpstr>
      <vt:lpstr>'New Release Changes'!Print_Area</vt:lpstr>
      <vt:lpstr>'Test Cases'!Print_Area</vt:lpstr>
      <vt:lpstr>'Test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2023-01-23T21:27:56Z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