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760" activeTab="0"/>
  </bookViews>
  <sheets>
    <sheet name="TAB1" sheetId="1" r:id="rId1"/>
    <sheet name="Sheet1" sheetId="2" r:id="rId2"/>
  </sheets>
  <definedNames>
    <definedName name="column_headings">'TAB1'!$3:$5</definedName>
    <definedName name="column_numbers">'TAB1'!$B$6:$P$6</definedName>
    <definedName name="data">'TAB1'!$B$7:$P$43</definedName>
    <definedName name="footnotes">'TAB1'!#REF!</definedName>
    <definedName name="Indent0">'TAB1'!$A$7,'TAB1'!#REF!</definedName>
    <definedName name="Indent3">'TAB1'!#REF!,'TAB1'!#REF!,'TAB1'!#REF!,'TAB1'!#REF!,'TAB1'!#REF!,'TAB1'!#REF!,'TAB1'!$A$33</definedName>
    <definedName name="Indent6">'TAB1'!#REF!,'TAB1'!#REF!,'TAB1'!$A$15,'TAB1'!#REF!,'TAB1'!#REF!,'TAB1'!#REF!,'TAB1'!#REF!,'TAB1'!#REF!,'TAB1'!#REF!,'TAB1'!#REF!,'TAB1'!#REF!,'TAB1'!#REF!,'TAB1'!#REF!,'TAB1'!#REF!,'TAB1'!#REF!,'TAB1'!$A$43,'TAB1'!#REF!,'TAB1'!#REF!</definedName>
    <definedName name="Indent9">'TAB1'!#REF!,'TAB1'!#REF!,'TAB1'!#REF!,'TAB1'!#REF!,'TAB1'!#REF!,'TAB1'!#REF!,'TAB1'!#REF!,'TAB1'!#REF!,'TAB1'!#REF!,'TAB1'!#REF!,'TAB1'!#REF!,'TAB1'!#REF!</definedName>
    <definedName name="_xlnm.Print_Area" localSheetId="0">'TAB1'!$A$1:$P$100</definedName>
    <definedName name="spanners">'TAB1'!#REF!</definedName>
    <definedName name="stub_lines">'TAB1'!$A$6:$A$43</definedName>
    <definedName name="titles">'TAB1'!$A$1:$A$2</definedName>
    <definedName name="totals">'TAB1'!#REF!,'TAB1'!#REF!,'TAB1'!$33:$33</definedName>
  </definedNames>
  <calcPr fullCalcOnLoad="1"/>
</workbook>
</file>

<file path=xl/sharedStrings.xml><?xml version="1.0" encoding="utf-8"?>
<sst xmlns="http://schemas.openxmlformats.org/spreadsheetml/2006/main" count="133" uniqueCount="52">
  <si>
    <t>[All figures are estimates based on samples]</t>
  </si>
  <si>
    <t xml:space="preserve"> </t>
  </si>
  <si>
    <t>Descending cumulative percentiles</t>
  </si>
  <si>
    <t>Total</t>
  </si>
  <si>
    <t>N/A</t>
  </si>
  <si>
    <t>Adjusted gross income share (percentage):</t>
  </si>
  <si>
    <t>Total income tax share (percentage):</t>
  </si>
  <si>
    <t xml:space="preserve">Adjusted gross income (millions of dollars): </t>
  </si>
  <si>
    <t>N/A-- Not applicable.</t>
  </si>
  <si>
    <t>Top
0.1 percent</t>
  </si>
  <si>
    <t>Top
1 percent</t>
  </si>
  <si>
    <t>Top
2 percent</t>
  </si>
  <si>
    <t>Top
3 percent</t>
  </si>
  <si>
    <t>Top
4 percent</t>
  </si>
  <si>
    <t>Top
5 percent</t>
  </si>
  <si>
    <t>Top
10 percent</t>
  </si>
  <si>
    <t>Top
25 percent</t>
  </si>
  <si>
    <t>Top
50 percent</t>
  </si>
  <si>
    <t>Adjusted gross income floor on percentiles (current dollars):</t>
  </si>
  <si>
    <t>Number of returns:</t>
  </si>
  <si>
    <t>Adjusted gross income floor on percentiles (constant dollars): [1]</t>
  </si>
  <si>
    <t>Total income tax (millions of dollars):  [2]</t>
  </si>
  <si>
    <t>Average tax rate (percentage): [3]</t>
  </si>
  <si>
    <t>[3] The average tax rate was computed by dividing total income tax (see footnote 2) by adjusted gross income.</t>
  </si>
  <si>
    <t>[4] The total number of returns does not include the returns filed by individuals to only receive the economic stimulus 
payment and who had no other reason to file.</t>
  </si>
  <si>
    <t>Top
20 percent</t>
  </si>
  <si>
    <t>Top
30 percent</t>
  </si>
  <si>
    <t>Top
40 percent</t>
  </si>
  <si>
    <t>Top
0.001 percent</t>
  </si>
  <si>
    <t>Top
0.01 percent</t>
  </si>
  <si>
    <t>Source: IRS, Statistics of Income Division,  November 2014</t>
  </si>
  <si>
    <t>[2] Total income tax was the sum of income tax after credits (including the subtraction of the earned income credit, 
American opportunity credit, regulated investment credit, health insurance credit, and the refundable prior-year minimum tax credit)  limited to zero plus the tax from Form 4970, Tax on Accumulation Distribution of Trusts.</t>
  </si>
  <si>
    <t>tax</t>
  </si>
  <si>
    <t>agi</t>
  </si>
  <si>
    <t>[1] For Table 1, constant dollars were calculated using the U.S. Bureau of Labor Statistics' consumer price index for urban 
consumers (CPI-U, 1990=100).  For 2012 the CPI-U = 229.594.</t>
  </si>
  <si>
    <t>Table 1.  All Individual Returns Excluding Dependents: Number of 
Returns, Shares of Adjusted Gross Income (AGI) and Total Income Tax, 
AGI Floor on Percentiles in Current and Constant Dollars, and Average 
Tax Rates, by Selected Expanded Descending Cumulative Percentiles 
of Returns Based on Income Size Using the Definition of AGI for Each 
Year, Tax Years 2001-2012</t>
  </si>
  <si>
    <t>AVERAGE AGI PER TAX RETURN WITHIN PERCENTILE GROUP</t>
  </si>
  <si>
    <t>AVERAGE AGI PER TAX RETURN WITHIN PERCENTILE GROUP EXCLUDING HIGHER GROUPS</t>
  </si>
  <si>
    <t>ACTUAL NUMBER OF RETURNS WITHOUT ROUNDING</t>
  </si>
  <si>
    <t>TOTAL NUMBER OF RETURNS EXCLUDING RETURNS IN HIGHER PERCENTILE</t>
  </si>
  <si>
    <t>AVERAGE TAX RATE SEPARATED OUT WITHOUT PERCENTILES ABOVE NEXT AGI FLOOR</t>
  </si>
  <si>
    <t>Adjusted gross income threshold on percentiles (current dollars):</t>
  </si>
  <si>
    <t>[1] The total number of returns does not include the returns filed by individuals to only receive the economic stimulus 
payment and who had no other reason to file.</t>
  </si>
  <si>
    <t>[2] For Table 1, constant dollars were calculated using the U.S. Bureau of Labor Statistics' consumer price index for urban 
consumers (CPI-U, 1990=100).  For 2012 the CPI-U = 229.594.</t>
  </si>
  <si>
    <t>[3] Total income tax was the sum of income tax after credits (including the subtraction of the earned income credit, 
American opportunity credit, regulated investment credit, health insurance credit, and the refundable prior-year minimum tax credit)  limited to zero plus the tax from Form 4970, Tax on Accumulation Distribution of Trusts.</t>
  </si>
  <si>
    <t>[1] 132,654,911</t>
  </si>
  <si>
    <t>Adjusted gross income threshold on percentiles (constant dollars): [2]</t>
  </si>
  <si>
    <t>Total income tax (millions of dollars):  [3]</t>
  </si>
  <si>
    <t>Average tax rate (percentage): [4]</t>
  </si>
  <si>
    <t>Table 1.  All Individual Returns Excluding Dependents: Number of 
Returns, Shares of Adjusted Gross Income (AGI) and Total Income Tax, 
AGI Threshold on Percentiles in Current and Constant Dollars, and Average 
Tax Rates, by Selected Expanded Descending Cumulative Percentiles 
of Returns Based on AGI Using the Definition of AGI for Each 
Year, Tax Years 2003-2012</t>
  </si>
  <si>
    <t>[4] The average tax rate was computed by dividing total income tax (see footnote 3) by adjusted gross income.</t>
  </si>
  <si>
    <t>Source: IRS, Statistics of Income Division, Individual Income Tax Shares,  January 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</si>
</sst>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General_)"/>
    <numFmt numFmtId="174" formatCode="\ \ \ \ @*."/>
    <numFmt numFmtId="175" formatCode="#,##0.00&quot;    &quot;;\-#,##0.00&quot;    &quot;;&quot;--    &quot;;@&quot;    &quot;"/>
    <numFmt numFmtId="176" formatCode="#,##0&quot;      &quot;;\-#,##0&quot;      &quot;;&quot;--      &quot;;@&quot;      &quot;"/>
    <numFmt numFmtId="177" formatCode="#,##0&quot;        &quot;;\-#,##0&quot;        &quot;;&quot;--        &quot;;@&quot;        &quot;"/>
    <numFmt numFmtId="178" formatCode="#,##0&quot;       &quot;;\-#,##0&quot;       &quot;;&quot;--       &quot;;@&quot;       &quot;"/>
    <numFmt numFmtId="179" formatCode="#,##0.00&quot;       &quot;;\-#,##0.00&quot;       &quot;;&quot;--       &quot;;@&quot;       &quot;"/>
    <numFmt numFmtId="180" formatCode="#,##0.00&quot;      &quot;;\-#,##0.00&quot;      &quot;;&quot;--      &quot;;@&quot;      &quot;"/>
    <numFmt numFmtId="181" formatCode="@&quot;...............................................................&quot;"/>
    <numFmt numFmtId="182" formatCode="\ \ \ \ @&quot;...............................................................&quot;"/>
    <numFmt numFmtId="183" formatCode="\ \ \ \ @&quot;....................................................................................&quot;"/>
    <numFmt numFmtId="184" formatCode="\ \ \ \ @&quot;...........................................................................................&quot;"/>
    <numFmt numFmtId="185" formatCode="#,##0.00&quot;   &quot;;\-#,##0.00&quot;   &quot;;&quot;--   &quot;;@&quot;   &quot;"/>
    <numFmt numFmtId="186" formatCode="#,##0.0&quot;    &quot;;\-#,##0.0&quot;    &quot;;&quot;--    &quot;;@&quot;    &quot;"/>
    <numFmt numFmtId="187" formatCode="#,##0.000&quot;    &quot;;\-#,##0.000&quot;    &quot;;&quot;--    &quot;;@&quot;    &quot;"/>
    <numFmt numFmtId="188" formatCode="#,##0.0000&quot;    &quot;;\-#,##0.0000&quot;    &quot;;&quot;--    &quot;;@&quot;    &quot;"/>
    <numFmt numFmtId="189" formatCode="#,##0.00000&quot;    &quot;;\-#,##0.00000&quot;    &quot;;&quot;--    &quot;;@&quot;    &quot;"/>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00000000000000000"/>
    <numFmt numFmtId="198" formatCode="0.00000000000000"/>
    <numFmt numFmtId="199" formatCode="0.0000000000000"/>
    <numFmt numFmtId="200" formatCode="0.000000000000"/>
    <numFmt numFmtId="201" formatCode="0.00000000000"/>
    <numFmt numFmtId="202" formatCode="0.0000000000"/>
    <numFmt numFmtId="203" formatCode="0.000000000"/>
    <numFmt numFmtId="204" formatCode="0.00000000"/>
    <numFmt numFmtId="205" formatCode="0.0000000"/>
    <numFmt numFmtId="206" formatCode="0.000000"/>
    <numFmt numFmtId="207" formatCode="0.00000"/>
    <numFmt numFmtId="208" formatCode="0.0000"/>
    <numFmt numFmtId="209" formatCode="0.000"/>
    <numFmt numFmtId="210" formatCode="#,##0.000000&quot;    &quot;;\-#,##0.000000&quot;    &quot;;&quot;--    &quot;;@&quot;    &quot;"/>
    <numFmt numFmtId="211" formatCode="\ \ \ \ @"/>
    <numFmt numFmtId="212" formatCode="&quot;[2] &quot;#,##0"/>
    <numFmt numFmtId="213" formatCode="#,##0.0000"/>
    <numFmt numFmtId="214" formatCode="&quot;[4] &quot;#,##0"/>
    <numFmt numFmtId="215" formatCode="&quot;    &quot;0"/>
    <numFmt numFmtId="216" formatCode="0.0"/>
    <numFmt numFmtId="217" formatCode="0.0000E+00"/>
    <numFmt numFmtId="218" formatCode="0.000E+00"/>
    <numFmt numFmtId="219" formatCode="0.0E+00"/>
    <numFmt numFmtId="220" formatCode="0E+00"/>
    <numFmt numFmtId="221" formatCode="#,##0.000"/>
    <numFmt numFmtId="222" formatCode="#,##0.000000"/>
    <numFmt numFmtId="223" formatCode="0.0%"/>
    <numFmt numFmtId="224" formatCode="#,##0.0"/>
  </numFmts>
  <fonts count="53">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0"/>
    </font>
    <font>
      <sz val="7"/>
      <name val="Helvetica"/>
      <family val="0"/>
    </font>
    <font>
      <b/>
      <sz val="7"/>
      <name val="Helvetica"/>
      <family val="0"/>
    </font>
    <font>
      <sz val="10"/>
      <name val="Helvetica"/>
      <family val="0"/>
    </font>
    <font>
      <b/>
      <sz val="10"/>
      <name val="Arial"/>
      <family val="2"/>
    </font>
    <font>
      <sz val="6"/>
      <name val="Arial"/>
      <family val="2"/>
    </font>
    <font>
      <sz val="6.5"/>
      <name val="Arial"/>
      <family val="2"/>
    </font>
    <font>
      <sz val="8"/>
      <name val="Arial"/>
      <family val="2"/>
    </font>
    <font>
      <sz val="8"/>
      <name val="Helvetica"/>
      <family val="0"/>
    </font>
    <font>
      <b/>
      <sz val="8"/>
      <name val="Arial"/>
      <family val="2"/>
    </font>
    <font>
      <sz val="6"/>
      <name val="Helvetica"/>
      <family val="0"/>
    </font>
    <font>
      <sz val="10"/>
      <name val="Courier"/>
      <family val="3"/>
    </font>
    <font>
      <b/>
      <sz val="12"/>
      <name val="Arial"/>
      <family val="2"/>
    </font>
    <font>
      <b/>
      <sz val="8"/>
      <name val="Helvetica"/>
      <family val="0"/>
    </font>
    <font>
      <sz val="8"/>
      <color indexed="8"/>
      <name val="Arial"/>
      <family val="2"/>
    </font>
    <font>
      <sz val="8"/>
      <color indexed="9"/>
      <name val="Arial"/>
      <family val="2"/>
    </font>
    <font>
      <sz val="8"/>
      <color indexed="20"/>
      <name val="Arial"/>
      <family val="2"/>
    </font>
    <font>
      <b/>
      <sz val="8"/>
      <color indexed="10"/>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10"/>
      <name val="Arial"/>
      <family val="2"/>
    </font>
    <font>
      <sz val="8"/>
      <color indexed="19"/>
      <name val="Arial"/>
      <family val="2"/>
    </font>
    <font>
      <b/>
      <sz val="8"/>
      <color indexed="63"/>
      <name val="Arial"/>
      <family val="2"/>
    </font>
    <font>
      <b/>
      <sz val="18"/>
      <color indexed="62"/>
      <name val="Cambria"/>
      <family val="2"/>
    </font>
    <font>
      <b/>
      <sz val="8"/>
      <color indexed="8"/>
      <name val="Arial"/>
      <family val="2"/>
    </font>
    <font>
      <b/>
      <sz val="4"/>
      <color indexed="8"/>
      <name val="Helvetica"/>
      <family val="0"/>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style="thin"/>
      <top>
        <color indexed="63"/>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color indexed="63"/>
      </top>
      <bottom style="thin"/>
    </border>
    <border>
      <left>
        <color indexed="63"/>
      </left>
      <right style="thin"/>
      <top>
        <color indexed="63"/>
      </top>
      <bottom style="thin">
        <color theme="0" tint="-0.24993999302387238"/>
      </bottom>
    </border>
    <border>
      <left style="thin"/>
      <right>
        <color indexed="63"/>
      </right>
      <top style="thin">
        <color theme="0" tint="-0.24993999302387238"/>
      </top>
      <bottom>
        <color indexed="63"/>
      </bottom>
    </border>
    <border>
      <left>
        <color indexed="63"/>
      </left>
      <right style="thin"/>
      <top style="thin">
        <color theme="0" tint="-0.24993999302387238"/>
      </top>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6" fillId="32" borderId="7" applyNumberFormat="0" applyFont="0" applyAlignment="0" applyProtection="0"/>
    <xf numFmtId="0" fontId="49" fillId="27" borderId="8" applyNumberFormat="0" applyAlignment="0" applyProtection="0"/>
    <xf numFmtId="9" fontId="4" fillId="0" borderId="0" applyFont="0" applyFill="0" applyBorder="0" applyAlignment="0" applyProtection="0"/>
    <xf numFmtId="0" fontId="6" fillId="0" borderId="9">
      <alignment horizontal="center"/>
      <protection/>
    </xf>
    <xf numFmtId="164" fontId="6" fillId="0" borderId="10">
      <alignment horizontal="center"/>
      <protection/>
    </xf>
    <xf numFmtId="166" fontId="11" fillId="0" borderId="9">
      <alignment horizontal="right"/>
      <protection/>
    </xf>
    <xf numFmtId="167" fontId="10" fillId="0" borderId="0">
      <alignment horizontal="left"/>
      <protection/>
    </xf>
    <xf numFmtId="184" fontId="11" fillId="0" borderId="0">
      <alignment/>
      <protection/>
    </xf>
    <xf numFmtId="0" fontId="5" fillId="0" borderId="0">
      <alignment horizontal="left"/>
      <protection/>
    </xf>
    <xf numFmtId="0" fontId="7" fillId="0" borderId="0" applyNumberFormat="0" applyBorder="0">
      <alignment/>
      <protection/>
    </xf>
    <xf numFmtId="0" fontId="50" fillId="0" borderId="0" applyNumberFormat="0" applyFill="0" applyBorder="0" applyAlignment="0" applyProtection="0"/>
    <xf numFmtId="0" fontId="51" fillId="0" borderId="11" applyNumberFormat="0" applyFill="0" applyAlignment="0" applyProtection="0"/>
    <xf numFmtId="0" fontId="52" fillId="0" borderId="0" applyNumberFormat="0" applyFill="0" applyBorder="0" applyAlignment="0" applyProtection="0"/>
  </cellStyleXfs>
  <cellXfs count="74">
    <xf numFmtId="0" fontId="0" fillId="0" borderId="0" xfId="0" applyAlignment="1">
      <alignment/>
    </xf>
    <xf numFmtId="0" fontId="8" fillId="0" borderId="0" xfId="0" applyFont="1" applyAlignment="1">
      <alignment/>
    </xf>
    <xf numFmtId="0" fontId="8" fillId="0" borderId="0" xfId="0" applyFont="1" applyBorder="1" applyAlignment="1">
      <alignment/>
    </xf>
    <xf numFmtId="0" fontId="6" fillId="0" borderId="0" xfId="56" applyFont="1" applyBorder="1">
      <alignment horizontal="center"/>
      <protection/>
    </xf>
    <xf numFmtId="0" fontId="8" fillId="0" borderId="0" xfId="0" applyFont="1" applyBorder="1" applyAlignment="1">
      <alignment vertical="center"/>
    </xf>
    <xf numFmtId="0" fontId="5" fillId="0" borderId="0" xfId="0" applyFont="1" applyBorder="1" applyAlignment="1">
      <alignment/>
    </xf>
    <xf numFmtId="0" fontId="7" fillId="0" borderId="0" xfId="62" applyFont="1">
      <alignment/>
      <protection/>
    </xf>
    <xf numFmtId="0" fontId="5" fillId="0" borderId="0" xfId="0" applyFont="1" applyAlignment="1">
      <alignment/>
    </xf>
    <xf numFmtId="0" fontId="13" fillId="0" borderId="0" xfId="0" applyFont="1" applyAlignment="1">
      <alignment/>
    </xf>
    <xf numFmtId="164" fontId="12" fillId="0" borderId="12" xfId="57" applyFont="1" applyBorder="1" applyAlignment="1">
      <alignment horizontal="center" vertical="center"/>
      <protection/>
    </xf>
    <xf numFmtId="49" fontId="14" fillId="0" borderId="13" xfId="60" applyNumberFormat="1" applyFont="1" applyBorder="1">
      <alignment/>
      <protection/>
    </xf>
    <xf numFmtId="172" fontId="14" fillId="0" borderId="9" xfId="58" applyNumberFormat="1" applyFont="1">
      <alignment horizontal="right"/>
      <protection/>
    </xf>
    <xf numFmtId="3" fontId="12" fillId="0" borderId="9" xfId="58" applyNumberFormat="1" applyFont="1" applyBorder="1">
      <alignment horizontal="right"/>
      <protection/>
    </xf>
    <xf numFmtId="3" fontId="12" fillId="0" borderId="9" xfId="57" applyNumberFormat="1" applyFont="1" applyBorder="1" applyAlignment="1">
      <alignment horizontal="center" vertical="center"/>
      <protection/>
    </xf>
    <xf numFmtId="2" fontId="12" fillId="0" borderId="14" xfId="58" applyNumberFormat="1" applyFont="1" applyBorder="1">
      <alignment horizontal="right"/>
      <protection/>
    </xf>
    <xf numFmtId="2" fontId="12" fillId="0" borderId="10" xfId="58" applyNumberFormat="1" applyFont="1" applyBorder="1">
      <alignment horizontal="right"/>
      <protection/>
    </xf>
    <xf numFmtId="3" fontId="12" fillId="0" borderId="15" xfId="58" applyNumberFormat="1" applyFont="1" applyBorder="1">
      <alignment horizontal="right"/>
      <protection/>
    </xf>
    <xf numFmtId="3" fontId="12" fillId="0" borderId="16" xfId="58" applyNumberFormat="1" applyFont="1" applyBorder="1">
      <alignment horizontal="right"/>
      <protection/>
    </xf>
    <xf numFmtId="3" fontId="12" fillId="0" borderId="17" xfId="58" applyNumberFormat="1" applyFont="1" applyBorder="1">
      <alignment horizontal="right"/>
      <protection/>
    </xf>
    <xf numFmtId="3" fontId="12" fillId="0" borderId="18" xfId="58" applyNumberFormat="1" applyFont="1" applyBorder="1">
      <alignment horizontal="right"/>
      <protection/>
    </xf>
    <xf numFmtId="2" fontId="13" fillId="0" borderId="15" xfId="58" applyNumberFormat="1" applyFont="1" applyBorder="1">
      <alignment horizontal="right"/>
      <protection/>
    </xf>
    <xf numFmtId="2" fontId="13" fillId="0" borderId="16" xfId="58" applyNumberFormat="1" applyFont="1" applyBorder="1">
      <alignment horizontal="right"/>
      <protection/>
    </xf>
    <xf numFmtId="2" fontId="13" fillId="0" borderId="17" xfId="58" applyNumberFormat="1" applyFont="1" applyBorder="1">
      <alignment horizontal="right"/>
      <protection/>
    </xf>
    <xf numFmtId="2" fontId="12" fillId="0" borderId="15" xfId="58" applyNumberFormat="1" applyFont="1" applyBorder="1">
      <alignment horizontal="right"/>
      <protection/>
    </xf>
    <xf numFmtId="2" fontId="12" fillId="0" borderId="16" xfId="58" applyNumberFormat="1" applyFont="1" applyBorder="1">
      <alignment horizontal="right"/>
      <protection/>
    </xf>
    <xf numFmtId="2" fontId="12" fillId="0" borderId="18" xfId="58" applyNumberFormat="1" applyFont="1" applyBorder="1">
      <alignment horizontal="right"/>
      <protection/>
    </xf>
    <xf numFmtId="2" fontId="12" fillId="0" borderId="17" xfId="58" applyNumberFormat="1" applyFont="1" applyBorder="1">
      <alignment horizontal="right"/>
      <protection/>
    </xf>
    <xf numFmtId="214" fontId="12" fillId="0" borderId="16" xfId="58" applyNumberFormat="1" applyFont="1" applyBorder="1">
      <alignment horizontal="right"/>
      <protection/>
    </xf>
    <xf numFmtId="215" fontId="12" fillId="0" borderId="19" xfId="60" applyNumberFormat="1" applyFont="1" applyBorder="1" applyAlignment="1">
      <alignment horizontal="left"/>
      <protection/>
    </xf>
    <xf numFmtId="215" fontId="12" fillId="0" borderId="20" xfId="60" applyNumberFormat="1" applyFont="1" applyBorder="1" applyAlignment="1">
      <alignment horizontal="left"/>
      <protection/>
    </xf>
    <xf numFmtId="215" fontId="12" fillId="0" borderId="21" xfId="60" applyNumberFormat="1" applyFont="1" applyBorder="1" applyAlignment="1">
      <alignment horizontal="left"/>
      <protection/>
    </xf>
    <xf numFmtId="3" fontId="12" fillId="0" borderId="22" xfId="58" applyNumberFormat="1" applyFont="1" applyBorder="1">
      <alignment horizontal="right"/>
      <protection/>
    </xf>
    <xf numFmtId="172" fontId="14" fillId="0" borderId="9" xfId="58" applyNumberFormat="1" applyFont="1" applyBorder="1">
      <alignment horizontal="right"/>
      <protection/>
    </xf>
    <xf numFmtId="2" fontId="14" fillId="0" borderId="9" xfId="58" applyNumberFormat="1" applyFont="1" applyBorder="1">
      <alignment horizontal="right"/>
      <protection/>
    </xf>
    <xf numFmtId="2" fontId="13" fillId="0" borderId="22" xfId="58" applyNumberFormat="1" applyFont="1" applyBorder="1">
      <alignment horizontal="right"/>
      <protection/>
    </xf>
    <xf numFmtId="2" fontId="12" fillId="0" borderId="22" xfId="58" applyNumberFormat="1" applyFont="1" applyBorder="1">
      <alignment horizontal="right"/>
      <protection/>
    </xf>
    <xf numFmtId="49" fontId="14" fillId="0" borderId="23" xfId="60" applyNumberFormat="1" applyFont="1" applyBorder="1">
      <alignment/>
      <protection/>
    </xf>
    <xf numFmtId="2" fontId="14" fillId="0" borderId="22" xfId="58" applyNumberFormat="1" applyFont="1" applyBorder="1">
      <alignment horizontal="right"/>
      <protection/>
    </xf>
    <xf numFmtId="3" fontId="12" fillId="0" borderId="16" xfId="58" applyNumberFormat="1" applyFont="1" applyBorder="1" applyAlignment="1">
      <alignment/>
      <protection/>
    </xf>
    <xf numFmtId="3" fontId="12" fillId="0" borderId="16" xfId="57" applyNumberFormat="1" applyFont="1" applyBorder="1" applyAlignment="1">
      <alignment/>
      <protection/>
    </xf>
    <xf numFmtId="2" fontId="12" fillId="0" borderId="0" xfId="0" applyNumberFormat="1" applyFont="1" applyAlignment="1">
      <alignment/>
    </xf>
    <xf numFmtId="1" fontId="12" fillId="0" borderId="0" xfId="0" applyNumberFormat="1" applyFont="1" applyAlignment="1">
      <alignment/>
    </xf>
    <xf numFmtId="2" fontId="12" fillId="0" borderId="0" xfId="0" applyNumberFormat="1" applyFont="1" applyBorder="1" applyAlignment="1">
      <alignment vertical="center"/>
    </xf>
    <xf numFmtId="0" fontId="10" fillId="0" borderId="0" xfId="59" applyNumberFormat="1" applyFont="1" applyAlignment="1">
      <alignment wrapText="1"/>
      <protection/>
    </xf>
    <xf numFmtId="2" fontId="10" fillId="0" borderId="0" xfId="59" applyNumberFormat="1" applyFont="1" applyAlignment="1">
      <alignment wrapText="1"/>
      <protection/>
    </xf>
    <xf numFmtId="221" fontId="12" fillId="0" borderId="9" xfId="58" applyNumberFormat="1" applyFont="1" applyBorder="1">
      <alignment horizontal="right"/>
      <protection/>
    </xf>
    <xf numFmtId="222" fontId="12" fillId="0" borderId="9" xfId="57" applyNumberFormat="1" applyFont="1" applyBorder="1" applyAlignment="1">
      <alignment horizontal="center" vertical="center"/>
      <protection/>
    </xf>
    <xf numFmtId="223" fontId="12" fillId="0" borderId="9" xfId="57" applyNumberFormat="1" applyFont="1" applyBorder="1" applyAlignment="1">
      <alignment horizontal="center" vertical="center"/>
      <protection/>
    </xf>
    <xf numFmtId="215" fontId="12" fillId="0" borderId="13" xfId="60" applyNumberFormat="1" applyFont="1" applyBorder="1" applyAlignment="1">
      <alignment horizontal="left"/>
      <protection/>
    </xf>
    <xf numFmtId="224" fontId="12" fillId="0" borderId="9" xfId="58" applyNumberFormat="1" applyFont="1" applyBorder="1">
      <alignment horizontal="right"/>
      <protection/>
    </xf>
    <xf numFmtId="215" fontId="17" fillId="0" borderId="13" xfId="60" applyNumberFormat="1" applyFont="1" applyBorder="1" applyAlignment="1">
      <alignment horizontal="left"/>
      <protection/>
    </xf>
    <xf numFmtId="215" fontId="14" fillId="0" borderId="13" xfId="60" applyNumberFormat="1" applyFont="1" applyBorder="1" applyAlignment="1">
      <alignment horizontal="left"/>
      <protection/>
    </xf>
    <xf numFmtId="2" fontId="10" fillId="0" borderId="0" xfId="59" applyNumberFormat="1" applyFont="1" applyAlignment="1">
      <alignment/>
      <protection/>
    </xf>
    <xf numFmtId="2" fontId="13" fillId="0" borderId="9" xfId="58" applyNumberFormat="1" applyFont="1" applyBorder="1">
      <alignment horizontal="right"/>
      <protection/>
    </xf>
    <xf numFmtId="2" fontId="18" fillId="0" borderId="9" xfId="58" applyNumberFormat="1" applyFont="1" applyBorder="1">
      <alignment horizontal="right"/>
      <protection/>
    </xf>
    <xf numFmtId="3" fontId="14" fillId="0" borderId="9" xfId="57" applyNumberFormat="1" applyFont="1" applyBorder="1" applyAlignment="1">
      <alignment horizontal="center" vertical="center"/>
      <protection/>
    </xf>
    <xf numFmtId="0" fontId="15" fillId="0" borderId="0" xfId="0" applyFont="1" applyAlignment="1">
      <alignment/>
    </xf>
    <xf numFmtId="0" fontId="10" fillId="0" borderId="0" xfId="59" applyNumberFormat="1" applyFont="1">
      <alignment horizontal="left"/>
      <protection/>
    </xf>
    <xf numFmtId="0" fontId="12" fillId="0" borderId="12"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wrapText="1"/>
    </xf>
    <xf numFmtId="0" fontId="12" fillId="0" borderId="14" xfId="0" applyFont="1" applyBorder="1" applyAlignment="1">
      <alignment horizontal="center" vertical="center" wrapText="1"/>
    </xf>
    <xf numFmtId="0" fontId="13" fillId="0" borderId="0" xfId="61" applyFont="1" applyBorder="1" applyAlignment="1">
      <alignment horizontal="center" vertical="center"/>
      <protection/>
    </xf>
    <xf numFmtId="0" fontId="12" fillId="0" borderId="26" xfId="0" applyFont="1" applyBorder="1" applyAlignment="1">
      <alignment horizontal="center" vertical="center"/>
    </xf>
    <xf numFmtId="0" fontId="12" fillId="0" borderId="25" xfId="0" applyFont="1" applyBorder="1" applyAlignment="1">
      <alignment horizontal="center" vertical="center"/>
    </xf>
    <xf numFmtId="0" fontId="12" fillId="0" borderId="14" xfId="0" applyFont="1" applyBorder="1" applyAlignment="1">
      <alignment horizontal="center" vertical="center"/>
    </xf>
    <xf numFmtId="0" fontId="10" fillId="0" borderId="0" xfId="59" applyNumberFormat="1" applyFont="1" applyAlignment="1">
      <alignment horizontal="left" wrapText="1"/>
      <protection/>
    </xf>
    <xf numFmtId="0" fontId="10" fillId="0" borderId="27" xfId="59" applyNumberFormat="1" applyFont="1" applyBorder="1" applyAlignment="1">
      <alignment horizontal="left"/>
      <protection/>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9" fillId="0" borderId="0" xfId="61" applyFont="1" applyAlignment="1">
      <alignment horizontal="left" wrapText="1"/>
      <protection/>
    </xf>
    <xf numFmtId="0" fontId="12" fillId="0" borderId="28" xfId="61" applyFont="1" applyBorder="1" applyAlignment="1">
      <alignment horizontal="left"/>
      <protection/>
    </xf>
    <xf numFmtId="0" fontId="15" fillId="0" borderId="0" xfId="0" applyFont="1" applyAlignment="1">
      <alignment horizontal="left"/>
    </xf>
    <xf numFmtId="215" fontId="17" fillId="0" borderId="13" xfId="60" applyNumberFormat="1" applyFont="1" applyBorder="1" applyAlignment="1">
      <alignment horizont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style_col_headings" xfId="56"/>
    <cellStyle name="style_col_numbers" xfId="57"/>
    <cellStyle name="style_data" xfId="58"/>
    <cellStyle name="style_footnotes" xfId="59"/>
    <cellStyle name="style_stub_lines" xfId="60"/>
    <cellStyle name="style_titles" xfId="61"/>
    <cellStyle name="style_totals"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96</xdr:row>
      <xdr:rowOff>0</xdr:rowOff>
    </xdr:from>
    <xdr:to>
      <xdr:col>0</xdr:col>
      <xdr:colOff>171450</xdr:colOff>
      <xdr:row>96</xdr:row>
      <xdr:rowOff>0</xdr:rowOff>
    </xdr:to>
    <xdr:sp>
      <xdr:nvSpPr>
        <xdr:cNvPr id="1" name="Text 7"/>
        <xdr:cNvSpPr txBox="1">
          <a:spLocks noChangeArrowheads="1"/>
        </xdr:cNvSpPr>
      </xdr:nvSpPr>
      <xdr:spPr>
        <a:xfrm>
          <a:off x="95250" y="19335750"/>
          <a:ext cx="76200" cy="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4</a:t>
          </a:r>
        </a:p>
      </xdr:txBody>
    </xdr:sp>
    <xdr:clientData/>
  </xdr:twoCellAnchor>
  <xdr:twoCellAnchor>
    <xdr:from>
      <xdr:col>0</xdr:col>
      <xdr:colOff>95250</xdr:colOff>
      <xdr:row>96</xdr:row>
      <xdr:rowOff>0</xdr:rowOff>
    </xdr:from>
    <xdr:to>
      <xdr:col>0</xdr:col>
      <xdr:colOff>171450</xdr:colOff>
      <xdr:row>96</xdr:row>
      <xdr:rowOff>0</xdr:rowOff>
    </xdr:to>
    <xdr:sp>
      <xdr:nvSpPr>
        <xdr:cNvPr id="2" name="Text 7"/>
        <xdr:cNvSpPr txBox="1">
          <a:spLocks noChangeArrowheads="1"/>
        </xdr:cNvSpPr>
      </xdr:nvSpPr>
      <xdr:spPr>
        <a:xfrm>
          <a:off x="95250" y="19335750"/>
          <a:ext cx="76200" cy="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4</a:t>
          </a:r>
        </a:p>
      </xdr:txBody>
    </xdr:sp>
    <xdr:clientData/>
  </xdr:twoCellAnchor>
  <xdr:twoCellAnchor>
    <xdr:from>
      <xdr:col>0</xdr:col>
      <xdr:colOff>95250</xdr:colOff>
      <xdr:row>96</xdr:row>
      <xdr:rowOff>0</xdr:rowOff>
    </xdr:from>
    <xdr:to>
      <xdr:col>0</xdr:col>
      <xdr:colOff>171450</xdr:colOff>
      <xdr:row>96</xdr:row>
      <xdr:rowOff>0</xdr:rowOff>
    </xdr:to>
    <xdr:sp>
      <xdr:nvSpPr>
        <xdr:cNvPr id="3" name="Text 7"/>
        <xdr:cNvSpPr txBox="1">
          <a:spLocks noChangeArrowheads="1"/>
        </xdr:cNvSpPr>
      </xdr:nvSpPr>
      <xdr:spPr>
        <a:xfrm>
          <a:off x="95250" y="19335750"/>
          <a:ext cx="76200" cy="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72"/>
  <sheetViews>
    <sheetView tabSelected="1" zoomScalePageLayoutView="0" workbookViewId="0" topLeftCell="A1">
      <pane xSplit="1" ySplit="6" topLeftCell="B94" activePane="bottomRight" state="frozen"/>
      <selection pane="topLeft" activeCell="A1" sqref="A1"/>
      <selection pane="topRight" activeCell="B1" sqref="B1"/>
      <selection pane="bottomLeft" activeCell="A11" sqref="A11"/>
      <selection pane="bottomRight" activeCell="A100" sqref="A100"/>
    </sheetView>
  </sheetViews>
  <sheetFormatPr defaultColWidth="9.00390625" defaultRowHeight="12.75"/>
  <cols>
    <col min="1" max="1" width="57.00390625" style="1" customWidth="1"/>
    <col min="2" max="16" width="15.625" style="1" customWidth="1"/>
    <col min="17" max="18" width="10.625" style="1" customWidth="1"/>
    <col min="19" max="16384" width="9.00390625" style="1" customWidth="1"/>
  </cols>
  <sheetData>
    <row r="1" spans="1:16" s="2" customFormat="1" ht="83.25" customHeight="1">
      <c r="A1" s="70" t="s">
        <v>49</v>
      </c>
      <c r="B1" s="70"/>
      <c r="C1" s="70"/>
      <c r="D1" s="70"/>
      <c r="E1" s="70"/>
      <c r="F1" s="70"/>
      <c r="G1" s="70"/>
      <c r="H1" s="70"/>
      <c r="I1" s="70"/>
      <c r="J1" s="70"/>
      <c r="K1" s="70"/>
      <c r="L1" s="70"/>
      <c r="M1" s="70"/>
      <c r="N1" s="70"/>
      <c r="O1" s="70"/>
      <c r="P1" s="70"/>
    </row>
    <row r="2" spans="1:16" s="2" customFormat="1" ht="15" customHeight="1">
      <c r="A2" s="71" t="s">
        <v>0</v>
      </c>
      <c r="B2" s="71"/>
      <c r="C2" s="71"/>
      <c r="D2" s="71"/>
      <c r="E2" s="71"/>
      <c r="F2" s="71"/>
      <c r="G2" s="71"/>
      <c r="H2" s="71"/>
      <c r="I2" s="71"/>
      <c r="J2" s="71"/>
      <c r="K2" s="71"/>
      <c r="L2" s="71"/>
      <c r="M2" s="71"/>
      <c r="N2" s="71"/>
      <c r="O2" s="71"/>
      <c r="P2" s="71"/>
    </row>
    <row r="3" spans="1:16" s="3" customFormat="1" ht="15" customHeight="1">
      <c r="A3" s="62"/>
      <c r="B3" s="63" t="s">
        <v>3</v>
      </c>
      <c r="C3" s="58" t="s">
        <v>2</v>
      </c>
      <c r="D3" s="59"/>
      <c r="E3" s="59"/>
      <c r="F3" s="59"/>
      <c r="G3" s="59"/>
      <c r="H3" s="59"/>
      <c r="I3" s="59"/>
      <c r="J3" s="59"/>
      <c r="K3" s="59"/>
      <c r="L3" s="59"/>
      <c r="M3" s="59"/>
      <c r="N3" s="59"/>
      <c r="O3" s="59"/>
      <c r="P3" s="59"/>
    </row>
    <row r="4" spans="1:16" s="3" customFormat="1" ht="15" customHeight="1">
      <c r="A4" s="62"/>
      <c r="B4" s="64"/>
      <c r="C4" s="60" t="s">
        <v>28</v>
      </c>
      <c r="D4" s="60" t="s">
        <v>29</v>
      </c>
      <c r="E4" s="60" t="s">
        <v>9</v>
      </c>
      <c r="F4" s="60" t="s">
        <v>10</v>
      </c>
      <c r="G4" s="60" t="s">
        <v>11</v>
      </c>
      <c r="H4" s="60" t="s">
        <v>12</v>
      </c>
      <c r="I4" s="60" t="s">
        <v>13</v>
      </c>
      <c r="J4" s="60" t="s">
        <v>14</v>
      </c>
      <c r="K4" s="60" t="s">
        <v>15</v>
      </c>
      <c r="L4" s="60" t="s">
        <v>25</v>
      </c>
      <c r="M4" s="60" t="s">
        <v>16</v>
      </c>
      <c r="N4" s="60" t="s">
        <v>26</v>
      </c>
      <c r="O4" s="60" t="s">
        <v>27</v>
      </c>
      <c r="P4" s="68" t="s">
        <v>17</v>
      </c>
    </row>
    <row r="5" spans="1:16" s="3" customFormat="1" ht="15" customHeight="1">
      <c r="A5" s="62"/>
      <c r="B5" s="65"/>
      <c r="C5" s="61"/>
      <c r="D5" s="61"/>
      <c r="E5" s="61"/>
      <c r="F5" s="61"/>
      <c r="G5" s="61"/>
      <c r="H5" s="61"/>
      <c r="I5" s="61"/>
      <c r="J5" s="61"/>
      <c r="K5" s="61"/>
      <c r="L5" s="61"/>
      <c r="M5" s="61"/>
      <c r="N5" s="61"/>
      <c r="O5" s="61"/>
      <c r="P5" s="69"/>
    </row>
    <row r="6" spans="1:16" s="4" customFormat="1" ht="15" customHeight="1">
      <c r="A6" s="62"/>
      <c r="B6" s="9">
        <v>1</v>
      </c>
      <c r="C6" s="9">
        <v>2</v>
      </c>
      <c r="D6" s="9">
        <v>3</v>
      </c>
      <c r="E6" s="9">
        <v>4</v>
      </c>
      <c r="F6" s="9">
        <v>5</v>
      </c>
      <c r="G6" s="9">
        <v>6</v>
      </c>
      <c r="H6" s="9">
        <v>7</v>
      </c>
      <c r="I6" s="9">
        <v>8</v>
      </c>
      <c r="J6" s="9">
        <v>9</v>
      </c>
      <c r="K6" s="9">
        <v>10</v>
      </c>
      <c r="L6" s="9">
        <v>11</v>
      </c>
      <c r="M6" s="9">
        <v>12</v>
      </c>
      <c r="N6" s="9">
        <v>13</v>
      </c>
      <c r="O6" s="9">
        <v>14</v>
      </c>
      <c r="P6" s="9">
        <v>15</v>
      </c>
    </row>
    <row r="7" spans="1:16" s="5" customFormat="1" ht="15" customHeight="1">
      <c r="A7" s="10" t="s">
        <v>19</v>
      </c>
      <c r="B7" s="11"/>
      <c r="C7" s="11"/>
      <c r="D7" s="11"/>
      <c r="E7" s="11"/>
      <c r="F7" s="11"/>
      <c r="G7" s="11"/>
      <c r="H7" s="11"/>
      <c r="I7" s="11"/>
      <c r="J7" s="11"/>
      <c r="K7" s="11"/>
      <c r="L7" s="11"/>
      <c r="M7" s="11"/>
      <c r="N7" s="11"/>
      <c r="O7" s="11"/>
      <c r="P7" s="11"/>
    </row>
    <row r="8" spans="1:42" ht="15" customHeight="1">
      <c r="A8" s="28">
        <v>2003</v>
      </c>
      <c r="B8" s="17">
        <v>120758947</v>
      </c>
      <c r="C8" s="17">
        <v>1208</v>
      </c>
      <c r="D8" s="17">
        <v>12076</v>
      </c>
      <c r="E8" s="17">
        <v>120759</v>
      </c>
      <c r="F8" s="17">
        <v>1207589</v>
      </c>
      <c r="G8" s="17">
        <v>2415179</v>
      </c>
      <c r="H8" s="17">
        <v>3622768</v>
      </c>
      <c r="I8" s="17">
        <v>4830358</v>
      </c>
      <c r="J8" s="17">
        <v>6037947</v>
      </c>
      <c r="K8" s="17">
        <v>12075895</v>
      </c>
      <c r="L8" s="17">
        <v>24151789</v>
      </c>
      <c r="M8" s="17">
        <v>30189737</v>
      </c>
      <c r="N8" s="17">
        <v>36227684</v>
      </c>
      <c r="O8" s="17">
        <v>48303579</v>
      </c>
      <c r="P8" s="17">
        <v>60379474</v>
      </c>
      <c r="Q8" s="41"/>
      <c r="R8" s="41"/>
      <c r="S8" s="41"/>
      <c r="T8" s="41"/>
      <c r="U8" s="41"/>
      <c r="V8" s="41"/>
      <c r="W8" s="41"/>
      <c r="X8" s="41"/>
      <c r="Y8" s="41"/>
      <c r="Z8" s="41"/>
      <c r="AA8" s="41"/>
      <c r="AB8" s="41"/>
      <c r="AC8"/>
      <c r="AD8"/>
      <c r="AE8"/>
      <c r="AF8"/>
      <c r="AG8"/>
      <c r="AH8"/>
      <c r="AI8"/>
      <c r="AJ8"/>
      <c r="AK8"/>
      <c r="AL8"/>
      <c r="AM8"/>
      <c r="AN8"/>
      <c r="AO8"/>
      <c r="AP8"/>
    </row>
    <row r="9" spans="1:42" ht="15" customHeight="1">
      <c r="A9" s="28">
        <v>2004</v>
      </c>
      <c r="B9" s="17">
        <v>122509974</v>
      </c>
      <c r="C9" s="17">
        <v>1225</v>
      </c>
      <c r="D9" s="17">
        <v>12251</v>
      </c>
      <c r="E9" s="17">
        <v>122510</v>
      </c>
      <c r="F9" s="17">
        <v>1225100</v>
      </c>
      <c r="G9" s="17">
        <v>2450199</v>
      </c>
      <c r="H9" s="17">
        <v>3675299</v>
      </c>
      <c r="I9" s="17">
        <v>4900399</v>
      </c>
      <c r="J9" s="17">
        <v>6125499</v>
      </c>
      <c r="K9" s="17">
        <v>12250997</v>
      </c>
      <c r="L9" s="17">
        <v>24501995</v>
      </c>
      <c r="M9" s="17">
        <v>30627494</v>
      </c>
      <c r="N9" s="17">
        <v>36752992</v>
      </c>
      <c r="O9" s="17">
        <v>49003990</v>
      </c>
      <c r="P9" s="17">
        <v>61254987</v>
      </c>
      <c r="Q9" s="41"/>
      <c r="R9" s="41"/>
      <c r="S9" s="41"/>
      <c r="T9" s="41"/>
      <c r="U9" s="41"/>
      <c r="V9" s="41"/>
      <c r="W9" s="41"/>
      <c r="X9" s="41"/>
      <c r="Y9" s="41"/>
      <c r="Z9" s="41"/>
      <c r="AA9" s="41"/>
      <c r="AB9" s="41"/>
      <c r="AC9"/>
      <c r="AD9"/>
      <c r="AE9"/>
      <c r="AF9"/>
      <c r="AG9"/>
      <c r="AH9"/>
      <c r="AI9"/>
      <c r="AJ9"/>
      <c r="AK9"/>
      <c r="AL9"/>
      <c r="AM9"/>
      <c r="AN9"/>
      <c r="AO9"/>
      <c r="AP9"/>
    </row>
    <row r="10" spans="1:42" ht="15" customHeight="1">
      <c r="A10" s="28">
        <v>2005</v>
      </c>
      <c r="B10" s="17">
        <v>124673055</v>
      </c>
      <c r="C10" s="17">
        <v>1247</v>
      </c>
      <c r="D10" s="17">
        <v>12467</v>
      </c>
      <c r="E10" s="17">
        <v>124673</v>
      </c>
      <c r="F10" s="17">
        <v>1246731</v>
      </c>
      <c r="G10" s="17">
        <v>2493461</v>
      </c>
      <c r="H10" s="17">
        <v>3740192</v>
      </c>
      <c r="I10" s="17">
        <v>4986922</v>
      </c>
      <c r="J10" s="17">
        <v>6233653</v>
      </c>
      <c r="K10" s="17">
        <v>12467306</v>
      </c>
      <c r="L10" s="17">
        <v>24934611</v>
      </c>
      <c r="M10" s="17">
        <v>31168264</v>
      </c>
      <c r="N10" s="17">
        <v>37401917</v>
      </c>
      <c r="O10" s="17">
        <v>49869222</v>
      </c>
      <c r="P10" s="17">
        <v>62336528</v>
      </c>
      <c r="Q10" s="41"/>
      <c r="R10" s="41"/>
      <c r="S10" s="41"/>
      <c r="T10" s="41"/>
      <c r="U10" s="41"/>
      <c r="V10" s="41"/>
      <c r="W10" s="41"/>
      <c r="X10" s="41"/>
      <c r="Y10" s="41"/>
      <c r="Z10" s="41"/>
      <c r="AA10" s="41"/>
      <c r="AB10" s="41"/>
      <c r="AC10"/>
      <c r="AD10"/>
      <c r="AE10"/>
      <c r="AF10"/>
      <c r="AG10"/>
      <c r="AH10"/>
      <c r="AI10"/>
      <c r="AJ10"/>
      <c r="AK10"/>
      <c r="AL10"/>
      <c r="AM10"/>
      <c r="AN10"/>
      <c r="AO10"/>
      <c r="AP10"/>
    </row>
    <row r="11" spans="1:42" ht="15" customHeight="1">
      <c r="A11" s="28">
        <v>2006</v>
      </c>
      <c r="B11" s="17">
        <v>128441165</v>
      </c>
      <c r="C11" s="17">
        <v>1284</v>
      </c>
      <c r="D11" s="17">
        <v>12844</v>
      </c>
      <c r="E11" s="17">
        <v>128441</v>
      </c>
      <c r="F11" s="17">
        <v>1284412</v>
      </c>
      <c r="G11" s="17">
        <v>2568823</v>
      </c>
      <c r="H11" s="17">
        <v>3853235</v>
      </c>
      <c r="I11" s="17">
        <v>5137647</v>
      </c>
      <c r="J11" s="17">
        <v>6422058</v>
      </c>
      <c r="K11" s="17">
        <v>12844117</v>
      </c>
      <c r="L11" s="17">
        <v>25688233</v>
      </c>
      <c r="M11" s="17">
        <v>32110291</v>
      </c>
      <c r="N11" s="17">
        <v>38532350</v>
      </c>
      <c r="O11" s="17">
        <v>51376466</v>
      </c>
      <c r="P11" s="17">
        <v>64220583</v>
      </c>
      <c r="Q11" s="41"/>
      <c r="R11" s="41"/>
      <c r="S11" s="41"/>
      <c r="T11" s="41"/>
      <c r="U11" s="41"/>
      <c r="V11" s="41"/>
      <c r="W11" s="41"/>
      <c r="X11" s="41"/>
      <c r="Y11" s="41"/>
      <c r="Z11" s="41"/>
      <c r="AA11" s="41"/>
      <c r="AB11" s="41"/>
      <c r="AC11"/>
      <c r="AD11"/>
      <c r="AE11"/>
      <c r="AF11"/>
      <c r="AG11"/>
      <c r="AH11"/>
      <c r="AI11"/>
      <c r="AJ11"/>
      <c r="AK11"/>
      <c r="AL11"/>
      <c r="AM11"/>
      <c r="AN11"/>
      <c r="AO11"/>
      <c r="AP11"/>
    </row>
    <row r="12" spans="1:42" ht="15" customHeight="1">
      <c r="A12" s="28">
        <v>2007</v>
      </c>
      <c r="B12" s="17" t="s">
        <v>45</v>
      </c>
      <c r="C12" s="17">
        <v>1327</v>
      </c>
      <c r="D12" s="17">
        <v>13265</v>
      </c>
      <c r="E12" s="17">
        <v>132654</v>
      </c>
      <c r="F12" s="17">
        <v>1326549</v>
      </c>
      <c r="G12" s="17">
        <v>2653098</v>
      </c>
      <c r="H12" s="17">
        <v>3979647</v>
      </c>
      <c r="I12" s="17">
        <v>5306196</v>
      </c>
      <c r="J12" s="17">
        <v>6632746</v>
      </c>
      <c r="K12" s="17">
        <v>13265491</v>
      </c>
      <c r="L12" s="17">
        <v>26530982</v>
      </c>
      <c r="M12" s="17">
        <v>33163728</v>
      </c>
      <c r="N12" s="17">
        <v>39796473</v>
      </c>
      <c r="O12" s="17">
        <v>53061964</v>
      </c>
      <c r="P12" s="17">
        <v>66327456</v>
      </c>
      <c r="Q12" s="41"/>
      <c r="R12" s="41"/>
      <c r="S12" s="41"/>
      <c r="T12" s="41"/>
      <c r="U12" s="41"/>
      <c r="V12" s="41"/>
      <c r="W12" s="41"/>
      <c r="X12" s="41"/>
      <c r="Y12" s="41"/>
      <c r="Z12" s="41"/>
      <c r="AA12" s="41"/>
      <c r="AB12" s="41"/>
      <c r="AC12"/>
      <c r="AD12"/>
      <c r="AE12"/>
      <c r="AF12"/>
      <c r="AG12"/>
      <c r="AH12"/>
      <c r="AI12"/>
      <c r="AJ12"/>
      <c r="AK12"/>
      <c r="AL12"/>
      <c r="AM12"/>
      <c r="AN12"/>
      <c r="AO12"/>
      <c r="AP12"/>
    </row>
    <row r="13" spans="1:42" ht="15" customHeight="1">
      <c r="A13" s="28">
        <v>2008</v>
      </c>
      <c r="B13" s="17">
        <v>132891770</v>
      </c>
      <c r="C13" s="17">
        <v>1329</v>
      </c>
      <c r="D13" s="17">
        <v>13289</v>
      </c>
      <c r="E13" s="17">
        <v>132892</v>
      </c>
      <c r="F13" s="17">
        <v>1328918</v>
      </c>
      <c r="G13" s="17">
        <v>2657835</v>
      </c>
      <c r="H13" s="17">
        <v>3986753</v>
      </c>
      <c r="I13" s="17">
        <v>5315671</v>
      </c>
      <c r="J13" s="17">
        <v>6644589</v>
      </c>
      <c r="K13" s="17">
        <v>13289177</v>
      </c>
      <c r="L13" s="17">
        <v>26578354</v>
      </c>
      <c r="M13" s="17">
        <v>33222943</v>
      </c>
      <c r="N13" s="17">
        <v>39867531</v>
      </c>
      <c r="O13" s="17">
        <v>53156708</v>
      </c>
      <c r="P13" s="17">
        <v>66445885</v>
      </c>
      <c r="Q13" s="41"/>
      <c r="R13" s="41"/>
      <c r="S13" s="41"/>
      <c r="T13" s="41"/>
      <c r="U13" s="41"/>
      <c r="V13" s="41"/>
      <c r="W13" s="41"/>
      <c r="X13" s="41"/>
      <c r="Y13" s="41"/>
      <c r="Z13" s="41"/>
      <c r="AA13" s="41"/>
      <c r="AB13" s="41"/>
      <c r="AC13"/>
      <c r="AD13"/>
      <c r="AE13"/>
      <c r="AF13"/>
      <c r="AG13"/>
      <c r="AH13"/>
      <c r="AI13"/>
      <c r="AJ13"/>
      <c r="AK13"/>
      <c r="AL13"/>
      <c r="AM13"/>
      <c r="AN13"/>
      <c r="AO13"/>
      <c r="AP13"/>
    </row>
    <row r="14" spans="1:42" ht="15" customHeight="1">
      <c r="A14" s="28">
        <v>2009</v>
      </c>
      <c r="B14" s="17">
        <v>132619936</v>
      </c>
      <c r="C14" s="17">
        <v>1326</v>
      </c>
      <c r="D14" s="17">
        <v>13262</v>
      </c>
      <c r="E14" s="17">
        <v>132620</v>
      </c>
      <c r="F14" s="17">
        <v>1326199</v>
      </c>
      <c r="G14" s="17">
        <v>2652399</v>
      </c>
      <c r="H14" s="17">
        <v>3978598</v>
      </c>
      <c r="I14" s="17">
        <v>5304797</v>
      </c>
      <c r="J14" s="17">
        <v>6630997</v>
      </c>
      <c r="K14" s="17">
        <v>13261994</v>
      </c>
      <c r="L14" s="17">
        <v>26523987</v>
      </c>
      <c r="M14" s="17">
        <v>33154984</v>
      </c>
      <c r="N14" s="17">
        <v>39785981</v>
      </c>
      <c r="O14" s="17">
        <v>53047974</v>
      </c>
      <c r="P14" s="17">
        <v>66309968</v>
      </c>
      <c r="Q14" s="41"/>
      <c r="R14" s="41"/>
      <c r="S14" s="41"/>
      <c r="T14" s="41"/>
      <c r="U14" s="41"/>
      <c r="V14" s="41"/>
      <c r="W14" s="41"/>
      <c r="X14" s="41"/>
      <c r="Y14" s="41"/>
      <c r="Z14" s="41"/>
      <c r="AA14" s="41"/>
      <c r="AB14" s="41"/>
      <c r="AC14"/>
      <c r="AD14"/>
      <c r="AE14"/>
      <c r="AF14"/>
      <c r="AG14"/>
      <c r="AH14"/>
      <c r="AI14"/>
      <c r="AJ14"/>
      <c r="AK14"/>
      <c r="AL14"/>
      <c r="AM14"/>
      <c r="AN14"/>
      <c r="AO14"/>
      <c r="AP14"/>
    </row>
    <row r="15" spans="1:28" s="7" customFormat="1" ht="15" customHeight="1">
      <c r="A15" s="28">
        <v>2010</v>
      </c>
      <c r="B15" s="17">
        <v>135033492</v>
      </c>
      <c r="C15" s="17">
        <v>1350</v>
      </c>
      <c r="D15" s="17">
        <v>13503</v>
      </c>
      <c r="E15" s="17">
        <v>135033</v>
      </c>
      <c r="F15" s="17">
        <v>1350335</v>
      </c>
      <c r="G15" s="17">
        <v>2700670</v>
      </c>
      <c r="H15" s="17">
        <v>4051005</v>
      </c>
      <c r="I15" s="17">
        <v>5401340</v>
      </c>
      <c r="J15" s="17">
        <v>6751675</v>
      </c>
      <c r="K15" s="17">
        <v>13503349</v>
      </c>
      <c r="L15" s="17">
        <v>27006698</v>
      </c>
      <c r="M15" s="17">
        <v>33758373</v>
      </c>
      <c r="N15" s="17">
        <v>40510048</v>
      </c>
      <c r="O15" s="17">
        <v>54013397</v>
      </c>
      <c r="P15" s="17">
        <v>67516746</v>
      </c>
      <c r="Q15" s="41"/>
      <c r="R15" s="41"/>
      <c r="S15" s="41"/>
      <c r="T15" s="41"/>
      <c r="U15" s="41"/>
      <c r="V15" s="41"/>
      <c r="W15" s="41"/>
      <c r="X15" s="41"/>
      <c r="Y15" s="41"/>
      <c r="Z15" s="41"/>
      <c r="AA15" s="41"/>
      <c r="AB15" s="41"/>
    </row>
    <row r="16" spans="1:28" s="7" customFormat="1" ht="15" customHeight="1">
      <c r="A16" s="28">
        <v>2011</v>
      </c>
      <c r="B16" s="17">
        <v>136585712</v>
      </c>
      <c r="C16" s="17">
        <v>1366</v>
      </c>
      <c r="D16" s="17">
        <v>13659</v>
      </c>
      <c r="E16" s="17">
        <v>136586</v>
      </c>
      <c r="F16" s="17">
        <v>1365857</v>
      </c>
      <c r="G16" s="17">
        <v>2731714</v>
      </c>
      <c r="H16" s="17">
        <v>4097571</v>
      </c>
      <c r="I16" s="17">
        <v>5463428</v>
      </c>
      <c r="J16" s="17">
        <v>6829286</v>
      </c>
      <c r="K16" s="17">
        <v>13658571</v>
      </c>
      <c r="L16" s="17">
        <v>27317142</v>
      </c>
      <c r="M16" s="17">
        <v>34146428</v>
      </c>
      <c r="N16" s="17">
        <v>40975714</v>
      </c>
      <c r="O16" s="17">
        <v>54634285</v>
      </c>
      <c r="P16" s="17">
        <v>68292856</v>
      </c>
      <c r="Q16" s="41"/>
      <c r="R16" s="41"/>
      <c r="S16" s="41"/>
      <c r="T16" s="41"/>
      <c r="U16" s="41"/>
      <c r="V16" s="41"/>
      <c r="W16" s="41"/>
      <c r="X16" s="41"/>
      <c r="Y16" s="41"/>
      <c r="Z16" s="41"/>
      <c r="AA16" s="41"/>
      <c r="AB16" s="41"/>
    </row>
    <row r="17" spans="1:28" s="7" customFormat="1" ht="15" customHeight="1">
      <c r="A17" s="28">
        <v>2012</v>
      </c>
      <c r="B17" s="17">
        <v>136080353</v>
      </c>
      <c r="C17" s="17">
        <v>1361</v>
      </c>
      <c r="D17" s="17">
        <v>13608</v>
      </c>
      <c r="E17" s="17">
        <v>136080</v>
      </c>
      <c r="F17" s="17">
        <v>1360804</v>
      </c>
      <c r="G17" s="17">
        <v>2721607</v>
      </c>
      <c r="H17" s="17">
        <v>4082411</v>
      </c>
      <c r="I17" s="17">
        <v>5443214</v>
      </c>
      <c r="J17" s="17">
        <v>6804018</v>
      </c>
      <c r="K17" s="17">
        <v>13608035</v>
      </c>
      <c r="L17" s="17">
        <v>27216071</v>
      </c>
      <c r="M17" s="17">
        <v>34020088</v>
      </c>
      <c r="N17" s="17">
        <v>40824106</v>
      </c>
      <c r="O17" s="17">
        <v>54432141</v>
      </c>
      <c r="P17" s="17">
        <v>68040177</v>
      </c>
      <c r="Q17" s="41"/>
      <c r="R17" s="41"/>
      <c r="S17" s="41"/>
      <c r="T17" s="41"/>
      <c r="U17" s="41"/>
      <c r="V17" s="41"/>
      <c r="W17" s="41"/>
      <c r="X17" s="41"/>
      <c r="Y17" s="41"/>
      <c r="Z17" s="41"/>
      <c r="AA17" s="41"/>
      <c r="AB17" s="41"/>
    </row>
    <row r="18" spans="1:16" ht="15" customHeight="1">
      <c r="A18" s="10" t="s">
        <v>41</v>
      </c>
      <c r="B18" s="12"/>
      <c r="C18" s="12"/>
      <c r="D18" s="12"/>
      <c r="E18" s="12"/>
      <c r="F18" s="12"/>
      <c r="G18" s="12"/>
      <c r="H18" s="12"/>
      <c r="I18" s="12"/>
      <c r="J18" s="12"/>
      <c r="K18" s="12"/>
      <c r="L18" s="12"/>
      <c r="M18" s="12"/>
      <c r="N18" s="12"/>
      <c r="O18" s="12"/>
      <c r="P18" s="12"/>
    </row>
    <row r="19" spans="1:16" ht="15" customHeight="1">
      <c r="A19" s="28">
        <v>2003</v>
      </c>
      <c r="B19" s="17" t="s">
        <v>4</v>
      </c>
      <c r="C19" s="17">
        <v>28489160</v>
      </c>
      <c r="D19" s="17">
        <v>6386149</v>
      </c>
      <c r="E19" s="17">
        <v>1317088</v>
      </c>
      <c r="F19" s="17">
        <v>305939</v>
      </c>
      <c r="G19" s="17">
        <v>205565</v>
      </c>
      <c r="H19" s="17">
        <v>168248</v>
      </c>
      <c r="I19" s="17">
        <v>147132</v>
      </c>
      <c r="J19" s="17">
        <v>133741</v>
      </c>
      <c r="K19" s="17">
        <v>97470</v>
      </c>
      <c r="L19" s="17">
        <v>69304</v>
      </c>
      <c r="M19" s="17">
        <v>59896</v>
      </c>
      <c r="N19" s="17">
        <v>52353</v>
      </c>
      <c r="O19" s="17">
        <v>40383</v>
      </c>
      <c r="P19" s="17">
        <v>31447</v>
      </c>
    </row>
    <row r="20" spans="1:16" ht="15" customHeight="1">
      <c r="A20" s="28">
        <v>2004</v>
      </c>
      <c r="B20" s="17" t="s">
        <v>4</v>
      </c>
      <c r="C20" s="17">
        <v>38780500</v>
      </c>
      <c r="D20" s="17">
        <v>8455107</v>
      </c>
      <c r="E20" s="17">
        <v>1617918</v>
      </c>
      <c r="F20" s="17">
        <v>339993</v>
      </c>
      <c r="G20" s="17">
        <v>224320</v>
      </c>
      <c r="H20" s="17">
        <v>181127</v>
      </c>
      <c r="I20" s="17">
        <v>156665</v>
      </c>
      <c r="J20" s="17">
        <v>140758</v>
      </c>
      <c r="K20" s="17">
        <v>101838</v>
      </c>
      <c r="L20" s="17">
        <v>72069</v>
      </c>
      <c r="M20" s="17">
        <v>62794</v>
      </c>
      <c r="N20" s="17">
        <v>54765</v>
      </c>
      <c r="O20" s="17">
        <v>42081</v>
      </c>
      <c r="P20" s="17">
        <v>32622</v>
      </c>
    </row>
    <row r="21" spans="1:16" ht="15" customHeight="1">
      <c r="A21" s="28">
        <v>2005</v>
      </c>
      <c r="B21" s="17" t="s">
        <v>4</v>
      </c>
      <c r="C21" s="17">
        <v>50796495</v>
      </c>
      <c r="D21" s="17">
        <v>10738867</v>
      </c>
      <c r="E21" s="17">
        <v>1938175</v>
      </c>
      <c r="F21" s="17">
        <v>379261</v>
      </c>
      <c r="G21" s="17">
        <v>245392</v>
      </c>
      <c r="H21" s="17">
        <v>194726</v>
      </c>
      <c r="I21" s="17">
        <v>167281</v>
      </c>
      <c r="J21" s="17">
        <v>149216</v>
      </c>
      <c r="K21" s="17">
        <v>106864</v>
      </c>
      <c r="L21" s="17">
        <v>74790</v>
      </c>
      <c r="M21" s="17">
        <v>64821</v>
      </c>
      <c r="N21" s="17">
        <v>56583</v>
      </c>
      <c r="O21" s="17">
        <v>43361</v>
      </c>
      <c r="P21" s="17">
        <v>33484</v>
      </c>
    </row>
    <row r="22" spans="1:16" ht="15" customHeight="1">
      <c r="A22" s="28">
        <v>2006</v>
      </c>
      <c r="B22" s="17" t="s">
        <v>4</v>
      </c>
      <c r="C22" s="17">
        <v>54665360</v>
      </c>
      <c r="D22" s="17">
        <v>11649460</v>
      </c>
      <c r="E22" s="17">
        <v>2124625</v>
      </c>
      <c r="F22" s="17">
        <v>402603</v>
      </c>
      <c r="G22" s="17">
        <v>258800</v>
      </c>
      <c r="H22" s="17">
        <v>205835</v>
      </c>
      <c r="I22" s="17">
        <v>176455</v>
      </c>
      <c r="J22" s="17">
        <v>157390</v>
      </c>
      <c r="K22" s="17">
        <v>112016</v>
      </c>
      <c r="L22" s="17">
        <v>77776</v>
      </c>
      <c r="M22" s="17">
        <v>67291</v>
      </c>
      <c r="N22" s="17">
        <v>58505</v>
      </c>
      <c r="O22" s="17">
        <v>44748</v>
      </c>
      <c r="P22" s="17">
        <v>34417</v>
      </c>
    </row>
    <row r="23" spans="1:16" ht="15" customHeight="1">
      <c r="A23" s="28">
        <v>2007</v>
      </c>
      <c r="B23" s="17" t="s">
        <v>4</v>
      </c>
      <c r="C23" s="17">
        <v>62955875</v>
      </c>
      <c r="D23" s="17">
        <v>12747384</v>
      </c>
      <c r="E23" s="17">
        <v>2251017</v>
      </c>
      <c r="F23" s="17">
        <v>426439</v>
      </c>
      <c r="G23" s="17">
        <v>270440</v>
      </c>
      <c r="H23" s="17">
        <v>214832</v>
      </c>
      <c r="I23" s="17">
        <v>184473</v>
      </c>
      <c r="J23" s="17">
        <v>164883</v>
      </c>
      <c r="K23" s="17">
        <v>116396</v>
      </c>
      <c r="L23" s="17">
        <v>80723</v>
      </c>
      <c r="M23" s="17">
        <v>69559</v>
      </c>
      <c r="N23" s="17">
        <v>60617</v>
      </c>
      <c r="O23" s="17">
        <v>46200</v>
      </c>
      <c r="P23" s="17">
        <v>35541</v>
      </c>
    </row>
    <row r="24" spans="1:16" ht="15" customHeight="1">
      <c r="A24" s="28">
        <v>2008</v>
      </c>
      <c r="B24" s="17" t="s">
        <v>4</v>
      </c>
      <c r="C24" s="17">
        <v>49546782</v>
      </c>
      <c r="D24" s="17">
        <v>10097827</v>
      </c>
      <c r="E24" s="17">
        <v>1867652</v>
      </c>
      <c r="F24" s="17">
        <v>392513</v>
      </c>
      <c r="G24" s="17">
        <v>260381</v>
      </c>
      <c r="H24" s="17">
        <v>209750</v>
      </c>
      <c r="I24" s="17">
        <v>181624</v>
      </c>
      <c r="J24" s="17">
        <v>163512</v>
      </c>
      <c r="K24" s="17">
        <v>116813</v>
      </c>
      <c r="L24" s="17">
        <v>80886</v>
      </c>
      <c r="M24" s="17">
        <v>69813</v>
      </c>
      <c r="N24" s="17">
        <v>60535</v>
      </c>
      <c r="O24" s="17">
        <v>46120</v>
      </c>
      <c r="P24" s="17">
        <v>35340</v>
      </c>
    </row>
    <row r="25" spans="1:16" ht="15" customHeight="1">
      <c r="A25" s="28">
        <v>2009</v>
      </c>
      <c r="B25" s="17" t="s">
        <v>4</v>
      </c>
      <c r="C25" s="17">
        <v>34381494</v>
      </c>
      <c r="D25" s="17">
        <v>7206540</v>
      </c>
      <c r="E25" s="17">
        <v>1469393</v>
      </c>
      <c r="F25" s="17">
        <v>351968</v>
      </c>
      <c r="G25" s="17">
        <v>243096</v>
      </c>
      <c r="H25" s="17">
        <v>198731</v>
      </c>
      <c r="I25" s="17">
        <v>174432</v>
      </c>
      <c r="J25" s="17">
        <v>157342</v>
      </c>
      <c r="K25" s="17">
        <v>114181</v>
      </c>
      <c r="L25" s="17">
        <v>79237</v>
      </c>
      <c r="M25" s="17">
        <v>68216</v>
      </c>
      <c r="N25" s="17">
        <v>58876</v>
      </c>
      <c r="O25" s="17">
        <v>44529</v>
      </c>
      <c r="P25" s="17">
        <v>34156</v>
      </c>
    </row>
    <row r="26" spans="1:16" ht="15" customHeight="1">
      <c r="A26" s="28">
        <v>2010</v>
      </c>
      <c r="B26" s="17" t="s">
        <v>4</v>
      </c>
      <c r="C26" s="17">
        <v>45039369</v>
      </c>
      <c r="D26" s="17">
        <v>8762618</v>
      </c>
      <c r="E26" s="17">
        <v>1634386</v>
      </c>
      <c r="F26" s="17">
        <v>369691</v>
      </c>
      <c r="G26" s="17">
        <v>252785</v>
      </c>
      <c r="H26" s="17">
        <v>205942</v>
      </c>
      <c r="I26" s="17">
        <v>179023</v>
      </c>
      <c r="J26" s="17">
        <v>161579</v>
      </c>
      <c r="K26" s="17">
        <v>116623</v>
      </c>
      <c r="L26" s="17">
        <v>80462</v>
      </c>
      <c r="M26" s="17">
        <v>69126</v>
      </c>
      <c r="N26" s="17">
        <v>59512</v>
      </c>
      <c r="O26" s="17">
        <v>44895</v>
      </c>
      <c r="P26" s="17">
        <v>34338</v>
      </c>
    </row>
    <row r="27" spans="1:16" ht="15" customHeight="1">
      <c r="A27" s="28">
        <v>2011</v>
      </c>
      <c r="B27" s="17" t="s">
        <v>4</v>
      </c>
      <c r="C27" s="17">
        <v>41965258</v>
      </c>
      <c r="D27" s="17">
        <v>8830028</v>
      </c>
      <c r="E27" s="17">
        <v>1717675</v>
      </c>
      <c r="F27" s="17">
        <v>388905</v>
      </c>
      <c r="G27" s="17">
        <v>262933</v>
      </c>
      <c r="H27" s="17">
        <v>213441</v>
      </c>
      <c r="I27" s="17">
        <v>185812</v>
      </c>
      <c r="J27" s="17">
        <v>167728</v>
      </c>
      <c r="K27" s="17">
        <v>120136</v>
      </c>
      <c r="L27" s="17">
        <v>82241</v>
      </c>
      <c r="M27" s="17">
        <v>70492</v>
      </c>
      <c r="N27" s="17">
        <v>60789</v>
      </c>
      <c r="O27" s="17">
        <v>45722</v>
      </c>
      <c r="P27" s="17">
        <v>34823</v>
      </c>
    </row>
    <row r="28" spans="1:16" ht="15" customHeight="1">
      <c r="A28" s="28">
        <v>2012</v>
      </c>
      <c r="B28" s="17" t="s">
        <v>4</v>
      </c>
      <c r="C28" s="17">
        <v>62068187</v>
      </c>
      <c r="D28" s="17">
        <v>12104014</v>
      </c>
      <c r="E28" s="17">
        <v>2161175</v>
      </c>
      <c r="F28" s="17">
        <v>434682</v>
      </c>
      <c r="G28" s="17">
        <v>285908</v>
      </c>
      <c r="H28" s="17">
        <v>227923</v>
      </c>
      <c r="I28" s="17">
        <v>196416</v>
      </c>
      <c r="J28" s="17">
        <v>175817</v>
      </c>
      <c r="K28" s="17">
        <v>125195</v>
      </c>
      <c r="L28" s="17">
        <v>85440</v>
      </c>
      <c r="M28" s="17">
        <v>73354</v>
      </c>
      <c r="N28" s="17">
        <v>63222</v>
      </c>
      <c r="O28" s="17">
        <v>47475</v>
      </c>
      <c r="P28" s="17">
        <v>36055</v>
      </c>
    </row>
    <row r="29" spans="1:16" ht="15" customHeight="1">
      <c r="A29" s="10" t="s">
        <v>46</v>
      </c>
      <c r="B29" s="12" t="s">
        <v>1</v>
      </c>
      <c r="C29" s="45"/>
      <c r="D29" s="12"/>
      <c r="E29" s="31"/>
      <c r="F29" s="31"/>
      <c r="G29" s="31"/>
      <c r="H29" s="31"/>
      <c r="I29" s="31"/>
      <c r="J29" s="31"/>
      <c r="K29" s="31"/>
      <c r="L29" s="31"/>
      <c r="M29" s="31"/>
      <c r="N29" s="31"/>
      <c r="O29" s="31"/>
      <c r="P29" s="31"/>
    </row>
    <row r="30" spans="1:16" ht="15" customHeight="1">
      <c r="A30" s="28">
        <v>2003</v>
      </c>
      <c r="B30" s="18" t="s">
        <v>4</v>
      </c>
      <c r="C30" s="16">
        <v>20233778.40909091</v>
      </c>
      <c r="D30" s="16">
        <v>4535617.1875</v>
      </c>
      <c r="E30" s="16">
        <v>935431.8181818182</v>
      </c>
      <c r="F30" s="16">
        <v>217286.22159090912</v>
      </c>
      <c r="G30" s="16">
        <v>145997.86931818182</v>
      </c>
      <c r="H30" s="16">
        <v>119494.31818181819</v>
      </c>
      <c r="I30" s="16">
        <v>104497.1590909091</v>
      </c>
      <c r="J30" s="16">
        <v>94986.50568181819</v>
      </c>
      <c r="K30" s="16">
        <v>69225.85227272728</v>
      </c>
      <c r="L30" s="16">
        <v>49221.59090909091</v>
      </c>
      <c r="M30" s="16">
        <v>42539.77272727273</v>
      </c>
      <c r="N30" s="16">
        <v>37182.52840909091</v>
      </c>
      <c r="O30" s="16">
        <v>28681.107954545456</v>
      </c>
      <c r="P30" s="16">
        <v>22334.517045454548</v>
      </c>
    </row>
    <row r="31" spans="1:16" ht="15" customHeight="1">
      <c r="A31" s="28">
        <v>2004</v>
      </c>
      <c r="B31" s="18" t="s">
        <v>4</v>
      </c>
      <c r="C31" s="16">
        <v>26837716.26297578</v>
      </c>
      <c r="D31" s="16">
        <v>5851285.121107266</v>
      </c>
      <c r="E31" s="16">
        <v>1119666.4359861591</v>
      </c>
      <c r="F31" s="16">
        <v>235289.27335640136</v>
      </c>
      <c r="G31" s="16">
        <v>155238.7543252595</v>
      </c>
      <c r="H31" s="16">
        <v>125347.40484429065</v>
      </c>
      <c r="I31" s="16">
        <v>108418.68512110726</v>
      </c>
      <c r="J31" s="16">
        <v>97410.38062283737</v>
      </c>
      <c r="K31" s="16">
        <v>70476.12456747405</v>
      </c>
      <c r="L31" s="16">
        <v>49874.740484429065</v>
      </c>
      <c r="M31" s="16">
        <v>43456.0553633218</v>
      </c>
      <c r="N31" s="16">
        <v>37899.653979238756</v>
      </c>
      <c r="O31" s="16">
        <v>29121.799307958478</v>
      </c>
      <c r="P31" s="16">
        <v>22575.7785467128</v>
      </c>
    </row>
    <row r="32" spans="1:16" ht="15" customHeight="1">
      <c r="A32" s="28">
        <v>2005</v>
      </c>
      <c r="B32" s="17" t="s">
        <v>4</v>
      </c>
      <c r="C32" s="16">
        <v>34000331.32530121</v>
      </c>
      <c r="D32" s="16">
        <v>7187996.653279786</v>
      </c>
      <c r="E32" s="16">
        <v>1297305.890227577</v>
      </c>
      <c r="F32" s="16">
        <v>253856.09103078983</v>
      </c>
      <c r="G32" s="16">
        <v>164251.6733601071</v>
      </c>
      <c r="H32" s="16">
        <v>130338.68808567604</v>
      </c>
      <c r="I32" s="16">
        <v>111968.54082998661</v>
      </c>
      <c r="J32" s="16">
        <v>99876.84069611781</v>
      </c>
      <c r="K32" s="16">
        <v>71528.78179384203</v>
      </c>
      <c r="L32" s="16">
        <v>50060.24096385542</v>
      </c>
      <c r="M32" s="16">
        <v>43387.55020080321</v>
      </c>
      <c r="N32" s="16">
        <v>37873.49397590361</v>
      </c>
      <c r="O32" s="16">
        <v>29023.42704149933</v>
      </c>
      <c r="P32" s="16">
        <v>22412.31593038822</v>
      </c>
    </row>
    <row r="33" spans="1:16" s="6" customFormat="1" ht="15" customHeight="1">
      <c r="A33" s="28">
        <v>2006</v>
      </c>
      <c r="B33" s="17" t="s">
        <v>4</v>
      </c>
      <c r="C33" s="16">
        <v>35450946.82230869</v>
      </c>
      <c r="D33" s="16">
        <v>7554773.022049286</v>
      </c>
      <c r="E33" s="16">
        <v>1377837.224383917</v>
      </c>
      <c r="F33" s="16">
        <v>261091.43968871594</v>
      </c>
      <c r="G33" s="16">
        <v>167833.98184176395</v>
      </c>
      <c r="H33" s="16">
        <v>133485.7328145266</v>
      </c>
      <c r="I33" s="16">
        <v>114432.5551232166</v>
      </c>
      <c r="J33" s="16">
        <v>102068.74189364462</v>
      </c>
      <c r="K33" s="16">
        <v>72643.32036316472</v>
      </c>
      <c r="L33" s="16">
        <v>50438.391699092084</v>
      </c>
      <c r="M33" s="16">
        <v>43638.780804150454</v>
      </c>
      <c r="N33" s="16">
        <v>37940.98573281452</v>
      </c>
      <c r="O33" s="16">
        <v>29019.455252918287</v>
      </c>
      <c r="P33" s="16">
        <v>22319.714656290533</v>
      </c>
    </row>
    <row r="34" spans="1:16" ht="15" customHeight="1">
      <c r="A34" s="28">
        <v>2007</v>
      </c>
      <c r="B34" s="17" t="s">
        <v>4</v>
      </c>
      <c r="C34" s="16">
        <v>39694750.94577553</v>
      </c>
      <c r="D34" s="16">
        <v>8037442.622950819</v>
      </c>
      <c r="E34" s="16">
        <v>1419304.5397225725</v>
      </c>
      <c r="F34" s="16">
        <v>268877.04918032786</v>
      </c>
      <c r="G34" s="16">
        <v>170517.0239596469</v>
      </c>
      <c r="H34" s="16">
        <v>135455.23329129885</v>
      </c>
      <c r="I34" s="16">
        <v>116313.36696090794</v>
      </c>
      <c r="J34" s="16">
        <v>103961.53846153845</v>
      </c>
      <c r="K34" s="16">
        <v>73389.65952080706</v>
      </c>
      <c r="L34" s="16">
        <v>50897.22572509458</v>
      </c>
      <c r="M34" s="16">
        <v>43858.13366960908</v>
      </c>
      <c r="N34" s="16">
        <v>38220.05044136191</v>
      </c>
      <c r="O34" s="16">
        <v>29129.886506935687</v>
      </c>
      <c r="P34" s="16">
        <v>22409.20554854981</v>
      </c>
    </row>
    <row r="35" spans="1:16" ht="15" customHeight="1">
      <c r="A35" s="28">
        <v>2008</v>
      </c>
      <c r="B35" s="17" t="s">
        <v>4</v>
      </c>
      <c r="C35" s="16">
        <v>30083049.18032787</v>
      </c>
      <c r="D35" s="16">
        <v>6131042.501517911</v>
      </c>
      <c r="E35" s="16">
        <v>1133972.0704310867</v>
      </c>
      <c r="F35" s="16">
        <v>238319.97571341833</v>
      </c>
      <c r="G35" s="16">
        <v>158094.11050394658</v>
      </c>
      <c r="H35" s="16">
        <v>127352.76259866424</v>
      </c>
      <c r="I35" s="16">
        <v>110275.65270188221</v>
      </c>
      <c r="J35" s="16">
        <v>99278.68852459016</v>
      </c>
      <c r="K35" s="16">
        <v>70924.71159684274</v>
      </c>
      <c r="L35" s="16">
        <v>49111.11111111111</v>
      </c>
      <c r="M35" s="16">
        <v>42387.9781420765</v>
      </c>
      <c r="N35" s="16">
        <v>36754.70552519733</v>
      </c>
      <c r="O35" s="16">
        <v>28002.428658166362</v>
      </c>
      <c r="P35" s="16">
        <v>21457.19489981785</v>
      </c>
    </row>
    <row r="36" spans="1:16" ht="15" customHeight="1">
      <c r="A36" s="28">
        <v>2009</v>
      </c>
      <c r="B36" s="17" t="s">
        <v>4</v>
      </c>
      <c r="C36" s="16">
        <v>20951550.274223033</v>
      </c>
      <c r="D36" s="16">
        <v>4391553.930530164</v>
      </c>
      <c r="E36" s="16">
        <v>895425.3503961</v>
      </c>
      <c r="F36" s="16">
        <v>214483.85131017672</v>
      </c>
      <c r="G36" s="16">
        <v>148138.93967093236</v>
      </c>
      <c r="H36" s="16">
        <v>121103.59536867763</v>
      </c>
      <c r="I36" s="16">
        <v>106296.16087751371</v>
      </c>
      <c r="J36" s="16">
        <v>95881.77940280316</v>
      </c>
      <c r="K36" s="16">
        <v>69580.13406459476</v>
      </c>
      <c r="L36" s="16">
        <v>48285.80134064595</v>
      </c>
      <c r="M36" s="16">
        <v>41569.77452772699</v>
      </c>
      <c r="N36" s="16">
        <v>35878.12309567337</v>
      </c>
      <c r="O36" s="16">
        <v>27135.28336380256</v>
      </c>
      <c r="P36" s="16">
        <v>20814.13772090189</v>
      </c>
    </row>
    <row r="37" spans="1:16" ht="15" customHeight="1">
      <c r="A37" s="28">
        <v>2010</v>
      </c>
      <c r="B37" s="17" t="s">
        <v>4</v>
      </c>
      <c r="C37" s="16">
        <v>27002019.78417266</v>
      </c>
      <c r="D37" s="16">
        <v>5253368.105515588</v>
      </c>
      <c r="E37" s="16">
        <v>979847.721822542</v>
      </c>
      <c r="F37" s="16">
        <v>221637.29016786572</v>
      </c>
      <c r="G37" s="16">
        <v>151549.76019184652</v>
      </c>
      <c r="H37" s="16">
        <v>123466.4268585132</v>
      </c>
      <c r="I37" s="16">
        <v>107327.9376498801</v>
      </c>
      <c r="J37" s="16">
        <v>96869.90407673862</v>
      </c>
      <c r="K37" s="16">
        <v>69917.86570743406</v>
      </c>
      <c r="L37" s="16">
        <v>48238.60911270983</v>
      </c>
      <c r="M37" s="16">
        <v>41442.446043165466</v>
      </c>
      <c r="N37" s="16">
        <v>35678.65707434053</v>
      </c>
      <c r="O37" s="16">
        <v>26915.46762589928</v>
      </c>
      <c r="P37" s="16">
        <v>20586.3309352518</v>
      </c>
    </row>
    <row r="38" spans="1:16" ht="15" customHeight="1">
      <c r="A38" s="28">
        <v>2011</v>
      </c>
      <c r="B38" s="17" t="s">
        <v>4</v>
      </c>
      <c r="C38" s="16">
        <v>24384228.93666473</v>
      </c>
      <c r="D38" s="16">
        <v>5130754.212667054</v>
      </c>
      <c r="E38" s="16">
        <v>998067.9837303893</v>
      </c>
      <c r="F38" s="16">
        <v>225976.1766414875</v>
      </c>
      <c r="G38" s="16">
        <v>152779.19814061592</v>
      </c>
      <c r="H38" s="16">
        <v>124021.4991284137</v>
      </c>
      <c r="I38" s="16">
        <v>107967.46077861708</v>
      </c>
      <c r="J38" s="16">
        <v>97459.61650203369</v>
      </c>
      <c r="K38" s="16">
        <v>69805.92678675188</v>
      </c>
      <c r="L38" s="16">
        <v>47786.75188843696</v>
      </c>
      <c r="M38" s="16">
        <v>40959.90703079605</v>
      </c>
      <c r="N38" s="16">
        <v>35321.905868680995</v>
      </c>
      <c r="O38" s="16">
        <v>26567.112144102266</v>
      </c>
      <c r="P38" s="16">
        <v>20234.166182452063</v>
      </c>
    </row>
    <row r="39" spans="1:16" ht="15" customHeight="1">
      <c r="A39" s="28">
        <v>2012</v>
      </c>
      <c r="B39" s="17" t="s">
        <v>4</v>
      </c>
      <c r="C39" s="16">
        <v>35346347.949886106</v>
      </c>
      <c r="D39" s="16">
        <v>6892946.469248291</v>
      </c>
      <c r="E39" s="16">
        <v>1230737.471526196</v>
      </c>
      <c r="F39" s="16">
        <v>247541.00227790434</v>
      </c>
      <c r="G39" s="16">
        <v>162817.76765375855</v>
      </c>
      <c r="H39" s="16">
        <v>129796.69703872438</v>
      </c>
      <c r="I39" s="16">
        <v>111854.21412300684</v>
      </c>
      <c r="J39" s="16">
        <v>100123.57630979498</v>
      </c>
      <c r="K39" s="16">
        <v>71295.55808656037</v>
      </c>
      <c r="L39" s="16">
        <v>48656.03644646925</v>
      </c>
      <c r="M39" s="16">
        <v>41773.34851936219</v>
      </c>
      <c r="N39" s="16">
        <v>36003.416856492026</v>
      </c>
      <c r="O39" s="16">
        <v>27035.876993166286</v>
      </c>
      <c r="P39" s="16">
        <v>20532.46013667426</v>
      </c>
    </row>
    <row r="40" spans="1:16" ht="15" customHeight="1">
      <c r="A40" s="10" t="s">
        <v>7</v>
      </c>
      <c r="B40" s="12" t="s">
        <v>1</v>
      </c>
      <c r="C40" s="12"/>
      <c r="D40" s="12"/>
      <c r="E40" s="31"/>
      <c r="F40" s="31"/>
      <c r="G40" s="31"/>
      <c r="H40" s="31"/>
      <c r="I40" s="31"/>
      <c r="J40" s="31"/>
      <c r="K40" s="31"/>
      <c r="L40" s="31"/>
      <c r="M40" s="31"/>
      <c r="N40" s="31"/>
      <c r="O40" s="31"/>
      <c r="P40" s="31"/>
    </row>
    <row r="41" spans="1:16" ht="15" customHeight="1">
      <c r="A41" s="28">
        <v>2003</v>
      </c>
      <c r="B41" s="17">
        <v>6156994</v>
      </c>
      <c r="C41" s="17">
        <v>83238</v>
      </c>
      <c r="D41" s="17">
        <v>206010</v>
      </c>
      <c r="E41" s="17">
        <v>465594</v>
      </c>
      <c r="F41" s="17">
        <v>1030178</v>
      </c>
      <c r="G41" s="17">
        <v>1327075</v>
      </c>
      <c r="H41" s="17">
        <v>1549825</v>
      </c>
      <c r="I41" s="17">
        <v>1738945</v>
      </c>
      <c r="J41" s="17">
        <v>1907837</v>
      </c>
      <c r="K41" s="17">
        <v>2586777</v>
      </c>
      <c r="L41" s="17">
        <v>3572674</v>
      </c>
      <c r="M41" s="17">
        <v>3961657</v>
      </c>
      <c r="N41" s="17">
        <v>4300174</v>
      </c>
      <c r="O41" s="17">
        <v>4855774</v>
      </c>
      <c r="P41" s="17">
        <v>5286949</v>
      </c>
    </row>
    <row r="42" spans="1:16" ht="15" customHeight="1">
      <c r="A42" s="28">
        <v>2004</v>
      </c>
      <c r="B42" s="17">
        <v>6734554</v>
      </c>
      <c r="C42" s="17">
        <v>111932</v>
      </c>
      <c r="D42" s="17">
        <v>280449</v>
      </c>
      <c r="E42" s="17">
        <v>615494</v>
      </c>
      <c r="F42" s="17">
        <v>1278879</v>
      </c>
      <c r="G42" s="17">
        <v>1610803</v>
      </c>
      <c r="H42" s="17">
        <v>1855778</v>
      </c>
      <c r="I42" s="17">
        <v>2061398</v>
      </c>
      <c r="J42" s="17">
        <v>2243098</v>
      </c>
      <c r="K42" s="17">
        <v>2968169</v>
      </c>
      <c r="L42" s="17">
        <v>4010897</v>
      </c>
      <c r="M42" s="17">
        <v>4423150</v>
      </c>
      <c r="N42" s="17">
        <v>4782507</v>
      </c>
      <c r="O42" s="17">
        <v>5371578</v>
      </c>
      <c r="P42" s="17">
        <v>5826206</v>
      </c>
    </row>
    <row r="43" spans="1:16" s="7" customFormat="1" ht="15" customHeight="1">
      <c r="A43" s="28">
        <v>2005</v>
      </c>
      <c r="B43" s="17">
        <v>7365689</v>
      </c>
      <c r="C43" s="17">
        <v>143370</v>
      </c>
      <c r="D43" s="17">
        <v>362581</v>
      </c>
      <c r="E43" s="17">
        <v>783762</v>
      </c>
      <c r="F43" s="17">
        <v>1560659</v>
      </c>
      <c r="G43" s="17">
        <v>1932055</v>
      </c>
      <c r="H43" s="17">
        <v>2202354</v>
      </c>
      <c r="I43" s="17">
        <v>2426492</v>
      </c>
      <c r="J43" s="17">
        <v>2623077</v>
      </c>
      <c r="K43" s="17">
        <v>3400596</v>
      </c>
      <c r="L43" s="17">
        <v>4506197</v>
      </c>
      <c r="M43" s="17">
        <v>4940249</v>
      </c>
      <c r="N43" s="17">
        <v>5317903</v>
      </c>
      <c r="O43" s="17">
        <v>5936944</v>
      </c>
      <c r="P43" s="17">
        <v>6412897</v>
      </c>
    </row>
    <row r="44" spans="1:16" ht="15" customHeight="1">
      <c r="A44" s="28">
        <v>2006</v>
      </c>
      <c r="B44" s="17">
        <v>7969813</v>
      </c>
      <c r="C44" s="17">
        <v>170567</v>
      </c>
      <c r="D44" s="17">
        <v>418573</v>
      </c>
      <c r="E44" s="18">
        <v>895044</v>
      </c>
      <c r="F44" s="18">
        <v>1761119</v>
      </c>
      <c r="G44" s="18">
        <v>2166188</v>
      </c>
      <c r="H44" s="18">
        <v>2460559</v>
      </c>
      <c r="I44" s="18">
        <v>2704549</v>
      </c>
      <c r="J44" s="18">
        <v>2918422</v>
      </c>
      <c r="K44" s="18">
        <v>3759733</v>
      </c>
      <c r="L44" s="18">
        <v>4947104</v>
      </c>
      <c r="M44" s="18">
        <v>5412038</v>
      </c>
      <c r="N44" s="18">
        <v>5815385</v>
      </c>
      <c r="O44" s="18">
        <v>6474937</v>
      </c>
      <c r="P44" s="17">
        <v>6980130</v>
      </c>
    </row>
    <row r="45" spans="1:16" ht="15" customHeight="1">
      <c r="A45" s="28">
        <v>2007</v>
      </c>
      <c r="B45" s="17">
        <v>8621963</v>
      </c>
      <c r="C45" s="17">
        <v>219494</v>
      </c>
      <c r="D45" s="17">
        <v>503678</v>
      </c>
      <c r="E45" s="18">
        <v>1030091</v>
      </c>
      <c r="F45" s="18">
        <v>1971021</v>
      </c>
      <c r="G45" s="18">
        <v>2411916</v>
      </c>
      <c r="H45" s="18">
        <v>2729468</v>
      </c>
      <c r="I45" s="18">
        <v>2992467</v>
      </c>
      <c r="J45" s="18">
        <v>3223396</v>
      </c>
      <c r="K45" s="18">
        <v>4128240</v>
      </c>
      <c r="L45" s="18">
        <v>5401825</v>
      </c>
      <c r="M45" s="18">
        <v>5898437</v>
      </c>
      <c r="N45" s="18">
        <v>6329354</v>
      </c>
      <c r="O45" s="18">
        <v>7032507</v>
      </c>
      <c r="P45" s="17">
        <v>7571084</v>
      </c>
    </row>
    <row r="46" spans="1:16" ht="15" customHeight="1">
      <c r="A46" s="28">
        <v>2008</v>
      </c>
      <c r="B46" s="17">
        <v>8206158</v>
      </c>
      <c r="C46" s="17">
        <v>173257</v>
      </c>
      <c r="D46" s="17">
        <v>397957</v>
      </c>
      <c r="E46" s="17">
        <v>825898</v>
      </c>
      <c r="F46" s="17">
        <v>1656771</v>
      </c>
      <c r="G46" s="17">
        <v>2072196</v>
      </c>
      <c r="H46" s="17">
        <v>2380698</v>
      </c>
      <c r="I46" s="17">
        <v>2639100</v>
      </c>
      <c r="J46" s="17">
        <v>2867730</v>
      </c>
      <c r="K46" s="17">
        <v>3772889</v>
      </c>
      <c r="L46" s="17">
        <v>5055298</v>
      </c>
      <c r="M46" s="17">
        <v>5554583</v>
      </c>
      <c r="N46" s="17">
        <v>5986923</v>
      </c>
      <c r="O46" s="17">
        <v>6690342</v>
      </c>
      <c r="P46" s="17">
        <v>7228036</v>
      </c>
    </row>
    <row r="47" spans="1:16" ht="15" customHeight="1">
      <c r="A47" s="28">
        <v>2009</v>
      </c>
      <c r="B47" s="17">
        <v>7578641</v>
      </c>
      <c r="C47" s="17">
        <v>126242</v>
      </c>
      <c r="D47" s="17">
        <v>281687</v>
      </c>
      <c r="E47" s="17">
        <v>601504</v>
      </c>
      <c r="F47" s="17">
        <v>1304627</v>
      </c>
      <c r="G47" s="17">
        <v>1684139</v>
      </c>
      <c r="H47" s="17">
        <v>1973637</v>
      </c>
      <c r="I47" s="17">
        <v>2219853</v>
      </c>
      <c r="J47" s="17">
        <v>2439146</v>
      </c>
      <c r="K47" s="17">
        <v>3317402</v>
      </c>
      <c r="L47" s="17">
        <v>4570256</v>
      </c>
      <c r="M47" s="17">
        <v>5057761</v>
      </c>
      <c r="N47" s="17">
        <v>5478063</v>
      </c>
      <c r="O47" s="17">
        <v>6159780</v>
      </c>
      <c r="P47" s="17">
        <v>6678194</v>
      </c>
    </row>
    <row r="48" spans="1:16" ht="15" customHeight="1">
      <c r="A48" s="28">
        <v>2010</v>
      </c>
      <c r="B48" s="17">
        <v>8039779</v>
      </c>
      <c r="C48" s="17">
        <v>166727</v>
      </c>
      <c r="D48" s="17">
        <v>366563</v>
      </c>
      <c r="E48" s="17">
        <v>742989</v>
      </c>
      <c r="F48" s="17">
        <v>1517146</v>
      </c>
      <c r="G48" s="17">
        <v>1922058</v>
      </c>
      <c r="H48" s="17">
        <v>2228360</v>
      </c>
      <c r="I48" s="17">
        <v>2486918</v>
      </c>
      <c r="J48" s="17">
        <v>2716199</v>
      </c>
      <c r="K48" s="17">
        <v>3631364</v>
      </c>
      <c r="L48" s="17">
        <v>4927262</v>
      </c>
      <c r="M48" s="17">
        <v>5430952</v>
      </c>
      <c r="N48" s="17">
        <v>5864278</v>
      </c>
      <c r="O48" s="17">
        <v>6564169</v>
      </c>
      <c r="P48" s="17">
        <v>7095680</v>
      </c>
    </row>
    <row r="49" spans="1:16" ht="15" customHeight="1">
      <c r="A49" s="28">
        <v>2011</v>
      </c>
      <c r="B49" s="17">
        <v>8317188</v>
      </c>
      <c r="C49" s="17">
        <v>144984</v>
      </c>
      <c r="D49" s="17">
        <v>342338</v>
      </c>
      <c r="E49" s="17">
        <v>737251</v>
      </c>
      <c r="F49" s="17">
        <v>1555701</v>
      </c>
      <c r="G49" s="17">
        <v>1984960</v>
      </c>
      <c r="H49" s="17">
        <v>2306674</v>
      </c>
      <c r="I49" s="17">
        <v>2578137</v>
      </c>
      <c r="J49" s="17">
        <v>2818879</v>
      </c>
      <c r="K49" s="17">
        <v>3774978</v>
      </c>
      <c r="L49" s="17">
        <v>5120188</v>
      </c>
      <c r="M49" s="17">
        <v>5640585</v>
      </c>
      <c r="N49" s="17">
        <v>6088552</v>
      </c>
      <c r="O49" s="17">
        <v>6810489</v>
      </c>
      <c r="P49" s="17">
        <v>7356627</v>
      </c>
    </row>
    <row r="50" spans="1:16" ht="15" customHeight="1">
      <c r="A50" s="28">
        <v>2012</v>
      </c>
      <c r="B50" s="17">
        <v>9041744</v>
      </c>
      <c r="C50" s="17">
        <v>219067</v>
      </c>
      <c r="D50" s="17">
        <v>501374</v>
      </c>
      <c r="E50" s="17">
        <v>1017057</v>
      </c>
      <c r="F50" s="17">
        <v>1976738</v>
      </c>
      <c r="G50" s="17">
        <v>2446464</v>
      </c>
      <c r="H50" s="17">
        <v>2791205</v>
      </c>
      <c r="I50" s="17">
        <v>3078337</v>
      </c>
      <c r="J50" s="17">
        <v>3330944</v>
      </c>
      <c r="K50" s="17">
        <v>4327899</v>
      </c>
      <c r="L50" s="17">
        <v>5722980</v>
      </c>
      <c r="M50" s="17">
        <v>6261677</v>
      </c>
      <c r="N50" s="17">
        <v>6725553</v>
      </c>
      <c r="O50" s="17">
        <v>7473507</v>
      </c>
      <c r="P50" s="17">
        <v>8037800</v>
      </c>
    </row>
    <row r="51" spans="1:16" ht="15" customHeight="1">
      <c r="A51" s="10" t="s">
        <v>47</v>
      </c>
      <c r="B51" s="13"/>
      <c r="C51" s="47"/>
      <c r="D51" s="47"/>
      <c r="E51" s="47"/>
      <c r="F51" s="47"/>
      <c r="G51" s="47"/>
      <c r="H51" s="47"/>
      <c r="I51" s="47"/>
      <c r="J51" s="47"/>
      <c r="K51" s="47"/>
      <c r="L51" s="47"/>
      <c r="M51" s="47"/>
      <c r="N51" s="47"/>
      <c r="O51" s="47"/>
      <c r="P51" s="47"/>
    </row>
    <row r="52" spans="1:16" ht="15" customHeight="1">
      <c r="A52" s="28">
        <v>2003</v>
      </c>
      <c r="B52" s="17">
        <v>745514</v>
      </c>
      <c r="C52" s="17">
        <v>17169</v>
      </c>
      <c r="D52" s="17">
        <v>47192</v>
      </c>
      <c r="E52" s="17">
        <v>114559</v>
      </c>
      <c r="F52" s="17">
        <v>251146</v>
      </c>
      <c r="G52" s="17">
        <v>308878</v>
      </c>
      <c r="H52" s="17">
        <v>345930</v>
      </c>
      <c r="I52" s="17">
        <v>374786</v>
      </c>
      <c r="J52" s="17">
        <v>399176</v>
      </c>
      <c r="K52" s="17">
        <v>483792</v>
      </c>
      <c r="L52" s="17">
        <v>582130</v>
      </c>
      <c r="M52" s="17">
        <v>617015</v>
      </c>
      <c r="N52" s="17">
        <v>645885</v>
      </c>
      <c r="O52" s="17">
        <v>688113</v>
      </c>
      <c r="P52" s="17">
        <v>715163</v>
      </c>
    </row>
    <row r="53" spans="1:16" s="4" customFormat="1" ht="15" customHeight="1">
      <c r="A53" s="28">
        <v>2004</v>
      </c>
      <c r="B53" s="38">
        <v>829096</v>
      </c>
      <c r="C53" s="38">
        <v>21437</v>
      </c>
      <c r="D53" s="38">
        <v>59739</v>
      </c>
      <c r="E53" s="39">
        <v>141937</v>
      </c>
      <c r="F53" s="39">
        <v>300802</v>
      </c>
      <c r="G53" s="39">
        <v>367392</v>
      </c>
      <c r="H53" s="39">
        <v>409259</v>
      </c>
      <c r="I53" s="39">
        <v>440979</v>
      </c>
      <c r="J53" s="39">
        <v>467165</v>
      </c>
      <c r="K53" s="39">
        <v>558007</v>
      </c>
      <c r="L53" s="39">
        <v>659803</v>
      </c>
      <c r="M53" s="39">
        <v>694983</v>
      </c>
      <c r="N53" s="39">
        <v>724830</v>
      </c>
      <c r="O53" s="39">
        <v>769074</v>
      </c>
      <c r="P53" s="39">
        <v>797040</v>
      </c>
    </row>
    <row r="54" spans="1:16" s="4" customFormat="1" ht="15" customHeight="1">
      <c r="A54" s="28">
        <v>2005</v>
      </c>
      <c r="B54" s="17">
        <v>931693</v>
      </c>
      <c r="C54" s="17">
        <v>27171</v>
      </c>
      <c r="D54" s="17">
        <v>75151</v>
      </c>
      <c r="E54" s="17">
        <v>176152</v>
      </c>
      <c r="F54" s="17">
        <v>361264</v>
      </c>
      <c r="G54" s="17">
        <v>437452</v>
      </c>
      <c r="H54" s="17">
        <v>485042</v>
      </c>
      <c r="I54" s="17">
        <v>520483</v>
      </c>
      <c r="J54" s="17">
        <v>549068</v>
      </c>
      <c r="K54" s="17">
        <v>647115</v>
      </c>
      <c r="L54" s="17">
        <v>755252</v>
      </c>
      <c r="M54" s="17">
        <v>792545</v>
      </c>
      <c r="N54" s="17">
        <v>823488</v>
      </c>
      <c r="O54" s="17">
        <v>869272</v>
      </c>
      <c r="P54" s="17">
        <v>898262</v>
      </c>
    </row>
    <row r="55" spans="1:16" s="4" customFormat="1" ht="15" customHeight="1">
      <c r="A55" s="28">
        <v>2006</v>
      </c>
      <c r="B55" s="17">
        <v>1020438</v>
      </c>
      <c r="C55" s="17">
        <v>30860</v>
      </c>
      <c r="D55" s="17">
        <v>83499</v>
      </c>
      <c r="E55" s="17">
        <v>196358</v>
      </c>
      <c r="F55" s="17">
        <v>401610</v>
      </c>
      <c r="G55" s="17">
        <v>485109</v>
      </c>
      <c r="H55" s="17">
        <v>536823</v>
      </c>
      <c r="I55" s="17">
        <v>575603</v>
      </c>
      <c r="J55" s="17">
        <v>607088</v>
      </c>
      <c r="K55" s="17">
        <v>715108</v>
      </c>
      <c r="L55" s="17">
        <v>832153</v>
      </c>
      <c r="M55" s="17">
        <v>872385</v>
      </c>
      <c r="N55" s="17">
        <v>905569</v>
      </c>
      <c r="O55" s="17">
        <v>954823</v>
      </c>
      <c r="P55" s="17">
        <v>985657</v>
      </c>
    </row>
    <row r="56" spans="1:16" s="4" customFormat="1" ht="15" customHeight="1">
      <c r="A56" s="28">
        <v>2007</v>
      </c>
      <c r="B56" s="17">
        <v>1111872</v>
      </c>
      <c r="C56" s="17">
        <v>38587</v>
      </c>
      <c r="D56" s="17">
        <v>97979</v>
      </c>
      <c r="E56" s="17">
        <v>220636</v>
      </c>
      <c r="F56" s="17">
        <v>442633</v>
      </c>
      <c r="G56" s="17">
        <v>534150</v>
      </c>
      <c r="H56" s="17">
        <v>590292</v>
      </c>
      <c r="I56" s="17">
        <v>631830</v>
      </c>
      <c r="J56" s="17">
        <v>666021</v>
      </c>
      <c r="K56" s="17">
        <v>782903</v>
      </c>
      <c r="L56" s="17">
        <v>909392</v>
      </c>
      <c r="M56" s="17">
        <v>952964</v>
      </c>
      <c r="N56" s="17">
        <v>988633</v>
      </c>
      <c r="O56" s="17">
        <v>1041166</v>
      </c>
      <c r="P56" s="17">
        <v>1074502</v>
      </c>
    </row>
    <row r="57" spans="1:16" s="4" customFormat="1" ht="15" customHeight="1">
      <c r="A57" s="28">
        <v>2008</v>
      </c>
      <c r="B57" s="17">
        <v>1028669</v>
      </c>
      <c r="C57" s="17">
        <v>33136</v>
      </c>
      <c r="D57" s="17">
        <v>83085</v>
      </c>
      <c r="E57" s="17">
        <v>187200</v>
      </c>
      <c r="F57" s="17">
        <v>385857</v>
      </c>
      <c r="G57" s="17">
        <v>470285</v>
      </c>
      <c r="H57" s="17">
        <v>523500</v>
      </c>
      <c r="I57" s="17">
        <v>563684</v>
      </c>
      <c r="J57" s="17">
        <v>597246</v>
      </c>
      <c r="K57" s="17">
        <v>711873</v>
      </c>
      <c r="L57" s="17">
        <v>837561</v>
      </c>
      <c r="M57" s="17">
        <v>880244</v>
      </c>
      <c r="N57" s="17">
        <v>915035</v>
      </c>
      <c r="O57" s="17">
        <v>965691</v>
      </c>
      <c r="P57" s="17">
        <v>996815</v>
      </c>
    </row>
    <row r="58" spans="1:16" s="4" customFormat="1" ht="15" customHeight="1">
      <c r="A58" s="28">
        <v>2009</v>
      </c>
      <c r="B58" s="17">
        <v>863486</v>
      </c>
      <c r="C58" s="17">
        <v>26328</v>
      </c>
      <c r="D58" s="17">
        <v>64253</v>
      </c>
      <c r="E58" s="17">
        <v>146030</v>
      </c>
      <c r="F58" s="17">
        <v>313826</v>
      </c>
      <c r="G58" s="17">
        <v>387828</v>
      </c>
      <c r="H58" s="17">
        <v>435662</v>
      </c>
      <c r="I58" s="17">
        <v>472299</v>
      </c>
      <c r="J58" s="17">
        <v>502274</v>
      </c>
      <c r="K58" s="17">
        <v>603504</v>
      </c>
      <c r="L58" s="17">
        <v>712700</v>
      </c>
      <c r="M58" s="17">
        <v>749022</v>
      </c>
      <c r="N58" s="17">
        <v>777801</v>
      </c>
      <c r="O58" s="17">
        <v>818789</v>
      </c>
      <c r="P58" s="17">
        <v>842286</v>
      </c>
    </row>
    <row r="59" spans="1:16" s="4" customFormat="1" ht="15" customHeight="1">
      <c r="A59" s="28">
        <v>2010</v>
      </c>
      <c r="B59" s="17">
        <v>949144</v>
      </c>
      <c r="C59" s="17">
        <v>31453</v>
      </c>
      <c r="D59" s="17">
        <v>76390</v>
      </c>
      <c r="E59" s="17">
        <v>169734</v>
      </c>
      <c r="F59" s="17">
        <v>354810</v>
      </c>
      <c r="G59" s="17">
        <v>436043</v>
      </c>
      <c r="H59" s="17">
        <v>488303</v>
      </c>
      <c r="I59" s="17">
        <v>528045</v>
      </c>
      <c r="J59" s="17">
        <v>560649</v>
      </c>
      <c r="K59" s="17">
        <v>670319</v>
      </c>
      <c r="L59" s="17">
        <v>787407</v>
      </c>
      <c r="M59" s="17">
        <v>826796</v>
      </c>
      <c r="N59" s="17">
        <v>858000</v>
      </c>
      <c r="O59" s="17">
        <v>901560</v>
      </c>
      <c r="P59" s="17">
        <v>926782</v>
      </c>
    </row>
    <row r="60" spans="1:16" s="4" customFormat="1" ht="15" customHeight="1">
      <c r="A60" s="28">
        <v>2011</v>
      </c>
      <c r="B60" s="17">
        <v>1042571</v>
      </c>
      <c r="C60" s="17">
        <v>26488</v>
      </c>
      <c r="D60" s="17">
        <v>70545</v>
      </c>
      <c r="E60" s="17">
        <v>168222</v>
      </c>
      <c r="F60" s="17">
        <v>365518</v>
      </c>
      <c r="G60" s="17">
        <v>453679</v>
      </c>
      <c r="H60" s="17">
        <v>510000</v>
      </c>
      <c r="I60" s="17">
        <v>553220</v>
      </c>
      <c r="J60" s="17">
        <v>588967</v>
      </c>
      <c r="K60" s="17">
        <v>711663</v>
      </c>
      <c r="L60" s="17">
        <v>846579</v>
      </c>
      <c r="M60" s="17">
        <v>892616</v>
      </c>
      <c r="N60" s="17">
        <v>929529</v>
      </c>
      <c r="O60" s="17">
        <v>981800</v>
      </c>
      <c r="P60" s="17">
        <v>1012460</v>
      </c>
    </row>
    <row r="61" spans="1:16" s="4" customFormat="1" ht="15" customHeight="1">
      <c r="A61" s="28">
        <v>2012</v>
      </c>
      <c r="B61" s="17">
        <v>1184978</v>
      </c>
      <c r="C61" s="17">
        <v>38563</v>
      </c>
      <c r="D61" s="17">
        <v>97902</v>
      </c>
      <c r="E61" s="17">
        <v>220414</v>
      </c>
      <c r="F61" s="17">
        <v>451328</v>
      </c>
      <c r="G61" s="17">
        <v>550934</v>
      </c>
      <c r="H61" s="17">
        <v>613192</v>
      </c>
      <c r="I61" s="17">
        <v>660121</v>
      </c>
      <c r="J61" s="17">
        <v>698543</v>
      </c>
      <c r="K61" s="17">
        <v>831445</v>
      </c>
      <c r="L61" s="17">
        <v>975377</v>
      </c>
      <c r="M61" s="17">
        <v>1024046</v>
      </c>
      <c r="N61" s="17">
        <v>1063388</v>
      </c>
      <c r="O61" s="17">
        <v>1119368</v>
      </c>
      <c r="P61" s="17">
        <v>1152063</v>
      </c>
    </row>
    <row r="62" spans="1:16" s="4" customFormat="1" ht="15" customHeight="1">
      <c r="A62" s="10" t="s">
        <v>48</v>
      </c>
      <c r="B62" s="32"/>
      <c r="C62" s="32"/>
      <c r="D62" s="32"/>
      <c r="E62" s="31"/>
      <c r="F62" s="31"/>
      <c r="G62" s="31"/>
      <c r="H62" s="31"/>
      <c r="I62" s="31"/>
      <c r="J62" s="31"/>
      <c r="K62" s="31"/>
      <c r="L62" s="31"/>
      <c r="M62" s="31"/>
      <c r="N62" s="31"/>
      <c r="O62" s="31"/>
      <c r="P62" s="31"/>
    </row>
    <row r="63" spans="1:29" s="7" customFormat="1" ht="15" customHeight="1">
      <c r="A63" s="28">
        <v>2003</v>
      </c>
      <c r="B63" s="22">
        <v>12.1084</v>
      </c>
      <c r="C63" s="21">
        <v>20.6263</v>
      </c>
      <c r="D63" s="21">
        <v>22.9078</v>
      </c>
      <c r="E63" s="24">
        <v>24.6049</v>
      </c>
      <c r="F63" s="24">
        <v>24.3789</v>
      </c>
      <c r="G63" s="24">
        <v>23.2751</v>
      </c>
      <c r="H63" s="24">
        <v>22.3206</v>
      </c>
      <c r="I63" s="24">
        <v>21.5525</v>
      </c>
      <c r="J63" s="24">
        <v>20.923</v>
      </c>
      <c r="K63" s="24">
        <v>18.7025</v>
      </c>
      <c r="L63" s="24">
        <v>16.2939</v>
      </c>
      <c r="M63" s="24">
        <v>15.5747</v>
      </c>
      <c r="N63" s="24">
        <v>15.02</v>
      </c>
      <c r="O63" s="24">
        <v>14.171</v>
      </c>
      <c r="P63" s="24">
        <v>13.527</v>
      </c>
      <c r="Q63" s="42"/>
      <c r="R63" s="42"/>
      <c r="S63" s="42"/>
      <c r="T63" s="42"/>
      <c r="U63" s="42"/>
      <c r="V63" s="42"/>
      <c r="W63" s="42"/>
      <c r="X63" s="42"/>
      <c r="Y63" s="42"/>
      <c r="Z63" s="42"/>
      <c r="AA63" s="42"/>
      <c r="AB63" s="42"/>
      <c r="AC63" s="42"/>
    </row>
    <row r="64" spans="1:29" ht="15" customHeight="1">
      <c r="A64" s="28">
        <v>2004</v>
      </c>
      <c r="B64" s="22">
        <v>12.3111</v>
      </c>
      <c r="C64" s="21">
        <v>19.1522</v>
      </c>
      <c r="D64" s="21">
        <v>21.3012</v>
      </c>
      <c r="E64" s="21">
        <v>23.0607</v>
      </c>
      <c r="F64" s="21">
        <v>23.5208</v>
      </c>
      <c r="G64" s="21">
        <v>22.808</v>
      </c>
      <c r="H64" s="21">
        <v>22.0532</v>
      </c>
      <c r="I64" s="21">
        <v>21.3922</v>
      </c>
      <c r="J64" s="21">
        <v>20.8268</v>
      </c>
      <c r="K64" s="21">
        <v>18.7997</v>
      </c>
      <c r="L64" s="21">
        <v>16.4503</v>
      </c>
      <c r="M64" s="21">
        <v>15.7124</v>
      </c>
      <c r="N64" s="21">
        <v>15.1559</v>
      </c>
      <c r="O64" s="21">
        <v>14.3175</v>
      </c>
      <c r="P64" s="21">
        <v>13.6803</v>
      </c>
      <c r="Q64" s="42"/>
      <c r="R64" s="42"/>
      <c r="S64" s="42"/>
      <c r="T64" s="42"/>
      <c r="U64" s="42"/>
      <c r="V64" s="42"/>
      <c r="W64" s="42"/>
      <c r="X64" s="42"/>
      <c r="Y64" s="42"/>
      <c r="Z64" s="42"/>
      <c r="AA64" s="42"/>
      <c r="AB64" s="42"/>
      <c r="AC64" s="42"/>
    </row>
    <row r="65" spans="1:29" ht="15" customHeight="1">
      <c r="A65" s="28">
        <v>2005</v>
      </c>
      <c r="B65" s="21">
        <v>12.6491</v>
      </c>
      <c r="C65" s="21">
        <v>18.9517</v>
      </c>
      <c r="D65" s="21">
        <v>20.7268</v>
      </c>
      <c r="E65" s="21">
        <v>22.4752</v>
      </c>
      <c r="F65" s="21">
        <v>23.1482</v>
      </c>
      <c r="G65" s="21">
        <v>22.6418</v>
      </c>
      <c r="H65" s="21">
        <v>22.0238</v>
      </c>
      <c r="I65" s="21">
        <v>21.45</v>
      </c>
      <c r="J65" s="21">
        <v>20.9322</v>
      </c>
      <c r="K65" s="21">
        <v>19.0295</v>
      </c>
      <c r="L65" s="21">
        <v>16.7603</v>
      </c>
      <c r="M65" s="21">
        <v>16.0426</v>
      </c>
      <c r="N65" s="21">
        <v>15.4852</v>
      </c>
      <c r="O65" s="21">
        <v>14.6417</v>
      </c>
      <c r="P65" s="21">
        <v>14.0071</v>
      </c>
      <c r="Q65" s="42"/>
      <c r="R65" s="42"/>
      <c r="S65" s="42"/>
      <c r="T65" s="42"/>
      <c r="U65" s="42"/>
      <c r="V65" s="42"/>
      <c r="W65" s="42"/>
      <c r="X65" s="42"/>
      <c r="Y65" s="42"/>
      <c r="Z65" s="42"/>
      <c r="AA65" s="42"/>
      <c r="AB65" s="42"/>
      <c r="AC65" s="42"/>
    </row>
    <row r="66" spans="1:29" ht="15" customHeight="1">
      <c r="A66" s="28">
        <v>2006</v>
      </c>
      <c r="B66" s="21">
        <v>12.8038</v>
      </c>
      <c r="C66" s="21">
        <v>18.0927</v>
      </c>
      <c r="D66" s="21">
        <v>19.9485</v>
      </c>
      <c r="E66" s="22">
        <v>21.9384</v>
      </c>
      <c r="F66" s="22">
        <v>22.8042</v>
      </c>
      <c r="G66" s="22">
        <v>22.3946</v>
      </c>
      <c r="H66" s="22">
        <v>21.8171</v>
      </c>
      <c r="I66" s="22">
        <v>21.2828</v>
      </c>
      <c r="J66" s="22">
        <v>20.8019</v>
      </c>
      <c r="K66" s="22">
        <v>19.0202</v>
      </c>
      <c r="L66" s="22">
        <v>16.821</v>
      </c>
      <c r="M66" s="22">
        <v>16.1193</v>
      </c>
      <c r="N66" s="22">
        <v>15.572</v>
      </c>
      <c r="O66" s="22">
        <v>14.7464</v>
      </c>
      <c r="P66" s="21">
        <v>14.1209</v>
      </c>
      <c r="Q66" s="42"/>
      <c r="R66" s="42"/>
      <c r="S66" s="42"/>
      <c r="T66" s="42"/>
      <c r="U66" s="42"/>
      <c r="V66" s="42"/>
      <c r="W66" s="42"/>
      <c r="X66" s="42"/>
      <c r="Y66" s="42"/>
      <c r="Z66" s="42"/>
      <c r="AA66" s="42"/>
      <c r="AB66" s="42"/>
      <c r="AC66" s="42"/>
    </row>
    <row r="67" spans="1:29" ht="15" customHeight="1">
      <c r="A67" s="28">
        <v>2007</v>
      </c>
      <c r="B67" s="21">
        <v>12.8958</v>
      </c>
      <c r="C67" s="21">
        <v>17.58</v>
      </c>
      <c r="D67" s="21">
        <v>19.4528</v>
      </c>
      <c r="E67" s="22">
        <v>21.4191</v>
      </c>
      <c r="F67" s="22">
        <v>22.457</v>
      </c>
      <c r="G67" s="22">
        <v>22.1463</v>
      </c>
      <c r="H67" s="22">
        <v>21.6266</v>
      </c>
      <c r="I67" s="22">
        <v>21.114</v>
      </c>
      <c r="J67" s="22">
        <v>20.6621</v>
      </c>
      <c r="K67" s="22">
        <v>18.9646</v>
      </c>
      <c r="L67" s="22">
        <v>16.8349</v>
      </c>
      <c r="M67" s="22">
        <v>16.1562</v>
      </c>
      <c r="N67" s="22">
        <v>15.6198</v>
      </c>
      <c r="O67" s="22">
        <v>14.8051</v>
      </c>
      <c r="P67" s="21">
        <v>14.1922</v>
      </c>
      <c r="Q67" s="42"/>
      <c r="R67" s="42"/>
      <c r="S67" s="42"/>
      <c r="T67" s="42"/>
      <c r="U67" s="42"/>
      <c r="V67" s="42"/>
      <c r="W67" s="42"/>
      <c r="X67" s="42"/>
      <c r="Y67" s="42"/>
      <c r="Z67" s="42"/>
      <c r="AA67" s="42"/>
      <c r="AB67" s="42"/>
      <c r="AC67" s="42"/>
    </row>
    <row r="68" spans="1:29" ht="15" customHeight="1">
      <c r="A68" s="28">
        <v>2008</v>
      </c>
      <c r="B68" s="21">
        <v>12.5353</v>
      </c>
      <c r="C68" s="21">
        <v>19.1252</v>
      </c>
      <c r="D68" s="21">
        <v>20.8778</v>
      </c>
      <c r="E68" s="21">
        <v>22.6662</v>
      </c>
      <c r="F68" s="21">
        <v>23.2897</v>
      </c>
      <c r="G68" s="21">
        <v>22.695</v>
      </c>
      <c r="H68" s="21">
        <v>21.9894</v>
      </c>
      <c r="I68" s="21">
        <v>21.3589</v>
      </c>
      <c r="J68" s="21">
        <v>20.8264</v>
      </c>
      <c r="K68" s="21">
        <v>18.8681</v>
      </c>
      <c r="L68" s="21">
        <v>16.568</v>
      </c>
      <c r="M68" s="21">
        <v>15.8472</v>
      </c>
      <c r="N68" s="21">
        <v>15.2839</v>
      </c>
      <c r="O68" s="21">
        <v>14.4341</v>
      </c>
      <c r="P68" s="21">
        <v>13.7909</v>
      </c>
      <c r="Q68" s="42"/>
      <c r="R68" s="42"/>
      <c r="S68" s="42"/>
      <c r="T68" s="42"/>
      <c r="U68" s="42"/>
      <c r="V68" s="42"/>
      <c r="W68" s="42"/>
      <c r="X68" s="42"/>
      <c r="Y68" s="42"/>
      <c r="Z68" s="42"/>
      <c r="AA68" s="42"/>
      <c r="AB68" s="42"/>
      <c r="AC68" s="42"/>
    </row>
    <row r="69" spans="1:29" ht="15" customHeight="1">
      <c r="A69" s="28">
        <v>2009</v>
      </c>
      <c r="B69" s="21">
        <v>11.3937</v>
      </c>
      <c r="C69" s="21">
        <v>20.8554</v>
      </c>
      <c r="D69" s="21">
        <v>22.8102</v>
      </c>
      <c r="E69" s="21">
        <v>24.2775</v>
      </c>
      <c r="F69" s="21">
        <v>24.0548</v>
      </c>
      <c r="G69" s="21">
        <v>23.0283</v>
      </c>
      <c r="H69" s="21">
        <v>22.0741</v>
      </c>
      <c r="I69" s="21">
        <v>21.2762</v>
      </c>
      <c r="J69" s="21">
        <v>20.5922</v>
      </c>
      <c r="K69" s="21">
        <v>18.1921</v>
      </c>
      <c r="L69" s="21">
        <v>15.5943</v>
      </c>
      <c r="M69" s="21">
        <v>14.8094</v>
      </c>
      <c r="N69" s="21">
        <v>14.1985</v>
      </c>
      <c r="O69" s="21">
        <v>13.2925</v>
      </c>
      <c r="P69" s="21">
        <v>12.6125</v>
      </c>
      <c r="Q69" s="42"/>
      <c r="R69" s="42"/>
      <c r="S69" s="42"/>
      <c r="T69" s="42"/>
      <c r="U69" s="42"/>
      <c r="V69" s="42"/>
      <c r="W69" s="42"/>
      <c r="X69" s="42"/>
      <c r="Y69" s="42"/>
      <c r="Z69" s="42"/>
      <c r="AA69" s="42"/>
      <c r="AB69" s="42"/>
      <c r="AC69" s="42"/>
    </row>
    <row r="70" spans="1:29" ht="15" customHeight="1">
      <c r="A70" s="28">
        <v>2010</v>
      </c>
      <c r="B70" s="21">
        <v>11.8056</v>
      </c>
      <c r="C70" s="21">
        <v>18.865</v>
      </c>
      <c r="D70" s="21">
        <v>20.8394</v>
      </c>
      <c r="E70" s="21">
        <v>22.8447</v>
      </c>
      <c r="F70" s="21">
        <v>23.3867</v>
      </c>
      <c r="G70" s="21">
        <v>22.6863</v>
      </c>
      <c r="H70" s="21">
        <v>21.9131</v>
      </c>
      <c r="I70" s="21">
        <v>21.2329</v>
      </c>
      <c r="J70" s="21">
        <v>20.6409</v>
      </c>
      <c r="K70" s="21">
        <v>18.4592</v>
      </c>
      <c r="L70" s="21">
        <v>15.9806</v>
      </c>
      <c r="M70" s="21">
        <v>15.2238</v>
      </c>
      <c r="N70" s="21">
        <v>14.631</v>
      </c>
      <c r="O70" s="21">
        <v>13.7346</v>
      </c>
      <c r="P70" s="21">
        <v>13.0612</v>
      </c>
      <c r="Q70" s="42"/>
      <c r="R70" s="42"/>
      <c r="S70" s="42"/>
      <c r="T70" s="42"/>
      <c r="U70" s="42"/>
      <c r="V70" s="42"/>
      <c r="W70" s="42"/>
      <c r="X70" s="42"/>
      <c r="Y70" s="42"/>
      <c r="Z70" s="42"/>
      <c r="AA70" s="42"/>
      <c r="AB70" s="42"/>
      <c r="AC70" s="42"/>
    </row>
    <row r="71" spans="1:29" ht="15" customHeight="1">
      <c r="A71" s="28">
        <v>2011</v>
      </c>
      <c r="B71" s="21">
        <v>12.5351</v>
      </c>
      <c r="C71" s="21">
        <v>18.2695</v>
      </c>
      <c r="D71" s="21">
        <v>20.6067</v>
      </c>
      <c r="E71" s="21">
        <v>22.8175</v>
      </c>
      <c r="F71" s="21">
        <v>23.4954</v>
      </c>
      <c r="G71" s="21">
        <v>22.8558</v>
      </c>
      <c r="H71" s="21">
        <v>22.1098</v>
      </c>
      <c r="I71" s="21">
        <v>21.4581</v>
      </c>
      <c r="J71" s="21">
        <v>20.8937</v>
      </c>
      <c r="K71" s="21">
        <v>18.8521</v>
      </c>
      <c r="L71" s="21">
        <v>16.5341</v>
      </c>
      <c r="M71" s="21">
        <v>15.8249</v>
      </c>
      <c r="N71" s="21">
        <v>15.2668</v>
      </c>
      <c r="O71" s="21">
        <v>14.416</v>
      </c>
      <c r="P71" s="21">
        <v>13.7626</v>
      </c>
      <c r="Q71" s="42"/>
      <c r="R71" s="42"/>
      <c r="S71" s="42"/>
      <c r="T71" s="42"/>
      <c r="U71" s="42"/>
      <c r="V71" s="42"/>
      <c r="W71" s="42"/>
      <c r="X71" s="42"/>
      <c r="Y71" s="42"/>
      <c r="Z71" s="42"/>
      <c r="AA71" s="42"/>
      <c r="AB71" s="42"/>
      <c r="AC71" s="42"/>
    </row>
    <row r="72" spans="1:29" ht="15" customHeight="1">
      <c r="A72" s="28">
        <v>2012</v>
      </c>
      <c r="B72" s="21">
        <v>13.1056</v>
      </c>
      <c r="C72" s="21">
        <v>17.6035</v>
      </c>
      <c r="D72" s="21">
        <v>19.5269</v>
      </c>
      <c r="E72" s="21">
        <v>21.6717</v>
      </c>
      <c r="F72" s="21">
        <v>22.8319</v>
      </c>
      <c r="G72" s="21">
        <v>22.5196</v>
      </c>
      <c r="H72" s="21">
        <v>21.9687</v>
      </c>
      <c r="I72" s="21">
        <v>21.4441</v>
      </c>
      <c r="J72" s="21">
        <v>20.9713</v>
      </c>
      <c r="K72" s="21">
        <v>19.2113</v>
      </c>
      <c r="L72" s="21">
        <v>17.0432</v>
      </c>
      <c r="M72" s="21">
        <v>16.3542</v>
      </c>
      <c r="N72" s="21">
        <v>15.8112</v>
      </c>
      <c r="O72" s="21">
        <v>14.9778</v>
      </c>
      <c r="P72" s="21">
        <v>14.3331</v>
      </c>
      <c r="Q72" s="42"/>
      <c r="R72" s="42"/>
      <c r="S72" s="42"/>
      <c r="T72" s="42"/>
      <c r="U72" s="42"/>
      <c r="V72" s="42"/>
      <c r="W72" s="42"/>
      <c r="X72" s="42"/>
      <c r="Y72" s="42"/>
      <c r="Z72" s="42"/>
      <c r="AA72" s="42"/>
      <c r="AB72" s="42"/>
      <c r="AC72" s="42"/>
    </row>
    <row r="73" spans="1:16" ht="15" customHeight="1">
      <c r="A73" s="10" t="s">
        <v>5</v>
      </c>
      <c r="B73" s="33"/>
      <c r="C73" s="33"/>
      <c r="D73" s="33"/>
      <c r="E73" s="34"/>
      <c r="F73" s="34"/>
      <c r="G73" s="34"/>
      <c r="H73" s="34"/>
      <c r="I73" s="34"/>
      <c r="J73" s="34"/>
      <c r="K73" s="34"/>
      <c r="L73" s="34"/>
      <c r="M73" s="34"/>
      <c r="N73" s="34"/>
      <c r="O73" s="34"/>
      <c r="P73" s="34"/>
    </row>
    <row r="74" spans="1:29" ht="15" customHeight="1">
      <c r="A74" s="28">
        <v>2003</v>
      </c>
      <c r="B74" s="24">
        <v>100</v>
      </c>
      <c r="C74" s="24">
        <v>1.3519</v>
      </c>
      <c r="D74" s="24">
        <v>3.346</v>
      </c>
      <c r="E74" s="24">
        <v>7.562</v>
      </c>
      <c r="F74" s="24">
        <v>16.7318</v>
      </c>
      <c r="G74" s="24">
        <v>21.554</v>
      </c>
      <c r="H74" s="24">
        <v>25.1718</v>
      </c>
      <c r="I74" s="24">
        <v>28.2434</v>
      </c>
      <c r="J74" s="24">
        <v>30.9865</v>
      </c>
      <c r="K74" s="24">
        <v>42.0136</v>
      </c>
      <c r="L74" s="24">
        <v>58.0263</v>
      </c>
      <c r="M74" s="24">
        <v>64.344</v>
      </c>
      <c r="N74" s="24">
        <v>69.8421</v>
      </c>
      <c r="O74" s="24">
        <v>78.866</v>
      </c>
      <c r="P74" s="24">
        <v>85.869</v>
      </c>
      <c r="Q74" s="40"/>
      <c r="R74" s="40"/>
      <c r="S74" s="40"/>
      <c r="T74" s="40"/>
      <c r="U74" s="40"/>
      <c r="V74" s="40"/>
      <c r="W74" s="40"/>
      <c r="X74" s="40"/>
      <c r="Y74" s="40"/>
      <c r="Z74" s="40"/>
      <c r="AA74" s="40"/>
      <c r="AB74" s="40"/>
      <c r="AC74" s="40"/>
    </row>
    <row r="75" spans="1:29" ht="15" customHeight="1">
      <c r="A75" s="28">
        <v>2004</v>
      </c>
      <c r="B75" s="24">
        <v>100</v>
      </c>
      <c r="C75" s="24">
        <v>1.662</v>
      </c>
      <c r="D75" s="24">
        <v>4.1643</v>
      </c>
      <c r="E75" s="24">
        <v>9.1393</v>
      </c>
      <c r="F75" s="24">
        <v>18.9898</v>
      </c>
      <c r="G75" s="24">
        <v>23.9185</v>
      </c>
      <c r="H75" s="24">
        <v>27.5561</v>
      </c>
      <c r="I75" s="24">
        <v>30.6093</v>
      </c>
      <c r="J75" s="24">
        <v>33.3073</v>
      </c>
      <c r="K75" s="24">
        <v>44.0737</v>
      </c>
      <c r="L75" s="24">
        <v>59.557</v>
      </c>
      <c r="M75" s="24">
        <v>65.6784</v>
      </c>
      <c r="N75" s="24">
        <v>71.0145</v>
      </c>
      <c r="O75" s="24">
        <v>79.7615</v>
      </c>
      <c r="P75" s="24">
        <v>86.5121</v>
      </c>
      <c r="Q75" s="40"/>
      <c r="R75" s="40"/>
      <c r="S75" s="40"/>
      <c r="T75" s="40"/>
      <c r="U75" s="40"/>
      <c r="V75" s="40"/>
      <c r="W75" s="40"/>
      <c r="X75" s="40"/>
      <c r="Y75" s="40"/>
      <c r="Z75" s="40"/>
      <c r="AA75" s="40"/>
      <c r="AB75" s="40"/>
      <c r="AC75" s="40"/>
    </row>
    <row r="76" spans="1:29" ht="15" customHeight="1">
      <c r="A76" s="28">
        <v>2005</v>
      </c>
      <c r="B76" s="24">
        <v>100</v>
      </c>
      <c r="C76" s="24">
        <v>1.9465</v>
      </c>
      <c r="D76" s="24">
        <v>4.9226</v>
      </c>
      <c r="E76" s="24">
        <v>10.6407</v>
      </c>
      <c r="F76" s="24">
        <v>21.1882</v>
      </c>
      <c r="G76" s="24">
        <v>26.2305</v>
      </c>
      <c r="H76" s="24">
        <v>29.9002</v>
      </c>
      <c r="I76" s="24">
        <v>32.9432</v>
      </c>
      <c r="J76" s="24">
        <v>35.6121</v>
      </c>
      <c r="K76" s="24">
        <v>46.1681</v>
      </c>
      <c r="L76" s="24">
        <v>61.1782</v>
      </c>
      <c r="M76" s="24">
        <v>67.0711</v>
      </c>
      <c r="N76" s="24">
        <v>72.1983</v>
      </c>
      <c r="O76" s="24">
        <v>80.6027</v>
      </c>
      <c r="P76" s="24">
        <v>87.0645</v>
      </c>
      <c r="Q76" s="40"/>
      <c r="R76" s="40"/>
      <c r="S76" s="40"/>
      <c r="T76" s="40"/>
      <c r="U76" s="40"/>
      <c r="V76" s="40"/>
      <c r="W76" s="40"/>
      <c r="X76" s="40"/>
      <c r="Y76" s="40"/>
      <c r="Z76" s="40"/>
      <c r="AA76" s="40"/>
      <c r="AB76" s="40"/>
      <c r="AC76" s="40"/>
    </row>
    <row r="77" spans="1:29" ht="15" customHeight="1">
      <c r="A77" s="28">
        <v>2006</v>
      </c>
      <c r="B77" s="24">
        <v>100</v>
      </c>
      <c r="C77" s="24">
        <v>2.1402</v>
      </c>
      <c r="D77" s="24">
        <v>5.252</v>
      </c>
      <c r="E77" s="24">
        <v>11.2304</v>
      </c>
      <c r="F77" s="24">
        <v>22.0974</v>
      </c>
      <c r="G77" s="24">
        <v>27.1799</v>
      </c>
      <c r="H77" s="24">
        <v>30.8735</v>
      </c>
      <c r="I77" s="24">
        <v>33.9349</v>
      </c>
      <c r="J77" s="24">
        <v>36.6185</v>
      </c>
      <c r="K77" s="24">
        <v>47.1747</v>
      </c>
      <c r="L77" s="24">
        <v>62.073</v>
      </c>
      <c r="M77" s="24">
        <v>67.9067</v>
      </c>
      <c r="N77" s="24">
        <v>72.9676</v>
      </c>
      <c r="O77" s="24">
        <v>81.2433</v>
      </c>
      <c r="P77" s="24">
        <v>87.5821</v>
      </c>
      <c r="Q77" s="40"/>
      <c r="R77" s="40"/>
      <c r="S77" s="40"/>
      <c r="T77" s="40"/>
      <c r="U77" s="40"/>
      <c r="V77" s="40"/>
      <c r="W77" s="40"/>
      <c r="X77" s="40"/>
      <c r="Y77" s="40"/>
      <c r="Z77" s="40"/>
      <c r="AA77" s="40"/>
      <c r="AB77" s="40"/>
      <c r="AC77" s="40"/>
    </row>
    <row r="78" spans="1:29" ht="15" customHeight="1">
      <c r="A78" s="28">
        <v>2007</v>
      </c>
      <c r="B78" s="24">
        <v>100</v>
      </c>
      <c r="C78" s="24">
        <v>2.5458</v>
      </c>
      <c r="D78" s="24">
        <v>5.8418</v>
      </c>
      <c r="E78" s="24">
        <v>11.9473</v>
      </c>
      <c r="F78" s="24">
        <v>22.8605</v>
      </c>
      <c r="G78" s="24">
        <v>27.9741</v>
      </c>
      <c r="H78" s="24">
        <v>31.6572</v>
      </c>
      <c r="I78" s="24">
        <v>34.7075</v>
      </c>
      <c r="J78" s="24">
        <v>37.3859</v>
      </c>
      <c r="K78" s="24">
        <v>47.8805</v>
      </c>
      <c r="L78" s="24">
        <v>62.6519</v>
      </c>
      <c r="M78" s="24">
        <v>68.4118</v>
      </c>
      <c r="N78" s="24">
        <v>73.4097</v>
      </c>
      <c r="O78" s="24">
        <v>81.565</v>
      </c>
      <c r="P78" s="24">
        <v>87.8116</v>
      </c>
      <c r="Q78" s="40"/>
      <c r="R78" s="40"/>
      <c r="S78" s="40"/>
      <c r="T78" s="40"/>
      <c r="U78" s="40"/>
      <c r="V78" s="40"/>
      <c r="W78" s="40"/>
      <c r="X78" s="40"/>
      <c r="Y78" s="40"/>
      <c r="Z78" s="40"/>
      <c r="AA78" s="40"/>
      <c r="AB78" s="40"/>
      <c r="AC78" s="40"/>
    </row>
    <row r="79" spans="1:29" ht="15" customHeight="1">
      <c r="A79" s="28">
        <v>2008</v>
      </c>
      <c r="B79" s="24">
        <v>100</v>
      </c>
      <c r="C79" s="24">
        <v>2.1113</v>
      </c>
      <c r="D79" s="24">
        <v>4.8495</v>
      </c>
      <c r="E79" s="24">
        <v>10.0644</v>
      </c>
      <c r="F79" s="24">
        <v>20.1894</v>
      </c>
      <c r="G79" s="24">
        <v>25.2517</v>
      </c>
      <c r="H79" s="24">
        <v>29.0111</v>
      </c>
      <c r="I79" s="24">
        <v>32.16</v>
      </c>
      <c r="J79" s="24">
        <v>34.9461</v>
      </c>
      <c r="K79" s="24">
        <v>45.9763</v>
      </c>
      <c r="L79" s="24">
        <v>61.6037</v>
      </c>
      <c r="M79" s="24">
        <v>67.688</v>
      </c>
      <c r="N79" s="24">
        <v>72.9565</v>
      </c>
      <c r="O79" s="24">
        <v>81.5283</v>
      </c>
      <c r="P79" s="24">
        <v>88.0806</v>
      </c>
      <c r="Q79" s="40"/>
      <c r="R79" s="40"/>
      <c r="S79" s="40"/>
      <c r="T79" s="40"/>
      <c r="U79" s="40"/>
      <c r="V79" s="40"/>
      <c r="W79" s="40"/>
      <c r="X79" s="40"/>
      <c r="Y79" s="40"/>
      <c r="Z79" s="40"/>
      <c r="AA79" s="40"/>
      <c r="AB79" s="40"/>
      <c r="AC79" s="40"/>
    </row>
    <row r="80" spans="1:29" ht="15" customHeight="1">
      <c r="A80" s="28">
        <v>2009</v>
      </c>
      <c r="B80" s="24">
        <v>100</v>
      </c>
      <c r="C80" s="24">
        <v>1.6658</v>
      </c>
      <c r="D80" s="24">
        <v>3.7169</v>
      </c>
      <c r="E80" s="24">
        <v>7.9368</v>
      </c>
      <c r="F80" s="24">
        <v>17.2145</v>
      </c>
      <c r="G80" s="24">
        <v>22.2222</v>
      </c>
      <c r="H80" s="24">
        <v>26.0421</v>
      </c>
      <c r="I80" s="24">
        <v>29.2909</v>
      </c>
      <c r="J80" s="24">
        <v>32.1845</v>
      </c>
      <c r="K80" s="24">
        <v>43.773</v>
      </c>
      <c r="L80" s="24">
        <v>60.3044</v>
      </c>
      <c r="M80" s="24">
        <v>66.737</v>
      </c>
      <c r="N80" s="24">
        <v>72.2829</v>
      </c>
      <c r="O80" s="24">
        <v>81.2782</v>
      </c>
      <c r="P80" s="24">
        <v>88.1186</v>
      </c>
      <c r="Q80" s="40"/>
      <c r="R80" s="40"/>
      <c r="S80" s="40"/>
      <c r="T80" s="40"/>
      <c r="U80" s="40"/>
      <c r="V80" s="40"/>
      <c r="W80" s="40"/>
      <c r="X80" s="40"/>
      <c r="Y80" s="40"/>
      <c r="Z80" s="40"/>
      <c r="AA80" s="40"/>
      <c r="AB80" s="40"/>
      <c r="AC80" s="40"/>
    </row>
    <row r="81" spans="1:29" ht="15" customHeight="1">
      <c r="A81" s="28">
        <v>2010</v>
      </c>
      <c r="B81" s="24">
        <v>100</v>
      </c>
      <c r="C81" s="24">
        <v>2.0738</v>
      </c>
      <c r="D81" s="24">
        <v>4.5594</v>
      </c>
      <c r="E81" s="24">
        <v>9.2414</v>
      </c>
      <c r="F81" s="24">
        <v>18.8705</v>
      </c>
      <c r="G81" s="24">
        <v>23.9068</v>
      </c>
      <c r="H81" s="24">
        <v>27.7167</v>
      </c>
      <c r="I81" s="24">
        <v>30.9327</v>
      </c>
      <c r="J81" s="24">
        <v>33.7845</v>
      </c>
      <c r="K81" s="24">
        <v>45.1675</v>
      </c>
      <c r="L81" s="24">
        <v>61.286</v>
      </c>
      <c r="M81" s="24">
        <v>67.551</v>
      </c>
      <c r="N81" s="24">
        <v>72.9408</v>
      </c>
      <c r="O81" s="24">
        <v>81.6461</v>
      </c>
      <c r="P81" s="24">
        <v>88.2572</v>
      </c>
      <c r="Q81" s="40"/>
      <c r="R81" s="40"/>
      <c r="S81" s="40"/>
      <c r="T81" s="40"/>
      <c r="U81" s="40"/>
      <c r="V81" s="40"/>
      <c r="W81" s="40"/>
      <c r="X81" s="40"/>
      <c r="Y81" s="40"/>
      <c r="Z81" s="40"/>
      <c r="AA81" s="40"/>
      <c r="AB81" s="40"/>
      <c r="AC81" s="40"/>
    </row>
    <row r="82" spans="1:29" ht="15" customHeight="1">
      <c r="A82" s="28">
        <v>2011</v>
      </c>
      <c r="B82" s="24">
        <v>100</v>
      </c>
      <c r="C82" s="24">
        <v>1.7432</v>
      </c>
      <c r="D82" s="24">
        <v>4.116</v>
      </c>
      <c r="E82" s="24">
        <v>8.8642</v>
      </c>
      <c r="F82" s="24">
        <v>18.7047</v>
      </c>
      <c r="G82" s="24">
        <v>23.8658</v>
      </c>
      <c r="H82" s="24">
        <v>27.7338</v>
      </c>
      <c r="I82" s="24">
        <v>30.9977</v>
      </c>
      <c r="J82" s="24">
        <v>33.8922</v>
      </c>
      <c r="K82" s="24">
        <v>45.3877</v>
      </c>
      <c r="L82" s="24">
        <v>61.5615</v>
      </c>
      <c r="M82" s="24">
        <v>67.8184</v>
      </c>
      <c r="N82" s="24">
        <v>73.2044</v>
      </c>
      <c r="O82" s="24">
        <v>81.8845</v>
      </c>
      <c r="P82" s="24">
        <v>88.4509</v>
      </c>
      <c r="Q82" s="40"/>
      <c r="R82" s="40"/>
      <c r="S82" s="40"/>
      <c r="T82" s="40"/>
      <c r="U82" s="40"/>
      <c r="V82" s="40"/>
      <c r="W82" s="40"/>
      <c r="X82" s="40"/>
      <c r="Y82" s="40"/>
      <c r="Z82" s="40"/>
      <c r="AA82" s="40"/>
      <c r="AB82" s="40"/>
      <c r="AC82" s="40"/>
    </row>
    <row r="83" spans="1:29" ht="15" customHeight="1">
      <c r="A83" s="28">
        <v>2012</v>
      </c>
      <c r="B83" s="24">
        <v>100</v>
      </c>
      <c r="C83" s="24">
        <v>2.4228</v>
      </c>
      <c r="D83" s="24">
        <v>5.5451</v>
      </c>
      <c r="E83" s="24">
        <v>11.2485</v>
      </c>
      <c r="F83" s="24">
        <v>21.8624</v>
      </c>
      <c r="G83" s="24">
        <v>27.0574</v>
      </c>
      <c r="H83" s="24">
        <v>30.8702</v>
      </c>
      <c r="I83" s="24">
        <v>34.0458</v>
      </c>
      <c r="J83" s="24">
        <v>36.8396</v>
      </c>
      <c r="K83" s="24">
        <v>47.8658</v>
      </c>
      <c r="L83" s="24">
        <v>63.2951</v>
      </c>
      <c r="M83" s="24">
        <v>69.253</v>
      </c>
      <c r="N83" s="24">
        <v>74.3834</v>
      </c>
      <c r="O83" s="24">
        <v>82.6556</v>
      </c>
      <c r="P83" s="24">
        <v>88.8966</v>
      </c>
      <c r="Q83" s="40"/>
      <c r="R83" s="40"/>
      <c r="S83" s="40"/>
      <c r="T83" s="40"/>
      <c r="U83" s="40"/>
      <c r="V83" s="40"/>
      <c r="W83" s="40"/>
      <c r="X83" s="40"/>
      <c r="Y83" s="40"/>
      <c r="Z83" s="40"/>
      <c r="AA83" s="40"/>
      <c r="AB83" s="40"/>
      <c r="AC83" s="40"/>
    </row>
    <row r="84" spans="1:16" ht="15" customHeight="1">
      <c r="A84" s="36" t="s">
        <v>6</v>
      </c>
      <c r="B84" s="37"/>
      <c r="C84" s="37"/>
      <c r="D84" s="37"/>
      <c r="E84" s="35"/>
      <c r="F84" s="35"/>
      <c r="G84" s="35"/>
      <c r="H84" s="35"/>
      <c r="I84" s="35"/>
      <c r="J84" s="35"/>
      <c r="K84" s="35"/>
      <c r="L84" s="35"/>
      <c r="M84" s="35"/>
      <c r="N84" s="35"/>
      <c r="O84" s="35"/>
      <c r="P84" s="35"/>
    </row>
    <row r="85" spans="1:29" ht="15" customHeight="1">
      <c r="A85" s="28">
        <v>2003</v>
      </c>
      <c r="B85" s="26">
        <v>100</v>
      </c>
      <c r="C85" s="26">
        <v>2.303</v>
      </c>
      <c r="D85" s="26">
        <v>6.3302</v>
      </c>
      <c r="E85" s="26">
        <v>15.3665</v>
      </c>
      <c r="F85" s="26">
        <v>33.6877</v>
      </c>
      <c r="G85" s="26">
        <v>41.4315</v>
      </c>
      <c r="H85" s="26">
        <v>46.4016</v>
      </c>
      <c r="I85" s="26">
        <v>50.2722</v>
      </c>
      <c r="J85" s="26">
        <v>53.5438</v>
      </c>
      <c r="K85" s="26">
        <v>64.8937</v>
      </c>
      <c r="L85" s="26">
        <v>78.0843</v>
      </c>
      <c r="M85" s="26">
        <v>82.7638</v>
      </c>
      <c r="N85" s="26">
        <v>86.6362</v>
      </c>
      <c r="O85" s="26">
        <v>92.3004</v>
      </c>
      <c r="P85" s="24">
        <v>95.9289</v>
      </c>
      <c r="Q85" s="40"/>
      <c r="R85" s="40"/>
      <c r="S85" s="40"/>
      <c r="T85" s="40"/>
      <c r="U85" s="40"/>
      <c r="V85" s="40"/>
      <c r="W85" s="40"/>
      <c r="X85" s="40"/>
      <c r="Y85" s="40"/>
      <c r="Z85" s="40"/>
      <c r="AA85" s="40"/>
      <c r="AB85" s="40"/>
      <c r="AC85" s="40"/>
    </row>
    <row r="86" spans="1:29" ht="15" customHeight="1">
      <c r="A86" s="28">
        <v>2004</v>
      </c>
      <c r="B86" s="26">
        <v>100</v>
      </c>
      <c r="C86" s="26">
        <v>2.5856</v>
      </c>
      <c r="D86" s="26">
        <v>7.2053</v>
      </c>
      <c r="E86" s="26">
        <v>17.1195</v>
      </c>
      <c r="F86" s="26">
        <v>36.2807</v>
      </c>
      <c r="G86" s="26">
        <v>44.3123</v>
      </c>
      <c r="H86" s="26">
        <v>49.362</v>
      </c>
      <c r="I86" s="26">
        <v>53.1879</v>
      </c>
      <c r="J86" s="26">
        <v>56.3462</v>
      </c>
      <c r="K86" s="26">
        <v>67.3031</v>
      </c>
      <c r="L86" s="26">
        <v>79.5809</v>
      </c>
      <c r="M86" s="26">
        <v>83.8241</v>
      </c>
      <c r="N86" s="26">
        <v>87.4241</v>
      </c>
      <c r="O86" s="26">
        <v>92.7605</v>
      </c>
      <c r="P86" s="24">
        <v>96.1335</v>
      </c>
      <c r="Q86" s="40"/>
      <c r="R86" s="40"/>
      <c r="S86" s="40"/>
      <c r="T86" s="40"/>
      <c r="U86" s="40"/>
      <c r="V86" s="40"/>
      <c r="W86" s="40"/>
      <c r="X86" s="40"/>
      <c r="Y86" s="40"/>
      <c r="Z86" s="40"/>
      <c r="AA86" s="40"/>
      <c r="AB86" s="40"/>
      <c r="AC86" s="40"/>
    </row>
    <row r="87" spans="1:29" ht="15" customHeight="1">
      <c r="A87" s="28">
        <v>2005</v>
      </c>
      <c r="B87" s="26">
        <v>100</v>
      </c>
      <c r="C87" s="26">
        <v>2.9163</v>
      </c>
      <c r="D87" s="26">
        <v>8.0661</v>
      </c>
      <c r="E87" s="26">
        <v>18.9067</v>
      </c>
      <c r="F87" s="26">
        <v>38.775</v>
      </c>
      <c r="G87" s="26">
        <v>46.9524</v>
      </c>
      <c r="H87" s="26">
        <v>52.0602</v>
      </c>
      <c r="I87" s="26">
        <v>55.8642</v>
      </c>
      <c r="J87" s="26">
        <v>58.9323</v>
      </c>
      <c r="K87" s="26">
        <v>69.4558</v>
      </c>
      <c r="L87" s="26">
        <v>81.0623</v>
      </c>
      <c r="M87" s="26">
        <v>85.065</v>
      </c>
      <c r="N87" s="26">
        <v>88.3861</v>
      </c>
      <c r="O87" s="26">
        <v>93.3002</v>
      </c>
      <c r="P87" s="24">
        <v>96.4117</v>
      </c>
      <c r="Q87" s="40"/>
      <c r="R87" s="40"/>
      <c r="S87" s="40"/>
      <c r="T87" s="40"/>
      <c r="U87" s="40"/>
      <c r="V87" s="40"/>
      <c r="W87" s="40"/>
      <c r="X87" s="40"/>
      <c r="Y87" s="40"/>
      <c r="Z87" s="40"/>
      <c r="AA87" s="40"/>
      <c r="AB87" s="40"/>
      <c r="AC87" s="40"/>
    </row>
    <row r="88" spans="1:29" ht="15" customHeight="1">
      <c r="A88" s="28">
        <v>2006</v>
      </c>
      <c r="B88" s="26">
        <v>100</v>
      </c>
      <c r="C88" s="26">
        <v>3.0242</v>
      </c>
      <c r="D88" s="26">
        <v>8.1827</v>
      </c>
      <c r="E88" s="26">
        <v>19.2425</v>
      </c>
      <c r="F88" s="26">
        <v>39.3566</v>
      </c>
      <c r="G88" s="26">
        <v>47.5392</v>
      </c>
      <c r="H88" s="26">
        <v>52.6071</v>
      </c>
      <c r="I88" s="26">
        <v>56.4074</v>
      </c>
      <c r="J88" s="26">
        <v>59.4929</v>
      </c>
      <c r="K88" s="26">
        <v>70.0785</v>
      </c>
      <c r="L88" s="26">
        <v>81.5486</v>
      </c>
      <c r="M88" s="26">
        <v>85.4912</v>
      </c>
      <c r="N88" s="26">
        <v>88.7432</v>
      </c>
      <c r="O88" s="26">
        <v>93.5699</v>
      </c>
      <c r="P88" s="24">
        <v>96.5915</v>
      </c>
      <c r="Q88" s="40"/>
      <c r="R88" s="40"/>
      <c r="S88" s="40"/>
      <c r="T88" s="40"/>
      <c r="U88" s="40"/>
      <c r="V88" s="40"/>
      <c r="W88" s="40"/>
      <c r="X88" s="40"/>
      <c r="Y88" s="40"/>
      <c r="Z88" s="40"/>
      <c r="AA88" s="40"/>
      <c r="AB88" s="40"/>
      <c r="AC88" s="40"/>
    </row>
    <row r="89" spans="1:29" ht="15" customHeight="1">
      <c r="A89" s="28">
        <v>2007</v>
      </c>
      <c r="B89" s="26">
        <v>100</v>
      </c>
      <c r="C89" s="26">
        <v>3.4705</v>
      </c>
      <c r="D89" s="26">
        <v>8.8121</v>
      </c>
      <c r="E89" s="26">
        <v>19.8437</v>
      </c>
      <c r="F89" s="26">
        <v>39.8097</v>
      </c>
      <c r="G89" s="26">
        <v>48.0406</v>
      </c>
      <c r="H89" s="26">
        <v>53.09</v>
      </c>
      <c r="I89" s="26">
        <v>56.8258</v>
      </c>
      <c r="J89" s="26">
        <v>59.9008</v>
      </c>
      <c r="K89" s="26">
        <v>70.413</v>
      </c>
      <c r="L89" s="26">
        <v>81.7893</v>
      </c>
      <c r="M89" s="26">
        <v>85.7081</v>
      </c>
      <c r="N89" s="26">
        <v>88.9161</v>
      </c>
      <c r="O89" s="26">
        <v>93.6409</v>
      </c>
      <c r="P89" s="24">
        <v>96.639</v>
      </c>
      <c r="Q89" s="40"/>
      <c r="R89" s="40"/>
      <c r="S89" s="40"/>
      <c r="T89" s="40"/>
      <c r="U89" s="40"/>
      <c r="V89" s="40"/>
      <c r="W89" s="40"/>
      <c r="X89" s="40"/>
      <c r="Y89" s="40"/>
      <c r="Z89" s="40"/>
      <c r="AA89" s="40"/>
      <c r="AB89" s="40"/>
      <c r="AC89" s="40"/>
    </row>
    <row r="90" spans="1:29" ht="15" customHeight="1">
      <c r="A90" s="28">
        <v>2008</v>
      </c>
      <c r="B90" s="26">
        <v>100</v>
      </c>
      <c r="C90" s="26">
        <v>3.2212</v>
      </c>
      <c r="D90" s="26">
        <v>8.0769</v>
      </c>
      <c r="E90" s="26">
        <v>18.1982</v>
      </c>
      <c r="F90" s="26">
        <v>37.5103</v>
      </c>
      <c r="G90" s="26">
        <v>45.7178</v>
      </c>
      <c r="H90" s="26">
        <v>50.891</v>
      </c>
      <c r="I90" s="26">
        <v>54.7974</v>
      </c>
      <c r="J90" s="26">
        <v>58.06</v>
      </c>
      <c r="K90" s="26">
        <v>69.2033</v>
      </c>
      <c r="L90" s="26">
        <v>81.4218</v>
      </c>
      <c r="M90" s="26">
        <v>85.5712</v>
      </c>
      <c r="N90" s="26">
        <v>88.9533</v>
      </c>
      <c r="O90" s="26">
        <v>93.8777</v>
      </c>
      <c r="P90" s="24">
        <v>96.9033</v>
      </c>
      <c r="Q90" s="40"/>
      <c r="R90" s="40"/>
      <c r="S90" s="40"/>
      <c r="T90" s="40"/>
      <c r="U90" s="40"/>
      <c r="V90" s="40"/>
      <c r="W90" s="40"/>
      <c r="X90" s="40"/>
      <c r="Y90" s="40"/>
      <c r="Z90" s="40"/>
      <c r="AA90" s="40"/>
      <c r="AB90" s="40"/>
      <c r="AC90" s="40"/>
    </row>
    <row r="91" spans="1:29" ht="15" customHeight="1">
      <c r="A91" s="28">
        <v>2009</v>
      </c>
      <c r="B91" s="26">
        <v>100</v>
      </c>
      <c r="C91" s="26">
        <v>3.0491</v>
      </c>
      <c r="D91" s="26">
        <v>7.4411</v>
      </c>
      <c r="E91" s="26">
        <v>16.9117</v>
      </c>
      <c r="F91" s="26">
        <v>36.3441</v>
      </c>
      <c r="G91" s="26">
        <v>44.9142</v>
      </c>
      <c r="H91" s="26">
        <v>50.4538</v>
      </c>
      <c r="I91" s="26">
        <v>54.6968</v>
      </c>
      <c r="J91" s="26">
        <v>58.1681</v>
      </c>
      <c r="K91" s="26">
        <v>69.8916</v>
      </c>
      <c r="L91" s="26">
        <v>82.5375</v>
      </c>
      <c r="M91" s="26">
        <v>86.7439</v>
      </c>
      <c r="N91" s="26">
        <v>90.0769</v>
      </c>
      <c r="O91" s="26">
        <v>94.8236</v>
      </c>
      <c r="P91" s="24">
        <v>97.5447</v>
      </c>
      <c r="Q91" s="40"/>
      <c r="R91" s="40"/>
      <c r="S91" s="40"/>
      <c r="T91" s="40"/>
      <c r="U91" s="40"/>
      <c r="V91" s="40"/>
      <c r="W91" s="40"/>
      <c r="X91" s="40"/>
      <c r="Y91" s="40"/>
      <c r="Z91" s="40"/>
      <c r="AA91" s="40"/>
      <c r="AB91" s="40"/>
      <c r="AC91" s="40"/>
    </row>
    <row r="92" spans="1:29" ht="15" customHeight="1">
      <c r="A92" s="28">
        <v>2010</v>
      </c>
      <c r="B92" s="26">
        <v>100</v>
      </c>
      <c r="C92" s="26">
        <v>3.3138</v>
      </c>
      <c r="D92" s="26">
        <v>8.0483</v>
      </c>
      <c r="E92" s="26">
        <v>17.8829</v>
      </c>
      <c r="F92" s="26">
        <v>37.3822</v>
      </c>
      <c r="G92" s="26">
        <v>45.9407</v>
      </c>
      <c r="H92" s="26">
        <v>51.4467</v>
      </c>
      <c r="I92" s="26">
        <v>55.6338</v>
      </c>
      <c r="J92" s="26">
        <v>59.0689</v>
      </c>
      <c r="K92" s="26">
        <v>70.6236</v>
      </c>
      <c r="L92" s="26">
        <v>82.9597</v>
      </c>
      <c r="M92" s="26">
        <v>87.1097</v>
      </c>
      <c r="N92" s="26">
        <v>90.3973</v>
      </c>
      <c r="O92" s="26">
        <v>94.9866</v>
      </c>
      <c r="P92" s="24">
        <v>97.644</v>
      </c>
      <c r="Q92" s="40"/>
      <c r="R92" s="40"/>
      <c r="S92" s="40"/>
      <c r="T92" s="40"/>
      <c r="U92" s="40"/>
      <c r="V92" s="40"/>
      <c r="W92" s="40"/>
      <c r="X92" s="40"/>
      <c r="Y92" s="40"/>
      <c r="Z92" s="40"/>
      <c r="AA92" s="40"/>
      <c r="AB92" s="40"/>
      <c r="AC92" s="40"/>
    </row>
    <row r="93" spans="1:29" ht="15" customHeight="1">
      <c r="A93" s="28">
        <v>2011</v>
      </c>
      <c r="B93" s="26">
        <v>100</v>
      </c>
      <c r="C93" s="26">
        <v>2.5406</v>
      </c>
      <c r="D93" s="26">
        <v>6.7664</v>
      </c>
      <c r="E93" s="26">
        <v>16.1353</v>
      </c>
      <c r="F93" s="26">
        <v>35.0593</v>
      </c>
      <c r="G93" s="26">
        <v>43.5154</v>
      </c>
      <c r="H93" s="26">
        <v>48.9176</v>
      </c>
      <c r="I93" s="26">
        <v>53.0631</v>
      </c>
      <c r="J93" s="26">
        <v>56.4918</v>
      </c>
      <c r="K93" s="26">
        <v>68.2604</v>
      </c>
      <c r="L93" s="26">
        <v>81.2011</v>
      </c>
      <c r="M93" s="26">
        <v>85.6169</v>
      </c>
      <c r="N93" s="26">
        <v>89.1575</v>
      </c>
      <c r="O93" s="26">
        <v>94.1711</v>
      </c>
      <c r="P93" s="24">
        <v>97.1119</v>
      </c>
      <c r="Q93" s="40"/>
      <c r="R93" s="40"/>
      <c r="S93" s="40"/>
      <c r="T93" s="40"/>
      <c r="U93" s="40"/>
      <c r="V93" s="40"/>
      <c r="W93" s="40"/>
      <c r="X93" s="40"/>
      <c r="Y93" s="40"/>
      <c r="Z93" s="40"/>
      <c r="AA93" s="40"/>
      <c r="AB93" s="40"/>
      <c r="AC93" s="40"/>
    </row>
    <row r="94" spans="1:29" ht="15" customHeight="1">
      <c r="A94" s="29">
        <v>2012</v>
      </c>
      <c r="B94" s="14">
        <v>100</v>
      </c>
      <c r="C94" s="14">
        <v>3.2544</v>
      </c>
      <c r="D94" s="14">
        <v>8.262</v>
      </c>
      <c r="E94" s="14">
        <v>18.6007</v>
      </c>
      <c r="F94" s="14">
        <v>38.0875</v>
      </c>
      <c r="G94" s="14">
        <v>46.4932</v>
      </c>
      <c r="H94" s="14">
        <v>51.7472</v>
      </c>
      <c r="I94" s="14">
        <v>55.7075</v>
      </c>
      <c r="J94" s="14">
        <v>58.9499</v>
      </c>
      <c r="K94" s="14">
        <v>70.1654</v>
      </c>
      <c r="L94" s="14">
        <v>82.3119</v>
      </c>
      <c r="M94" s="14">
        <v>86.419</v>
      </c>
      <c r="N94" s="14">
        <v>89.7391</v>
      </c>
      <c r="O94" s="14">
        <v>94.4632</v>
      </c>
      <c r="P94" s="15">
        <v>97.2223</v>
      </c>
      <c r="Q94" s="40"/>
      <c r="R94" s="40"/>
      <c r="S94" s="40"/>
      <c r="T94" s="40"/>
      <c r="U94" s="40"/>
      <c r="V94" s="40"/>
      <c r="W94" s="40"/>
      <c r="X94" s="40"/>
      <c r="Y94" s="40"/>
      <c r="Z94" s="40"/>
      <c r="AA94" s="40"/>
      <c r="AB94" s="40"/>
      <c r="AC94" s="40"/>
    </row>
    <row r="95" spans="1:16" ht="15" customHeight="1">
      <c r="A95" s="67"/>
      <c r="B95" s="67"/>
      <c r="C95" s="67"/>
      <c r="D95" s="67"/>
      <c r="E95" s="67"/>
      <c r="F95" s="67"/>
      <c r="G95" s="67"/>
      <c r="H95" s="67"/>
      <c r="I95" s="67"/>
      <c r="J95" s="67"/>
      <c r="K95" s="67"/>
      <c r="L95" s="67"/>
      <c r="M95" s="67"/>
      <c r="N95" s="67"/>
      <c r="O95" s="67"/>
      <c r="P95" s="67"/>
    </row>
    <row r="96" spans="1:16" ht="29.25" customHeight="1">
      <c r="A96" s="66" t="s">
        <v>42</v>
      </c>
      <c r="B96" s="66"/>
      <c r="C96" s="66"/>
      <c r="D96" s="66"/>
      <c r="E96" s="66"/>
      <c r="F96" s="66"/>
      <c r="G96" s="66"/>
      <c r="H96" s="66"/>
      <c r="I96" s="66"/>
      <c r="J96" s="66"/>
      <c r="K96" s="66"/>
      <c r="L96" s="66"/>
      <c r="M96" s="66"/>
      <c r="N96" s="66"/>
      <c r="O96" s="66"/>
      <c r="P96" s="66"/>
    </row>
    <row r="97" spans="1:16" ht="30" customHeight="1">
      <c r="A97" s="43" t="s">
        <v>43</v>
      </c>
      <c r="B97" s="43"/>
      <c r="C97" s="44"/>
      <c r="D97" s="44"/>
      <c r="E97" s="44"/>
      <c r="F97" s="44"/>
      <c r="G97" s="44"/>
      <c r="H97" s="52"/>
      <c r="I97" s="44"/>
      <c r="J97" s="44"/>
      <c r="K97" s="44"/>
      <c r="L97" s="44"/>
      <c r="M97" s="44"/>
      <c r="N97" s="44"/>
      <c r="O97" s="44"/>
      <c r="P97" s="44"/>
    </row>
    <row r="98" spans="1:16" ht="30" customHeight="1">
      <c r="A98" s="43" t="s">
        <v>44</v>
      </c>
      <c r="B98" s="43"/>
      <c r="C98" s="44"/>
      <c r="D98" s="44"/>
      <c r="E98" s="44"/>
      <c r="F98" s="44"/>
      <c r="G98" s="44"/>
      <c r="H98" s="44"/>
      <c r="I98" s="44"/>
      <c r="J98" s="44"/>
      <c r="K98" s="44"/>
      <c r="L98" s="44"/>
      <c r="M98" s="44"/>
      <c r="N98" s="44"/>
      <c r="O98" s="44"/>
      <c r="P98" s="44"/>
    </row>
    <row r="99" spans="1:16" ht="19.5" customHeight="1">
      <c r="A99" s="57" t="s">
        <v>50</v>
      </c>
      <c r="B99" s="57"/>
      <c r="C99" s="57"/>
      <c r="D99" s="57"/>
      <c r="E99" s="57"/>
      <c r="F99" s="57"/>
      <c r="G99" s="57"/>
      <c r="H99" s="57"/>
      <c r="I99" s="57"/>
      <c r="J99" s="57"/>
      <c r="K99" s="57"/>
      <c r="L99" s="57"/>
      <c r="M99" s="57"/>
      <c r="N99" s="57"/>
      <c r="O99" s="57"/>
      <c r="P99" s="57"/>
    </row>
    <row r="100" spans="1:16" ht="12.75" customHeight="1">
      <c r="A100" s="56" t="s">
        <v>51</v>
      </c>
      <c r="B100" s="56"/>
      <c r="C100" s="56"/>
      <c r="D100" s="56"/>
      <c r="E100" s="56"/>
      <c r="F100" s="56"/>
      <c r="G100" s="56"/>
      <c r="H100" s="56"/>
      <c r="I100" s="56"/>
      <c r="J100" s="56"/>
      <c r="K100" s="56"/>
      <c r="L100" s="56"/>
      <c r="M100" s="56"/>
      <c r="N100" s="56"/>
      <c r="O100" s="56"/>
      <c r="P100" s="56"/>
    </row>
    <row r="101" spans="1:16" ht="12.75">
      <c r="A101" s="8"/>
      <c r="B101" s="8"/>
      <c r="C101" s="8"/>
      <c r="D101" s="8"/>
      <c r="E101" s="8"/>
      <c r="F101" s="8"/>
      <c r="G101" s="8"/>
      <c r="H101" s="8"/>
      <c r="I101" s="8"/>
      <c r="J101" s="8"/>
      <c r="K101" s="8"/>
      <c r="L101" s="8"/>
      <c r="M101" s="8"/>
      <c r="N101" s="8"/>
      <c r="O101" s="8"/>
      <c r="P101" s="8"/>
    </row>
    <row r="102" spans="1:16" ht="12.75">
      <c r="A102" s="8"/>
      <c r="B102" s="8"/>
      <c r="C102" s="8"/>
      <c r="D102" s="8"/>
      <c r="E102" s="8"/>
      <c r="F102" s="8"/>
      <c r="G102" s="8"/>
      <c r="H102" s="8"/>
      <c r="I102" s="8"/>
      <c r="J102" s="8"/>
      <c r="K102" s="8"/>
      <c r="L102" s="8"/>
      <c r="M102" s="8"/>
      <c r="N102" s="8"/>
      <c r="O102" s="8"/>
      <c r="P102" s="8"/>
    </row>
    <row r="103" spans="1:16" ht="12.75">
      <c r="A103" s="8"/>
      <c r="B103" s="8"/>
      <c r="C103" s="8"/>
      <c r="D103" s="8"/>
      <c r="E103" s="8"/>
      <c r="F103" s="8"/>
      <c r="G103" s="8"/>
      <c r="H103" s="8"/>
      <c r="I103" s="8"/>
      <c r="J103" s="8"/>
      <c r="K103" s="8"/>
      <c r="L103" s="8"/>
      <c r="M103" s="8"/>
      <c r="N103" s="8"/>
      <c r="O103" s="8"/>
      <c r="P103" s="8"/>
    </row>
    <row r="104" spans="1:16" ht="12.75">
      <c r="A104" s="8"/>
      <c r="B104" s="8"/>
      <c r="C104" s="8"/>
      <c r="D104" s="8"/>
      <c r="E104" s="8"/>
      <c r="F104" s="8"/>
      <c r="G104" s="8"/>
      <c r="H104" s="8"/>
      <c r="I104" s="8"/>
      <c r="J104" s="8"/>
      <c r="K104" s="8"/>
      <c r="L104" s="8"/>
      <c r="M104" s="8"/>
      <c r="N104" s="8"/>
      <c r="O104" s="8"/>
      <c r="P104" s="8"/>
    </row>
    <row r="105" spans="1:16" ht="12.75">
      <c r="A105" s="8"/>
      <c r="B105" s="8"/>
      <c r="C105" s="8"/>
      <c r="D105" s="8"/>
      <c r="E105" s="8"/>
      <c r="F105" s="8"/>
      <c r="G105" s="8"/>
      <c r="H105" s="8"/>
      <c r="I105" s="8"/>
      <c r="J105" s="8"/>
      <c r="K105" s="8"/>
      <c r="L105" s="8"/>
      <c r="M105" s="8"/>
      <c r="N105" s="8"/>
      <c r="O105" s="8"/>
      <c r="P105" s="8"/>
    </row>
    <row r="106" spans="1:16" ht="12.75">
      <c r="A106" s="8"/>
      <c r="B106" s="8"/>
      <c r="C106" s="8"/>
      <c r="D106" s="8"/>
      <c r="E106" s="8"/>
      <c r="F106" s="8"/>
      <c r="G106" s="8"/>
      <c r="H106" s="8"/>
      <c r="I106" s="8"/>
      <c r="J106" s="8"/>
      <c r="K106" s="8"/>
      <c r="L106" s="8"/>
      <c r="M106" s="8"/>
      <c r="N106" s="8"/>
      <c r="O106" s="8"/>
      <c r="P106" s="8"/>
    </row>
    <row r="107" spans="1:16" ht="12.75">
      <c r="A107" s="8"/>
      <c r="B107" s="8"/>
      <c r="C107" s="8"/>
      <c r="D107" s="8"/>
      <c r="E107" s="8"/>
      <c r="F107" s="8"/>
      <c r="G107" s="8"/>
      <c r="H107" s="8"/>
      <c r="I107" s="8"/>
      <c r="J107" s="8"/>
      <c r="K107" s="8"/>
      <c r="L107" s="8"/>
      <c r="M107" s="8"/>
      <c r="N107" s="8"/>
      <c r="O107" s="8"/>
      <c r="P107" s="8"/>
    </row>
    <row r="108" spans="1:16" ht="12.75">
      <c r="A108" s="8"/>
      <c r="B108" s="8"/>
      <c r="C108" s="8"/>
      <c r="D108" s="8"/>
      <c r="E108" s="8"/>
      <c r="F108" s="8"/>
      <c r="G108" s="8"/>
      <c r="H108" s="8"/>
      <c r="I108" s="8"/>
      <c r="J108" s="8"/>
      <c r="K108" s="8"/>
      <c r="L108" s="8"/>
      <c r="M108" s="8"/>
      <c r="N108" s="8"/>
      <c r="O108" s="8"/>
      <c r="P108" s="8"/>
    </row>
    <row r="109" spans="1:16" ht="12.75">
      <c r="A109" s="8"/>
      <c r="B109" s="8"/>
      <c r="C109" s="8"/>
      <c r="D109" s="8"/>
      <c r="E109" s="8"/>
      <c r="F109" s="8"/>
      <c r="G109" s="8"/>
      <c r="H109" s="8"/>
      <c r="I109" s="8"/>
      <c r="J109" s="8"/>
      <c r="K109" s="8"/>
      <c r="L109" s="8"/>
      <c r="M109" s="8"/>
      <c r="N109" s="8"/>
      <c r="O109" s="8"/>
      <c r="P109" s="8"/>
    </row>
    <row r="110" spans="1:16" ht="12.75">
      <c r="A110" s="8"/>
      <c r="B110" s="8"/>
      <c r="C110" s="8"/>
      <c r="D110" s="8"/>
      <c r="E110" s="8"/>
      <c r="F110" s="8"/>
      <c r="G110" s="8"/>
      <c r="H110" s="8"/>
      <c r="I110" s="8"/>
      <c r="J110" s="8"/>
      <c r="K110" s="8"/>
      <c r="L110" s="8"/>
      <c r="M110" s="8"/>
      <c r="N110" s="8"/>
      <c r="O110" s="8"/>
      <c r="P110" s="8"/>
    </row>
    <row r="111" spans="1:16" ht="12.75">
      <c r="A111" s="8"/>
      <c r="B111" s="8"/>
      <c r="C111" s="8"/>
      <c r="D111" s="8"/>
      <c r="E111" s="8"/>
      <c r="F111" s="8"/>
      <c r="G111" s="8"/>
      <c r="H111" s="8"/>
      <c r="I111" s="8"/>
      <c r="J111" s="8"/>
      <c r="K111" s="8"/>
      <c r="L111" s="8"/>
      <c r="M111" s="8"/>
      <c r="N111" s="8"/>
      <c r="O111" s="8"/>
      <c r="P111" s="8"/>
    </row>
    <row r="112" spans="1:16" ht="12.75">
      <c r="A112" s="8"/>
      <c r="B112" s="8"/>
      <c r="C112" s="8"/>
      <c r="D112" s="8"/>
      <c r="E112" s="8"/>
      <c r="F112" s="8"/>
      <c r="G112" s="8"/>
      <c r="H112" s="8"/>
      <c r="I112" s="8"/>
      <c r="J112" s="8"/>
      <c r="K112" s="8"/>
      <c r="L112" s="8"/>
      <c r="M112" s="8"/>
      <c r="N112" s="8"/>
      <c r="O112" s="8"/>
      <c r="P112" s="8"/>
    </row>
    <row r="113" spans="1:16" ht="12.75">
      <c r="A113" s="8"/>
      <c r="B113" s="8"/>
      <c r="C113" s="8"/>
      <c r="D113" s="8"/>
      <c r="E113" s="8"/>
      <c r="F113" s="8"/>
      <c r="G113" s="8"/>
      <c r="H113" s="8"/>
      <c r="I113" s="8"/>
      <c r="J113" s="8"/>
      <c r="K113" s="8"/>
      <c r="L113" s="8"/>
      <c r="M113" s="8"/>
      <c r="N113" s="8"/>
      <c r="O113" s="8"/>
      <c r="P113" s="8"/>
    </row>
    <row r="114" spans="1:16" ht="12.75">
      <c r="A114" s="8"/>
      <c r="B114" s="8"/>
      <c r="C114" s="8"/>
      <c r="D114" s="8"/>
      <c r="E114" s="8"/>
      <c r="F114" s="8"/>
      <c r="G114" s="8"/>
      <c r="H114" s="8"/>
      <c r="I114" s="8"/>
      <c r="J114" s="8"/>
      <c r="K114" s="8"/>
      <c r="L114" s="8"/>
      <c r="M114" s="8"/>
      <c r="N114" s="8"/>
      <c r="O114" s="8"/>
      <c r="P114" s="8"/>
    </row>
    <row r="115" spans="1:16" ht="12.75">
      <c r="A115" s="8"/>
      <c r="B115" s="8"/>
      <c r="C115" s="8"/>
      <c r="D115" s="8"/>
      <c r="E115" s="8"/>
      <c r="F115" s="8"/>
      <c r="G115" s="8"/>
      <c r="H115" s="8"/>
      <c r="I115" s="8"/>
      <c r="J115" s="8"/>
      <c r="K115" s="8"/>
      <c r="L115" s="8"/>
      <c r="M115" s="8"/>
      <c r="N115" s="8"/>
      <c r="O115" s="8"/>
      <c r="P115" s="8"/>
    </row>
    <row r="116" spans="1:16" ht="12.75">
      <c r="A116" s="8"/>
      <c r="B116" s="8"/>
      <c r="C116" s="8"/>
      <c r="D116" s="8"/>
      <c r="E116" s="8"/>
      <c r="F116" s="8"/>
      <c r="G116" s="8"/>
      <c r="H116" s="8"/>
      <c r="I116" s="8"/>
      <c r="J116" s="8"/>
      <c r="K116" s="8"/>
      <c r="L116" s="8"/>
      <c r="M116" s="8"/>
      <c r="N116" s="8"/>
      <c r="O116" s="8"/>
      <c r="P116" s="8"/>
    </row>
    <row r="117" spans="1:16" ht="12.75">
      <c r="A117" s="8"/>
      <c r="B117" s="8"/>
      <c r="C117" s="8"/>
      <c r="D117" s="8"/>
      <c r="E117" s="8"/>
      <c r="F117" s="8"/>
      <c r="G117" s="8"/>
      <c r="H117" s="8"/>
      <c r="I117" s="8"/>
      <c r="J117" s="8"/>
      <c r="K117" s="8"/>
      <c r="L117" s="8"/>
      <c r="M117" s="8"/>
      <c r="N117" s="8"/>
      <c r="O117" s="8"/>
      <c r="P117" s="8"/>
    </row>
    <row r="118" spans="1:16" ht="12.75">
      <c r="A118" s="8"/>
      <c r="B118" s="8"/>
      <c r="C118" s="8"/>
      <c r="D118" s="8"/>
      <c r="E118" s="8"/>
      <c r="F118" s="8"/>
      <c r="G118" s="8"/>
      <c r="H118" s="8"/>
      <c r="I118" s="8"/>
      <c r="J118" s="8"/>
      <c r="K118" s="8"/>
      <c r="L118" s="8"/>
      <c r="M118" s="8"/>
      <c r="N118" s="8"/>
      <c r="O118" s="8"/>
      <c r="P118" s="8"/>
    </row>
    <row r="119" spans="1:16" ht="12.75">
      <c r="A119" s="8"/>
      <c r="B119" s="8"/>
      <c r="C119" s="8"/>
      <c r="D119" s="8"/>
      <c r="E119" s="8"/>
      <c r="F119" s="8"/>
      <c r="G119" s="8"/>
      <c r="H119" s="8"/>
      <c r="I119" s="8"/>
      <c r="J119" s="8"/>
      <c r="K119" s="8"/>
      <c r="L119" s="8"/>
      <c r="M119" s="8"/>
      <c r="N119" s="8"/>
      <c r="O119" s="8"/>
      <c r="P119" s="8"/>
    </row>
    <row r="120" spans="1:16" ht="12.75">
      <c r="A120" s="8"/>
      <c r="B120" s="8"/>
      <c r="C120" s="8"/>
      <c r="D120" s="8"/>
      <c r="E120" s="8"/>
      <c r="F120" s="8"/>
      <c r="G120" s="8"/>
      <c r="H120" s="8"/>
      <c r="I120" s="8"/>
      <c r="J120" s="8"/>
      <c r="K120" s="8"/>
      <c r="L120" s="8"/>
      <c r="M120" s="8"/>
      <c r="N120" s="8"/>
      <c r="O120" s="8"/>
      <c r="P120" s="8"/>
    </row>
    <row r="121" spans="1:16" ht="12.75">
      <c r="A121" s="8"/>
      <c r="B121" s="8"/>
      <c r="C121" s="8"/>
      <c r="D121" s="8"/>
      <c r="E121" s="8"/>
      <c r="F121" s="8"/>
      <c r="G121" s="8"/>
      <c r="H121" s="8"/>
      <c r="I121" s="8"/>
      <c r="J121" s="8"/>
      <c r="K121" s="8"/>
      <c r="L121" s="8"/>
      <c r="M121" s="8"/>
      <c r="N121" s="8"/>
      <c r="O121" s="8"/>
      <c r="P121" s="8"/>
    </row>
    <row r="122" spans="1:16" ht="12.75">
      <c r="A122" s="8"/>
      <c r="B122" s="8"/>
      <c r="C122" s="8"/>
      <c r="D122" s="8"/>
      <c r="E122" s="8"/>
      <c r="F122" s="8"/>
      <c r="G122" s="8"/>
      <c r="H122" s="8"/>
      <c r="I122" s="8"/>
      <c r="J122" s="8"/>
      <c r="K122" s="8"/>
      <c r="L122" s="8"/>
      <c r="M122" s="8"/>
      <c r="N122" s="8"/>
      <c r="O122" s="8"/>
      <c r="P122" s="8"/>
    </row>
    <row r="123" spans="1:16" ht="12.75">
      <c r="A123" s="8"/>
      <c r="B123" s="8"/>
      <c r="C123" s="8"/>
      <c r="D123" s="8"/>
      <c r="E123" s="8"/>
      <c r="F123" s="8"/>
      <c r="G123" s="8"/>
      <c r="H123" s="8"/>
      <c r="I123" s="8"/>
      <c r="J123" s="8"/>
      <c r="K123" s="8"/>
      <c r="L123" s="8"/>
      <c r="M123" s="8"/>
      <c r="N123" s="8"/>
      <c r="O123" s="8"/>
      <c r="P123" s="8"/>
    </row>
    <row r="124" spans="1:16" ht="12.75">
      <c r="A124" s="8"/>
      <c r="B124" s="8"/>
      <c r="C124" s="8"/>
      <c r="D124" s="8"/>
      <c r="E124" s="8"/>
      <c r="F124" s="8"/>
      <c r="G124" s="8"/>
      <c r="H124" s="8"/>
      <c r="I124" s="8"/>
      <c r="J124" s="8"/>
      <c r="K124" s="8"/>
      <c r="L124" s="8"/>
      <c r="M124" s="8"/>
      <c r="N124" s="8"/>
      <c r="O124" s="8"/>
      <c r="P124" s="8"/>
    </row>
    <row r="125" spans="1:16" ht="12.75">
      <c r="A125" s="8"/>
      <c r="B125" s="8"/>
      <c r="C125" s="8"/>
      <c r="D125" s="8"/>
      <c r="E125" s="8"/>
      <c r="F125" s="8"/>
      <c r="G125" s="8"/>
      <c r="H125" s="8"/>
      <c r="I125" s="8"/>
      <c r="J125" s="8"/>
      <c r="K125" s="8"/>
      <c r="L125" s="8"/>
      <c r="M125" s="8"/>
      <c r="N125" s="8"/>
      <c r="O125" s="8"/>
      <c r="P125" s="8"/>
    </row>
    <row r="126" spans="1:16" ht="12.75">
      <c r="A126" s="8"/>
      <c r="B126" s="8"/>
      <c r="C126" s="8"/>
      <c r="D126" s="8"/>
      <c r="E126" s="8"/>
      <c r="F126" s="8"/>
      <c r="G126" s="8"/>
      <c r="H126" s="8"/>
      <c r="I126" s="8"/>
      <c r="J126" s="8"/>
      <c r="K126" s="8"/>
      <c r="L126" s="8"/>
      <c r="M126" s="8"/>
      <c r="N126" s="8"/>
      <c r="O126" s="8"/>
      <c r="P126" s="8"/>
    </row>
    <row r="127" spans="1:16" ht="12.75">
      <c r="A127" s="8"/>
      <c r="B127" s="8"/>
      <c r="C127" s="8"/>
      <c r="D127" s="8"/>
      <c r="E127" s="8"/>
      <c r="F127" s="8"/>
      <c r="G127" s="8"/>
      <c r="H127" s="8"/>
      <c r="I127" s="8"/>
      <c r="J127" s="8"/>
      <c r="K127" s="8"/>
      <c r="L127" s="8"/>
      <c r="M127" s="8"/>
      <c r="N127" s="8"/>
      <c r="O127" s="8"/>
      <c r="P127" s="8"/>
    </row>
    <row r="128" spans="1:16" ht="12.75">
      <c r="A128" s="8"/>
      <c r="B128" s="8"/>
      <c r="C128" s="8"/>
      <c r="D128" s="8"/>
      <c r="E128" s="8"/>
      <c r="F128" s="8"/>
      <c r="G128" s="8"/>
      <c r="H128" s="8"/>
      <c r="I128" s="8"/>
      <c r="J128" s="8"/>
      <c r="K128" s="8"/>
      <c r="L128" s="8"/>
      <c r="M128" s="8"/>
      <c r="N128" s="8"/>
      <c r="O128" s="8"/>
      <c r="P128" s="8"/>
    </row>
    <row r="129" spans="1:16" ht="12.75">
      <c r="A129" s="8"/>
      <c r="B129" s="8"/>
      <c r="C129" s="8"/>
      <c r="D129" s="8"/>
      <c r="E129" s="8"/>
      <c r="F129" s="8"/>
      <c r="G129" s="8"/>
      <c r="H129" s="8"/>
      <c r="I129" s="8"/>
      <c r="J129" s="8"/>
      <c r="K129" s="8"/>
      <c r="L129" s="8"/>
      <c r="M129" s="8"/>
      <c r="N129" s="8"/>
      <c r="O129" s="8"/>
      <c r="P129" s="8"/>
    </row>
    <row r="130" spans="1:16" ht="12.75">
      <c r="A130" s="8"/>
      <c r="B130" s="8"/>
      <c r="C130" s="8"/>
      <c r="D130" s="8"/>
      <c r="E130" s="8"/>
      <c r="F130" s="8"/>
      <c r="G130" s="8"/>
      <c r="H130" s="8"/>
      <c r="I130" s="8"/>
      <c r="J130" s="8"/>
      <c r="K130" s="8"/>
      <c r="L130" s="8"/>
      <c r="M130" s="8"/>
      <c r="N130" s="8"/>
      <c r="O130" s="8"/>
      <c r="P130" s="8"/>
    </row>
    <row r="131" spans="1:16" ht="12.75">
      <c r="A131" s="8"/>
      <c r="B131" s="8"/>
      <c r="C131" s="8"/>
      <c r="D131" s="8"/>
      <c r="E131" s="8"/>
      <c r="F131" s="8"/>
      <c r="G131" s="8"/>
      <c r="H131" s="8"/>
      <c r="I131" s="8"/>
      <c r="J131" s="8"/>
      <c r="K131" s="8"/>
      <c r="L131" s="8"/>
      <c r="M131" s="8"/>
      <c r="N131" s="8"/>
      <c r="O131" s="8"/>
      <c r="P131" s="8"/>
    </row>
    <row r="132" spans="1:16" ht="12.75">
      <c r="A132" s="8"/>
      <c r="B132" s="8"/>
      <c r="C132" s="8"/>
      <c r="D132" s="8"/>
      <c r="E132" s="8"/>
      <c r="F132" s="8"/>
      <c r="G132" s="8"/>
      <c r="H132" s="8"/>
      <c r="I132" s="8"/>
      <c r="J132" s="8"/>
      <c r="K132" s="8"/>
      <c r="L132" s="8"/>
      <c r="M132" s="8"/>
      <c r="N132" s="8"/>
      <c r="O132" s="8"/>
      <c r="P132" s="8"/>
    </row>
    <row r="133" spans="1:16" ht="12.75">
      <c r="A133" s="8"/>
      <c r="B133" s="8"/>
      <c r="C133" s="8"/>
      <c r="D133" s="8"/>
      <c r="E133" s="8"/>
      <c r="F133" s="8"/>
      <c r="G133" s="8"/>
      <c r="H133" s="8"/>
      <c r="I133" s="8"/>
      <c r="J133" s="8"/>
      <c r="K133" s="8"/>
      <c r="L133" s="8"/>
      <c r="M133" s="8"/>
      <c r="N133" s="8"/>
      <c r="O133" s="8"/>
      <c r="P133" s="8"/>
    </row>
    <row r="134" spans="1:16" ht="12.75">
      <c r="A134" s="8"/>
      <c r="B134" s="8"/>
      <c r="C134" s="8"/>
      <c r="D134" s="8"/>
      <c r="E134" s="8"/>
      <c r="F134" s="8"/>
      <c r="G134" s="8"/>
      <c r="H134" s="8"/>
      <c r="I134" s="8"/>
      <c r="J134" s="8"/>
      <c r="K134" s="8"/>
      <c r="L134" s="8"/>
      <c r="M134" s="8"/>
      <c r="N134" s="8"/>
      <c r="O134" s="8"/>
      <c r="P134" s="8"/>
    </row>
    <row r="135" spans="1:16" ht="12.75">
      <c r="A135" s="8"/>
      <c r="B135" s="8"/>
      <c r="C135" s="8"/>
      <c r="D135" s="8"/>
      <c r="E135" s="8"/>
      <c r="F135" s="8"/>
      <c r="G135" s="8"/>
      <c r="H135" s="8"/>
      <c r="I135" s="8"/>
      <c r="J135" s="8"/>
      <c r="K135" s="8"/>
      <c r="L135" s="8"/>
      <c r="M135" s="8"/>
      <c r="N135" s="8"/>
      <c r="O135" s="8"/>
      <c r="P135" s="8"/>
    </row>
    <row r="136" spans="1:16" ht="12.75">
      <c r="A136" s="8"/>
      <c r="B136" s="8"/>
      <c r="C136" s="8"/>
      <c r="D136" s="8"/>
      <c r="E136" s="8"/>
      <c r="F136" s="8"/>
      <c r="G136" s="8"/>
      <c r="H136" s="8"/>
      <c r="I136" s="8"/>
      <c r="J136" s="8"/>
      <c r="K136" s="8"/>
      <c r="L136" s="8"/>
      <c r="M136" s="8"/>
      <c r="N136" s="8"/>
      <c r="O136" s="8"/>
      <c r="P136" s="8"/>
    </row>
    <row r="137" spans="1:16" ht="12.75">
      <c r="A137" s="8"/>
      <c r="B137" s="8"/>
      <c r="C137" s="8"/>
      <c r="D137" s="8"/>
      <c r="E137" s="8"/>
      <c r="F137" s="8"/>
      <c r="G137" s="8"/>
      <c r="H137" s="8"/>
      <c r="I137" s="8"/>
      <c r="J137" s="8"/>
      <c r="K137" s="8"/>
      <c r="L137" s="8"/>
      <c r="M137" s="8"/>
      <c r="N137" s="8"/>
      <c r="O137" s="8"/>
      <c r="P137" s="8"/>
    </row>
    <row r="138" spans="1:16" ht="12.75">
      <c r="A138" s="8"/>
      <c r="B138" s="8"/>
      <c r="C138" s="8"/>
      <c r="D138" s="8"/>
      <c r="E138" s="8"/>
      <c r="F138" s="8"/>
      <c r="G138" s="8"/>
      <c r="H138" s="8"/>
      <c r="I138" s="8"/>
      <c r="J138" s="8"/>
      <c r="K138" s="8"/>
      <c r="L138" s="8"/>
      <c r="M138" s="8"/>
      <c r="N138" s="8"/>
      <c r="O138" s="8"/>
      <c r="P138" s="8"/>
    </row>
    <row r="139" spans="1:16" ht="12.75">
      <c r="A139" s="8"/>
      <c r="B139" s="8"/>
      <c r="C139" s="8"/>
      <c r="D139" s="8"/>
      <c r="E139" s="8"/>
      <c r="F139" s="8"/>
      <c r="G139" s="8"/>
      <c r="H139" s="8"/>
      <c r="I139" s="8"/>
      <c r="J139" s="8"/>
      <c r="K139" s="8"/>
      <c r="L139" s="8"/>
      <c r="M139" s="8"/>
      <c r="N139" s="8"/>
      <c r="O139" s="8"/>
      <c r="P139" s="8"/>
    </row>
    <row r="140" spans="1:16" ht="12.75">
      <c r="A140" s="8"/>
      <c r="B140" s="8"/>
      <c r="C140" s="8"/>
      <c r="D140" s="8"/>
      <c r="E140" s="8"/>
      <c r="F140" s="8"/>
      <c r="G140" s="8"/>
      <c r="H140" s="8"/>
      <c r="I140" s="8"/>
      <c r="J140" s="8"/>
      <c r="K140" s="8"/>
      <c r="L140" s="8"/>
      <c r="M140" s="8"/>
      <c r="N140" s="8"/>
      <c r="O140" s="8"/>
      <c r="P140" s="8"/>
    </row>
    <row r="141" spans="1:16" ht="12.75">
      <c r="A141" s="8"/>
      <c r="B141" s="8"/>
      <c r="C141" s="8"/>
      <c r="D141" s="8"/>
      <c r="E141" s="8"/>
      <c r="F141" s="8"/>
      <c r="G141" s="8"/>
      <c r="H141" s="8"/>
      <c r="I141" s="8"/>
      <c r="J141" s="8"/>
      <c r="K141" s="8"/>
      <c r="L141" s="8"/>
      <c r="M141" s="8"/>
      <c r="N141" s="8"/>
      <c r="O141" s="8"/>
      <c r="P141" s="8"/>
    </row>
    <row r="142" spans="1:16" ht="12.75">
      <c r="A142" s="8"/>
      <c r="B142" s="8"/>
      <c r="C142" s="8"/>
      <c r="D142" s="8"/>
      <c r="E142" s="8"/>
      <c r="F142" s="8"/>
      <c r="G142" s="8"/>
      <c r="H142" s="8"/>
      <c r="I142" s="8"/>
      <c r="J142" s="8"/>
      <c r="K142" s="8"/>
      <c r="L142" s="8"/>
      <c r="M142" s="8"/>
      <c r="N142" s="8"/>
      <c r="O142" s="8"/>
      <c r="P142" s="8"/>
    </row>
    <row r="143" spans="1:16" ht="12.75">
      <c r="A143" s="8"/>
      <c r="B143" s="8"/>
      <c r="C143" s="8"/>
      <c r="D143" s="8"/>
      <c r="E143" s="8"/>
      <c r="F143" s="8"/>
      <c r="G143" s="8"/>
      <c r="H143" s="8"/>
      <c r="I143" s="8"/>
      <c r="J143" s="8"/>
      <c r="K143" s="8"/>
      <c r="L143" s="8"/>
      <c r="M143" s="8"/>
      <c r="N143" s="8"/>
      <c r="O143" s="8"/>
      <c r="P143" s="8"/>
    </row>
    <row r="144" spans="1:16" ht="12.75">
      <c r="A144" s="8"/>
      <c r="B144" s="8"/>
      <c r="C144" s="8"/>
      <c r="D144" s="8"/>
      <c r="E144" s="8"/>
      <c r="F144" s="8"/>
      <c r="G144" s="8"/>
      <c r="H144" s="8"/>
      <c r="I144" s="8"/>
      <c r="J144" s="8"/>
      <c r="K144" s="8"/>
      <c r="L144" s="8"/>
      <c r="M144" s="8"/>
      <c r="N144" s="8"/>
      <c r="O144" s="8"/>
      <c r="P144" s="8"/>
    </row>
    <row r="145" spans="1:16" ht="12.75">
      <c r="A145" s="8"/>
      <c r="B145" s="8"/>
      <c r="C145" s="8"/>
      <c r="D145" s="8"/>
      <c r="E145" s="8"/>
      <c r="F145" s="8"/>
      <c r="G145" s="8"/>
      <c r="H145" s="8"/>
      <c r="I145" s="8"/>
      <c r="J145" s="8"/>
      <c r="K145" s="8"/>
      <c r="L145" s="8"/>
      <c r="M145" s="8"/>
      <c r="N145" s="8"/>
      <c r="O145" s="8"/>
      <c r="P145" s="8"/>
    </row>
    <row r="146" spans="1:16" ht="12.75">
      <c r="A146" s="8"/>
      <c r="B146" s="8"/>
      <c r="C146" s="8"/>
      <c r="D146" s="8"/>
      <c r="E146" s="8"/>
      <c r="F146" s="8"/>
      <c r="G146" s="8"/>
      <c r="H146" s="8"/>
      <c r="I146" s="8"/>
      <c r="J146" s="8"/>
      <c r="K146" s="8"/>
      <c r="L146" s="8"/>
      <c r="M146" s="8"/>
      <c r="N146" s="8"/>
      <c r="O146" s="8"/>
      <c r="P146" s="8"/>
    </row>
    <row r="147" spans="1:16" ht="12.75">
      <c r="A147" s="8"/>
      <c r="B147" s="8"/>
      <c r="C147" s="8"/>
      <c r="D147" s="8"/>
      <c r="E147" s="8"/>
      <c r="F147" s="8"/>
      <c r="G147" s="8"/>
      <c r="H147" s="8"/>
      <c r="I147" s="8"/>
      <c r="J147" s="8"/>
      <c r="K147" s="8"/>
      <c r="L147" s="8"/>
      <c r="M147" s="8"/>
      <c r="N147" s="8"/>
      <c r="O147" s="8"/>
      <c r="P147" s="8"/>
    </row>
    <row r="148" spans="1:16" ht="12.75">
      <c r="A148" s="8"/>
      <c r="B148" s="8"/>
      <c r="C148" s="8"/>
      <c r="D148" s="8"/>
      <c r="E148" s="8"/>
      <c r="F148" s="8"/>
      <c r="G148" s="8"/>
      <c r="H148" s="8"/>
      <c r="I148" s="8"/>
      <c r="J148" s="8"/>
      <c r="K148" s="8"/>
      <c r="L148" s="8"/>
      <c r="M148" s="8"/>
      <c r="N148" s="8"/>
      <c r="O148" s="8"/>
      <c r="P148" s="8"/>
    </row>
    <row r="149" spans="1:16" ht="12.75">
      <c r="A149" s="8"/>
      <c r="B149" s="8"/>
      <c r="C149" s="8"/>
      <c r="D149" s="8"/>
      <c r="E149" s="8"/>
      <c r="F149" s="8"/>
      <c r="G149" s="8"/>
      <c r="H149" s="8"/>
      <c r="I149" s="8"/>
      <c r="J149" s="8"/>
      <c r="K149" s="8"/>
      <c r="L149" s="8"/>
      <c r="M149" s="8"/>
      <c r="N149" s="8"/>
      <c r="O149" s="8"/>
      <c r="P149" s="8"/>
    </row>
    <row r="150" spans="1:16" ht="12.75">
      <c r="A150" s="8"/>
      <c r="B150" s="8"/>
      <c r="C150" s="8"/>
      <c r="D150" s="8"/>
      <c r="E150" s="8"/>
      <c r="F150" s="8"/>
      <c r="G150" s="8"/>
      <c r="H150" s="8"/>
      <c r="I150" s="8"/>
      <c r="J150" s="8"/>
      <c r="K150" s="8"/>
      <c r="L150" s="8"/>
      <c r="M150" s="8"/>
      <c r="N150" s="8"/>
      <c r="O150" s="8"/>
      <c r="P150" s="8"/>
    </row>
    <row r="151" spans="1:16" ht="12.75">
      <c r="A151" s="8"/>
      <c r="B151" s="8"/>
      <c r="C151" s="8"/>
      <c r="D151" s="8"/>
      <c r="E151" s="8"/>
      <c r="F151" s="8"/>
      <c r="G151" s="8"/>
      <c r="H151" s="8"/>
      <c r="I151" s="8"/>
      <c r="J151" s="8"/>
      <c r="K151" s="8"/>
      <c r="L151" s="8"/>
      <c r="M151" s="8"/>
      <c r="N151" s="8"/>
      <c r="O151" s="8"/>
      <c r="P151" s="8"/>
    </row>
    <row r="152" spans="1:16" ht="12.75">
      <c r="A152" s="8"/>
      <c r="B152" s="8"/>
      <c r="C152" s="8"/>
      <c r="D152" s="8"/>
      <c r="E152" s="8"/>
      <c r="F152" s="8"/>
      <c r="G152" s="8"/>
      <c r="H152" s="8"/>
      <c r="I152" s="8"/>
      <c r="J152" s="8"/>
      <c r="K152" s="8"/>
      <c r="L152" s="8"/>
      <c r="M152" s="8"/>
      <c r="N152" s="8"/>
      <c r="O152" s="8"/>
      <c r="P152" s="8"/>
    </row>
    <row r="153" spans="1:16" ht="12.75">
      <c r="A153" s="8"/>
      <c r="B153" s="8"/>
      <c r="C153" s="8"/>
      <c r="D153" s="8"/>
      <c r="E153" s="8"/>
      <c r="F153" s="8"/>
      <c r="G153" s="8"/>
      <c r="H153" s="8"/>
      <c r="I153" s="8"/>
      <c r="J153" s="8"/>
      <c r="K153" s="8"/>
      <c r="L153" s="8"/>
      <c r="M153" s="8"/>
      <c r="N153" s="8"/>
      <c r="O153" s="8"/>
      <c r="P153" s="8"/>
    </row>
    <row r="154" spans="1:16" ht="12.75">
      <c r="A154" s="8"/>
      <c r="B154" s="8"/>
      <c r="C154" s="8"/>
      <c r="D154" s="8"/>
      <c r="E154" s="8"/>
      <c r="F154" s="8"/>
      <c r="G154" s="8"/>
      <c r="H154" s="8"/>
      <c r="I154" s="8"/>
      <c r="J154" s="8"/>
      <c r="K154" s="8"/>
      <c r="L154" s="8"/>
      <c r="M154" s="8"/>
      <c r="N154" s="8"/>
      <c r="O154" s="8"/>
      <c r="P154" s="8"/>
    </row>
    <row r="155" spans="1:16" ht="12.75">
      <c r="A155" s="8"/>
      <c r="B155" s="8"/>
      <c r="C155" s="8"/>
      <c r="D155" s="8"/>
      <c r="E155" s="8"/>
      <c r="F155" s="8"/>
      <c r="G155" s="8"/>
      <c r="H155" s="8"/>
      <c r="I155" s="8"/>
      <c r="J155" s="8"/>
      <c r="K155" s="8"/>
      <c r="L155" s="8"/>
      <c r="M155" s="8"/>
      <c r="N155" s="8"/>
      <c r="O155" s="8"/>
      <c r="P155" s="8"/>
    </row>
    <row r="156" spans="1:16" ht="12.75">
      <c r="A156" s="8"/>
      <c r="B156" s="8"/>
      <c r="C156" s="8"/>
      <c r="D156" s="8"/>
      <c r="E156" s="8"/>
      <c r="F156" s="8"/>
      <c r="G156" s="8"/>
      <c r="H156" s="8"/>
      <c r="I156" s="8"/>
      <c r="J156" s="8"/>
      <c r="K156" s="8"/>
      <c r="L156" s="8"/>
      <c r="M156" s="8"/>
      <c r="N156" s="8"/>
      <c r="O156" s="8"/>
      <c r="P156" s="8"/>
    </row>
    <row r="157" spans="1:16" ht="12.75">
      <c r="A157" s="8"/>
      <c r="B157" s="8"/>
      <c r="C157" s="8"/>
      <c r="D157" s="8"/>
      <c r="E157" s="8"/>
      <c r="F157" s="8"/>
      <c r="G157" s="8"/>
      <c r="H157" s="8"/>
      <c r="I157" s="8"/>
      <c r="J157" s="8"/>
      <c r="K157" s="8"/>
      <c r="L157" s="8"/>
      <c r="M157" s="8"/>
      <c r="N157" s="8"/>
      <c r="O157" s="8"/>
      <c r="P157" s="8"/>
    </row>
    <row r="158" spans="1:16" ht="12.75">
      <c r="A158" s="8"/>
      <c r="B158" s="8"/>
      <c r="C158" s="8"/>
      <c r="D158" s="8"/>
      <c r="E158" s="8"/>
      <c r="F158" s="8"/>
      <c r="G158" s="8"/>
      <c r="H158" s="8"/>
      <c r="I158" s="8"/>
      <c r="J158" s="8"/>
      <c r="K158" s="8"/>
      <c r="L158" s="8"/>
      <c r="M158" s="8"/>
      <c r="N158" s="8"/>
      <c r="O158" s="8"/>
      <c r="P158" s="8"/>
    </row>
    <row r="159" spans="1:16" ht="12.75">
      <c r="A159" s="8"/>
      <c r="B159" s="8"/>
      <c r="C159" s="8"/>
      <c r="D159" s="8"/>
      <c r="E159" s="8"/>
      <c r="F159" s="8"/>
      <c r="G159" s="8"/>
      <c r="H159" s="8"/>
      <c r="I159" s="8"/>
      <c r="J159" s="8"/>
      <c r="K159" s="8"/>
      <c r="L159" s="8"/>
      <c r="M159" s="8"/>
      <c r="N159" s="8"/>
      <c r="O159" s="8"/>
      <c r="P159" s="8"/>
    </row>
    <row r="160" spans="1:16" ht="12.75">
      <c r="A160" s="8"/>
      <c r="B160" s="8"/>
      <c r="C160" s="8"/>
      <c r="D160" s="8"/>
      <c r="E160" s="8"/>
      <c r="F160" s="8"/>
      <c r="G160" s="8"/>
      <c r="H160" s="8"/>
      <c r="I160" s="8"/>
      <c r="J160" s="8"/>
      <c r="K160" s="8"/>
      <c r="L160" s="8"/>
      <c r="M160" s="8"/>
      <c r="N160" s="8"/>
      <c r="O160" s="8"/>
      <c r="P160" s="8"/>
    </row>
    <row r="161" spans="1:16" ht="12.75">
      <c r="A161" s="8"/>
      <c r="B161" s="8"/>
      <c r="C161" s="8"/>
      <c r="D161" s="8"/>
      <c r="E161" s="8"/>
      <c r="F161" s="8"/>
      <c r="G161" s="8"/>
      <c r="H161" s="8"/>
      <c r="I161" s="8"/>
      <c r="J161" s="8"/>
      <c r="K161" s="8"/>
      <c r="L161" s="8"/>
      <c r="M161" s="8"/>
      <c r="N161" s="8"/>
      <c r="O161" s="8"/>
      <c r="P161" s="8"/>
    </row>
    <row r="162" spans="1:16" ht="12.75">
      <c r="A162" s="8"/>
      <c r="B162" s="8"/>
      <c r="C162" s="8"/>
      <c r="D162" s="8"/>
      <c r="E162" s="8"/>
      <c r="F162" s="8"/>
      <c r="G162" s="8"/>
      <c r="H162" s="8"/>
      <c r="I162" s="8"/>
      <c r="J162" s="8"/>
      <c r="K162" s="8"/>
      <c r="L162" s="8"/>
      <c r="M162" s="8"/>
      <c r="N162" s="8"/>
      <c r="O162" s="8"/>
      <c r="P162" s="8"/>
    </row>
    <row r="163" spans="1:16" ht="12.75">
      <c r="A163" s="8"/>
      <c r="B163" s="8"/>
      <c r="C163" s="8"/>
      <c r="D163" s="8"/>
      <c r="E163" s="8"/>
      <c r="F163" s="8"/>
      <c r="G163" s="8"/>
      <c r="H163" s="8"/>
      <c r="I163" s="8"/>
      <c r="J163" s="8"/>
      <c r="K163" s="8"/>
      <c r="L163" s="8"/>
      <c r="M163" s="8"/>
      <c r="N163" s="8"/>
      <c r="O163" s="8"/>
      <c r="P163" s="8"/>
    </row>
    <row r="164" spans="1:16" ht="12.75">
      <c r="A164" s="8"/>
      <c r="B164" s="8"/>
      <c r="C164" s="8"/>
      <c r="D164" s="8"/>
      <c r="E164" s="8"/>
      <c r="F164" s="8"/>
      <c r="G164" s="8"/>
      <c r="H164" s="8"/>
      <c r="I164" s="8"/>
      <c r="J164" s="8"/>
      <c r="K164" s="8"/>
      <c r="L164" s="8"/>
      <c r="M164" s="8"/>
      <c r="N164" s="8"/>
      <c r="O164" s="8"/>
      <c r="P164" s="8"/>
    </row>
    <row r="165" spans="1:16" ht="12.75">
      <c r="A165" s="8"/>
      <c r="B165" s="8"/>
      <c r="C165" s="8"/>
      <c r="D165" s="8"/>
      <c r="E165" s="8"/>
      <c r="F165" s="8"/>
      <c r="G165" s="8"/>
      <c r="H165" s="8"/>
      <c r="I165" s="8"/>
      <c r="J165" s="8"/>
      <c r="K165" s="8"/>
      <c r="L165" s="8"/>
      <c r="M165" s="8"/>
      <c r="N165" s="8"/>
      <c r="O165" s="8"/>
      <c r="P165" s="8"/>
    </row>
    <row r="166" spans="1:16" ht="12.75">
      <c r="A166" s="8"/>
      <c r="B166" s="8"/>
      <c r="C166" s="8"/>
      <c r="D166" s="8"/>
      <c r="E166" s="8"/>
      <c r="F166" s="8"/>
      <c r="G166" s="8"/>
      <c r="H166" s="8"/>
      <c r="I166" s="8"/>
      <c r="J166" s="8"/>
      <c r="K166" s="8"/>
      <c r="L166" s="8"/>
      <c r="M166" s="8"/>
      <c r="N166" s="8"/>
      <c r="O166" s="8"/>
      <c r="P166" s="8"/>
    </row>
    <row r="167" spans="1:16" ht="12.75">
      <c r="A167" s="8"/>
      <c r="B167" s="8"/>
      <c r="C167" s="8"/>
      <c r="D167" s="8"/>
      <c r="E167" s="8"/>
      <c r="F167" s="8"/>
      <c r="G167" s="8"/>
      <c r="H167" s="8"/>
      <c r="I167" s="8"/>
      <c r="J167" s="8"/>
      <c r="K167" s="8"/>
      <c r="L167" s="8"/>
      <c r="M167" s="8"/>
      <c r="N167" s="8"/>
      <c r="O167" s="8"/>
      <c r="P167" s="8"/>
    </row>
    <row r="168" spans="1:16" ht="12.75">
      <c r="A168" s="8"/>
      <c r="B168" s="8"/>
      <c r="C168" s="8"/>
      <c r="D168" s="8"/>
      <c r="E168" s="8"/>
      <c r="F168" s="8"/>
      <c r="G168" s="8"/>
      <c r="H168" s="8"/>
      <c r="I168" s="8"/>
      <c r="J168" s="8"/>
      <c r="K168" s="8"/>
      <c r="L168" s="8"/>
      <c r="M168" s="8"/>
      <c r="N168" s="8"/>
      <c r="O168" s="8"/>
      <c r="P168" s="8"/>
    </row>
    <row r="169" spans="1:16" ht="12.75">
      <c r="A169" s="8"/>
      <c r="B169" s="8"/>
      <c r="C169" s="8"/>
      <c r="D169" s="8"/>
      <c r="E169" s="8"/>
      <c r="F169" s="8"/>
      <c r="G169" s="8"/>
      <c r="H169" s="8"/>
      <c r="I169" s="8"/>
      <c r="J169" s="8"/>
      <c r="K169" s="8"/>
      <c r="L169" s="8"/>
      <c r="M169" s="8"/>
      <c r="N169" s="8"/>
      <c r="O169" s="8"/>
      <c r="P169" s="8"/>
    </row>
    <row r="170" spans="1:16" ht="12.75">
      <c r="A170" s="8"/>
      <c r="B170" s="8"/>
      <c r="C170" s="8"/>
      <c r="D170" s="8"/>
      <c r="E170" s="8"/>
      <c r="F170" s="8"/>
      <c r="G170" s="8"/>
      <c r="H170" s="8"/>
      <c r="I170" s="8"/>
      <c r="J170" s="8"/>
      <c r="K170" s="8"/>
      <c r="L170" s="8"/>
      <c r="M170" s="8"/>
      <c r="N170" s="8"/>
      <c r="O170" s="8"/>
      <c r="P170" s="8"/>
    </row>
    <row r="171" spans="1:16" ht="12.75">
      <c r="A171" s="8"/>
      <c r="B171" s="8"/>
      <c r="C171" s="8"/>
      <c r="D171" s="8"/>
      <c r="E171" s="8"/>
      <c r="F171" s="8"/>
      <c r="G171" s="8"/>
      <c r="H171" s="8"/>
      <c r="I171" s="8"/>
      <c r="J171" s="8"/>
      <c r="K171" s="8"/>
      <c r="L171" s="8"/>
      <c r="M171" s="8"/>
      <c r="N171" s="8"/>
      <c r="O171" s="8"/>
      <c r="P171" s="8"/>
    </row>
    <row r="172" spans="1:16" ht="12.75">
      <c r="A172" s="8"/>
      <c r="B172" s="8"/>
      <c r="C172" s="8"/>
      <c r="D172" s="8"/>
      <c r="E172" s="8"/>
      <c r="F172" s="8"/>
      <c r="G172" s="8"/>
      <c r="H172" s="8"/>
      <c r="I172" s="8"/>
      <c r="J172" s="8"/>
      <c r="K172" s="8"/>
      <c r="L172" s="8"/>
      <c r="M172" s="8"/>
      <c r="N172" s="8"/>
      <c r="O172" s="8"/>
      <c r="P172" s="8"/>
    </row>
  </sheetData>
  <sheetProtection/>
  <mergeCells count="22">
    <mergeCell ref="L4:L5"/>
    <mergeCell ref="N4:N5"/>
    <mergeCell ref="A96:P96"/>
    <mergeCell ref="O4:O5"/>
    <mergeCell ref="A95:P95"/>
    <mergeCell ref="P4:P5"/>
    <mergeCell ref="C4:C5"/>
    <mergeCell ref="A1:P1"/>
    <mergeCell ref="A2:P2"/>
    <mergeCell ref="J4:J5"/>
    <mergeCell ref="K4:K5"/>
    <mergeCell ref="G4:G5"/>
    <mergeCell ref="A99:P99"/>
    <mergeCell ref="C3:P3"/>
    <mergeCell ref="D4:D5"/>
    <mergeCell ref="I4:I5"/>
    <mergeCell ref="M4:M5"/>
    <mergeCell ref="H4:H5"/>
    <mergeCell ref="A3:A6"/>
    <mergeCell ref="B3:B5"/>
    <mergeCell ref="E4:E5"/>
    <mergeCell ref="F4:F5"/>
  </mergeCells>
  <printOptions/>
  <pageMargins left="0.4" right="0.3" top="0.17" bottom="0.17" header="0.5" footer="0.17"/>
  <pageSetup horizontalDpi="1200" verticalDpi="1200" orientation="landscape" scale="65" r:id="rId2"/>
  <drawing r:id="rId1"/>
</worksheet>
</file>

<file path=xl/worksheets/sheet2.xml><?xml version="1.0" encoding="utf-8"?>
<worksheet xmlns="http://schemas.openxmlformats.org/spreadsheetml/2006/main" xmlns:r="http://schemas.openxmlformats.org/officeDocument/2006/relationships">
  <dimension ref="A1:P127"/>
  <sheetViews>
    <sheetView zoomScalePageLayoutView="0" workbookViewId="0" topLeftCell="A55">
      <selection activeCell="F91" sqref="F91"/>
    </sheetView>
  </sheetViews>
  <sheetFormatPr defaultColWidth="9.00390625" defaultRowHeight="12.75"/>
  <cols>
    <col min="1" max="1" width="61.50390625" style="0" customWidth="1"/>
    <col min="2" max="16" width="15.625" style="0" customWidth="1"/>
  </cols>
  <sheetData>
    <row r="1" spans="1:16" ht="12.75">
      <c r="A1" s="70" t="s">
        <v>35</v>
      </c>
      <c r="B1" s="70"/>
      <c r="C1" s="70"/>
      <c r="D1" s="70"/>
      <c r="E1" s="70"/>
      <c r="F1" s="70"/>
      <c r="G1" s="70"/>
      <c r="H1" s="70"/>
      <c r="I1" s="70"/>
      <c r="J1" s="70"/>
      <c r="K1" s="70"/>
      <c r="L1" s="70"/>
      <c r="M1" s="70"/>
      <c r="N1" s="70"/>
      <c r="O1" s="70"/>
      <c r="P1" s="70"/>
    </row>
    <row r="2" spans="1:16" ht="12.75">
      <c r="A2" s="71" t="s">
        <v>0</v>
      </c>
      <c r="B2" s="71"/>
      <c r="C2" s="71"/>
      <c r="D2" s="71"/>
      <c r="E2" s="71"/>
      <c r="F2" s="71"/>
      <c r="G2" s="71"/>
      <c r="H2" s="71"/>
      <c r="I2" s="71"/>
      <c r="J2" s="71"/>
      <c r="K2" s="71"/>
      <c r="L2" s="71"/>
      <c r="M2" s="71"/>
      <c r="N2" s="71"/>
      <c r="O2" s="71"/>
      <c r="P2" s="71"/>
    </row>
    <row r="3" spans="1:16" ht="12">
      <c r="A3" s="62"/>
      <c r="B3" s="63" t="s">
        <v>3</v>
      </c>
      <c r="C3" s="58" t="s">
        <v>2</v>
      </c>
      <c r="D3" s="59"/>
      <c r="E3" s="59"/>
      <c r="F3" s="59"/>
      <c r="G3" s="59"/>
      <c r="H3" s="59"/>
      <c r="I3" s="59"/>
      <c r="J3" s="59"/>
      <c r="K3" s="59"/>
      <c r="L3" s="59"/>
      <c r="M3" s="59"/>
      <c r="N3" s="59"/>
      <c r="O3" s="59"/>
      <c r="P3" s="59"/>
    </row>
    <row r="4" spans="1:16" ht="12">
      <c r="A4" s="62"/>
      <c r="B4" s="64"/>
      <c r="C4" s="60" t="s">
        <v>28</v>
      </c>
      <c r="D4" s="60" t="s">
        <v>29</v>
      </c>
      <c r="E4" s="60" t="s">
        <v>9</v>
      </c>
      <c r="F4" s="60" t="s">
        <v>10</v>
      </c>
      <c r="G4" s="60" t="s">
        <v>11</v>
      </c>
      <c r="H4" s="60" t="s">
        <v>12</v>
      </c>
      <c r="I4" s="60" t="s">
        <v>13</v>
      </c>
      <c r="J4" s="60" t="s">
        <v>14</v>
      </c>
      <c r="K4" s="60" t="s">
        <v>15</v>
      </c>
      <c r="L4" s="60" t="s">
        <v>25</v>
      </c>
      <c r="M4" s="60" t="s">
        <v>16</v>
      </c>
      <c r="N4" s="60" t="s">
        <v>26</v>
      </c>
      <c r="O4" s="60" t="s">
        <v>27</v>
      </c>
      <c r="P4" s="68" t="s">
        <v>17</v>
      </c>
    </row>
    <row r="5" spans="1:16" ht="12">
      <c r="A5" s="62"/>
      <c r="B5" s="65"/>
      <c r="C5" s="61"/>
      <c r="D5" s="61"/>
      <c r="E5" s="61"/>
      <c r="F5" s="61"/>
      <c r="G5" s="61"/>
      <c r="H5" s="61"/>
      <c r="I5" s="61"/>
      <c r="J5" s="61"/>
      <c r="K5" s="61"/>
      <c r="L5" s="61"/>
      <c r="M5" s="61"/>
      <c r="N5" s="61"/>
      <c r="O5" s="61"/>
      <c r="P5" s="69"/>
    </row>
    <row r="6" spans="1:16" ht="12">
      <c r="A6" s="62"/>
      <c r="B6" s="9">
        <v>1</v>
      </c>
      <c r="C6" s="9">
        <v>2</v>
      </c>
      <c r="D6" s="9">
        <v>3</v>
      </c>
      <c r="E6" s="9">
        <v>4</v>
      </c>
      <c r="F6" s="9">
        <v>5</v>
      </c>
      <c r="G6" s="9">
        <v>6</v>
      </c>
      <c r="H6" s="9">
        <v>7</v>
      </c>
      <c r="I6" s="9">
        <v>8</v>
      </c>
      <c r="J6" s="9">
        <v>9</v>
      </c>
      <c r="K6" s="9">
        <v>10</v>
      </c>
      <c r="L6" s="9">
        <v>11</v>
      </c>
      <c r="M6" s="9">
        <v>12</v>
      </c>
      <c r="N6" s="9">
        <v>13</v>
      </c>
      <c r="O6" s="9">
        <v>14</v>
      </c>
      <c r="P6" s="9">
        <v>15</v>
      </c>
    </row>
    <row r="7" spans="1:16" ht="12.75">
      <c r="A7" s="10" t="s">
        <v>19</v>
      </c>
      <c r="B7" s="11"/>
      <c r="C7" s="11"/>
      <c r="D7" s="11"/>
      <c r="E7" s="11"/>
      <c r="F7" s="11"/>
      <c r="G7" s="11"/>
      <c r="H7" s="11"/>
      <c r="I7" s="11"/>
      <c r="J7" s="11"/>
      <c r="K7" s="11"/>
      <c r="L7" s="11"/>
      <c r="M7" s="11"/>
      <c r="N7" s="11"/>
      <c r="O7" s="11"/>
      <c r="P7" s="11"/>
    </row>
    <row r="8" spans="1:16" ht="12.75">
      <c r="A8" s="28">
        <v>2001</v>
      </c>
      <c r="B8" s="17">
        <v>119370886</v>
      </c>
      <c r="C8" s="16">
        <v>1194</v>
      </c>
      <c r="D8" s="16">
        <v>11937</v>
      </c>
      <c r="E8" s="16">
        <v>119371</v>
      </c>
      <c r="F8" s="16">
        <v>1193709</v>
      </c>
      <c r="G8" s="16">
        <v>2387418</v>
      </c>
      <c r="H8" s="16">
        <v>3581127</v>
      </c>
      <c r="I8" s="16">
        <v>4774835</v>
      </c>
      <c r="J8" s="16">
        <v>5968544</v>
      </c>
      <c r="K8" s="16">
        <v>11937089</v>
      </c>
      <c r="L8" s="16">
        <v>23874177</v>
      </c>
      <c r="M8" s="16">
        <v>29842722</v>
      </c>
      <c r="N8" s="16">
        <v>35811266</v>
      </c>
      <c r="O8" s="16">
        <v>47748354</v>
      </c>
      <c r="P8" s="16">
        <v>59685443</v>
      </c>
    </row>
    <row r="9" spans="1:16" ht="12.75">
      <c r="A9" s="28">
        <v>2002</v>
      </c>
      <c r="B9" s="17">
        <v>119850561</v>
      </c>
      <c r="C9" s="17">
        <v>1199</v>
      </c>
      <c r="D9" s="17">
        <v>11985</v>
      </c>
      <c r="E9" s="17">
        <v>119851</v>
      </c>
      <c r="F9" s="17">
        <v>1198506</v>
      </c>
      <c r="G9" s="17">
        <v>2397011</v>
      </c>
      <c r="H9" s="17">
        <v>3595517</v>
      </c>
      <c r="I9" s="17">
        <v>4794022</v>
      </c>
      <c r="J9" s="17">
        <v>5992528</v>
      </c>
      <c r="K9" s="17">
        <v>11985056</v>
      </c>
      <c r="L9" s="17">
        <v>23970112</v>
      </c>
      <c r="M9" s="17">
        <v>29962640</v>
      </c>
      <c r="N9" s="17">
        <v>35955168</v>
      </c>
      <c r="O9" s="17">
        <v>47940224</v>
      </c>
      <c r="P9" s="17">
        <v>59925281</v>
      </c>
    </row>
    <row r="10" spans="1:16" ht="12.75">
      <c r="A10" s="28">
        <v>2003</v>
      </c>
      <c r="B10" s="17">
        <v>120758947</v>
      </c>
      <c r="C10" s="17">
        <v>1208</v>
      </c>
      <c r="D10" s="17">
        <v>12076</v>
      </c>
      <c r="E10" s="17">
        <v>120759</v>
      </c>
      <c r="F10" s="17">
        <v>1207589</v>
      </c>
      <c r="G10" s="17">
        <v>2415179</v>
      </c>
      <c r="H10" s="17">
        <v>3622768</v>
      </c>
      <c r="I10" s="17">
        <v>4830358</v>
      </c>
      <c r="J10" s="17">
        <v>6037947</v>
      </c>
      <c r="K10" s="17">
        <v>12075895</v>
      </c>
      <c r="L10" s="17">
        <v>24151789</v>
      </c>
      <c r="M10" s="17">
        <v>30189737</v>
      </c>
      <c r="N10" s="17">
        <v>36227684</v>
      </c>
      <c r="O10" s="17">
        <v>48303579</v>
      </c>
      <c r="P10" s="17">
        <v>60379474</v>
      </c>
    </row>
    <row r="11" spans="1:16" ht="12.75">
      <c r="A11" s="28">
        <v>2004</v>
      </c>
      <c r="B11" s="17">
        <v>122509974</v>
      </c>
      <c r="C11" s="17">
        <v>1225</v>
      </c>
      <c r="D11" s="17">
        <v>12251</v>
      </c>
      <c r="E11" s="17">
        <v>122510</v>
      </c>
      <c r="F11" s="17">
        <v>1225100</v>
      </c>
      <c r="G11" s="17">
        <v>2450199</v>
      </c>
      <c r="H11" s="17">
        <v>3675299</v>
      </c>
      <c r="I11" s="17">
        <v>4900399</v>
      </c>
      <c r="J11" s="17">
        <v>6125499</v>
      </c>
      <c r="K11" s="17">
        <v>12250997</v>
      </c>
      <c r="L11" s="17">
        <v>24501995</v>
      </c>
      <c r="M11" s="17">
        <v>30627494</v>
      </c>
      <c r="N11" s="17">
        <v>36752992</v>
      </c>
      <c r="O11" s="17">
        <v>49003990</v>
      </c>
      <c r="P11" s="17">
        <v>61254987</v>
      </c>
    </row>
    <row r="12" spans="1:16" ht="12.75">
      <c r="A12" s="28">
        <v>2005</v>
      </c>
      <c r="B12" s="17">
        <v>124673055</v>
      </c>
      <c r="C12" s="17">
        <v>1247</v>
      </c>
      <c r="D12" s="17">
        <v>12467</v>
      </c>
      <c r="E12" s="17">
        <v>124673</v>
      </c>
      <c r="F12" s="17">
        <v>1246731</v>
      </c>
      <c r="G12" s="17">
        <v>2493461</v>
      </c>
      <c r="H12" s="17">
        <v>3740192</v>
      </c>
      <c r="I12" s="17">
        <v>4986922</v>
      </c>
      <c r="J12" s="17">
        <v>6233653</v>
      </c>
      <c r="K12" s="17">
        <v>12467306</v>
      </c>
      <c r="L12" s="17">
        <v>24934611</v>
      </c>
      <c r="M12" s="17">
        <v>31168264</v>
      </c>
      <c r="N12" s="17">
        <v>37401917</v>
      </c>
      <c r="O12" s="17">
        <v>49869222</v>
      </c>
      <c r="P12" s="17">
        <v>62336528</v>
      </c>
    </row>
    <row r="13" spans="1:16" ht="12.75">
      <c r="A13" s="28">
        <v>2006</v>
      </c>
      <c r="B13" s="17">
        <v>128441165</v>
      </c>
      <c r="C13" s="17">
        <v>1284</v>
      </c>
      <c r="D13" s="17">
        <v>12844</v>
      </c>
      <c r="E13" s="17">
        <v>128441</v>
      </c>
      <c r="F13" s="17">
        <v>1284412</v>
      </c>
      <c r="G13" s="17">
        <v>2568823</v>
      </c>
      <c r="H13" s="17">
        <v>3853235</v>
      </c>
      <c r="I13" s="17">
        <v>5137647</v>
      </c>
      <c r="J13" s="17">
        <v>6422058</v>
      </c>
      <c r="K13" s="17">
        <v>12844117</v>
      </c>
      <c r="L13" s="17">
        <v>25688233</v>
      </c>
      <c r="M13" s="17">
        <v>32110291</v>
      </c>
      <c r="N13" s="17">
        <v>38532350</v>
      </c>
      <c r="O13" s="17">
        <v>51376466</v>
      </c>
      <c r="P13" s="17">
        <v>64220583</v>
      </c>
    </row>
    <row r="14" spans="1:16" ht="12.75">
      <c r="A14" s="28">
        <v>2007</v>
      </c>
      <c r="B14" s="27">
        <v>132654911</v>
      </c>
      <c r="C14" s="27">
        <v>1327</v>
      </c>
      <c r="D14" s="27">
        <v>13265</v>
      </c>
      <c r="E14" s="17">
        <v>132654</v>
      </c>
      <c r="F14" s="17">
        <v>1326549</v>
      </c>
      <c r="G14" s="17">
        <v>2653098</v>
      </c>
      <c r="H14" s="17">
        <v>3979647</v>
      </c>
      <c r="I14" s="17">
        <v>5306196</v>
      </c>
      <c r="J14" s="17">
        <v>6632746</v>
      </c>
      <c r="K14" s="17">
        <v>13265491</v>
      </c>
      <c r="L14" s="17">
        <v>26530982</v>
      </c>
      <c r="M14" s="17">
        <v>33163728</v>
      </c>
      <c r="N14" s="17">
        <v>39796473</v>
      </c>
      <c r="O14" s="17">
        <v>53061964</v>
      </c>
      <c r="P14" s="17">
        <v>66327456</v>
      </c>
    </row>
    <row r="15" spans="1:16" ht="12.75">
      <c r="A15" s="28">
        <v>2008</v>
      </c>
      <c r="B15" s="17">
        <v>132891770</v>
      </c>
      <c r="C15" s="17">
        <v>1329</v>
      </c>
      <c r="D15" s="17">
        <v>13289</v>
      </c>
      <c r="E15" s="17">
        <v>132892</v>
      </c>
      <c r="F15" s="17">
        <v>1328918</v>
      </c>
      <c r="G15" s="17">
        <v>2657835</v>
      </c>
      <c r="H15" s="17">
        <v>3986753</v>
      </c>
      <c r="I15" s="17">
        <v>5315671</v>
      </c>
      <c r="J15" s="17">
        <v>6644589</v>
      </c>
      <c r="K15" s="17">
        <v>13289177</v>
      </c>
      <c r="L15" s="17">
        <v>26578354</v>
      </c>
      <c r="M15" s="17">
        <v>33222943</v>
      </c>
      <c r="N15" s="17">
        <v>39867531</v>
      </c>
      <c r="O15" s="17">
        <v>53156708</v>
      </c>
      <c r="P15" s="17">
        <v>66445885</v>
      </c>
    </row>
    <row r="16" spans="1:16" ht="12.75">
      <c r="A16" s="28">
        <v>2009</v>
      </c>
      <c r="B16" s="17">
        <v>132619936</v>
      </c>
      <c r="C16" s="17">
        <v>1326</v>
      </c>
      <c r="D16" s="17">
        <v>13262</v>
      </c>
      <c r="E16" s="17">
        <v>132620</v>
      </c>
      <c r="F16" s="17">
        <v>1326199</v>
      </c>
      <c r="G16" s="17">
        <v>2652399</v>
      </c>
      <c r="H16" s="17">
        <v>3978598</v>
      </c>
      <c r="I16" s="17">
        <v>5304797</v>
      </c>
      <c r="J16" s="17">
        <v>6630997</v>
      </c>
      <c r="K16" s="17">
        <v>13261994</v>
      </c>
      <c r="L16" s="17">
        <v>26523987</v>
      </c>
      <c r="M16" s="17">
        <v>33154984</v>
      </c>
      <c r="N16" s="17">
        <v>39785981</v>
      </c>
      <c r="O16" s="17">
        <v>53047974</v>
      </c>
      <c r="P16" s="17">
        <v>66309968</v>
      </c>
    </row>
    <row r="17" spans="1:16" ht="12.75">
      <c r="A17" s="28">
        <v>2010</v>
      </c>
      <c r="B17" s="17">
        <v>135033492</v>
      </c>
      <c r="C17" s="17">
        <v>1350</v>
      </c>
      <c r="D17" s="17">
        <v>13503</v>
      </c>
      <c r="E17" s="17">
        <v>135033</v>
      </c>
      <c r="F17" s="17">
        <v>1350335</v>
      </c>
      <c r="G17" s="17">
        <v>2700670</v>
      </c>
      <c r="H17" s="17">
        <v>4051005</v>
      </c>
      <c r="I17" s="17">
        <v>5401340</v>
      </c>
      <c r="J17" s="17">
        <v>6751675</v>
      </c>
      <c r="K17" s="17">
        <v>13503349</v>
      </c>
      <c r="L17" s="17">
        <v>27006698</v>
      </c>
      <c r="M17" s="17">
        <v>33758373</v>
      </c>
      <c r="N17" s="17">
        <v>40510048</v>
      </c>
      <c r="O17" s="17">
        <v>54013397</v>
      </c>
      <c r="P17" s="17">
        <v>67516746</v>
      </c>
    </row>
    <row r="18" spans="1:16" ht="12.75">
      <c r="A18" s="28">
        <v>2011</v>
      </c>
      <c r="B18" s="17">
        <v>136585712</v>
      </c>
      <c r="C18" s="17">
        <v>1366</v>
      </c>
      <c r="D18" s="17">
        <v>13659</v>
      </c>
      <c r="E18" s="17">
        <v>136586</v>
      </c>
      <c r="F18" s="17">
        <v>1365857</v>
      </c>
      <c r="G18" s="17">
        <v>2731714</v>
      </c>
      <c r="H18" s="17">
        <v>4097571</v>
      </c>
      <c r="I18" s="17">
        <v>5463428</v>
      </c>
      <c r="J18" s="17">
        <v>6829286</v>
      </c>
      <c r="K18" s="17">
        <v>13658571</v>
      </c>
      <c r="L18" s="17">
        <v>27317142</v>
      </c>
      <c r="M18" s="17">
        <v>34146428</v>
      </c>
      <c r="N18" s="17">
        <v>40975714</v>
      </c>
      <c r="O18" s="17">
        <v>54634285</v>
      </c>
      <c r="P18" s="17">
        <v>68292856</v>
      </c>
    </row>
    <row r="19" spans="1:16" ht="12.75">
      <c r="A19" s="28">
        <v>2012</v>
      </c>
      <c r="B19" s="17">
        <v>136080353</v>
      </c>
      <c r="C19" s="17">
        <v>1361</v>
      </c>
      <c r="D19" s="17">
        <v>13608</v>
      </c>
      <c r="E19" s="17">
        <v>136080</v>
      </c>
      <c r="F19" s="17">
        <v>1360804</v>
      </c>
      <c r="G19" s="17">
        <v>2721607</v>
      </c>
      <c r="H19" s="17">
        <v>4082411</v>
      </c>
      <c r="I19" s="17">
        <v>5443214</v>
      </c>
      <c r="J19" s="17">
        <v>6804018</v>
      </c>
      <c r="K19" s="17">
        <v>13608035</v>
      </c>
      <c r="L19" s="17">
        <v>27216071</v>
      </c>
      <c r="M19" s="17">
        <v>34020088</v>
      </c>
      <c r="N19" s="17">
        <v>40824106</v>
      </c>
      <c r="O19" s="17">
        <v>54432141</v>
      </c>
      <c r="P19" s="17">
        <v>68040177</v>
      </c>
    </row>
    <row r="20" spans="1:16" ht="12.75">
      <c r="A20" s="51" t="s">
        <v>38</v>
      </c>
      <c r="B20" s="12"/>
      <c r="C20" s="49">
        <f>$B$19*0.00001</f>
        <v>1360.8035300000001</v>
      </c>
      <c r="D20" s="12">
        <f>$B$19*0.0001</f>
        <v>13608.035300000001</v>
      </c>
      <c r="E20" s="12">
        <f>$B$19*0.001</f>
        <v>136080.353</v>
      </c>
      <c r="F20" s="12">
        <f>$B$19*0.01</f>
        <v>1360803.53</v>
      </c>
      <c r="G20" s="12">
        <f>$B$19*0.02</f>
        <v>2721607.06</v>
      </c>
      <c r="H20" s="12">
        <f>$B$19*0.03</f>
        <v>4082410.59</v>
      </c>
      <c r="I20" s="12">
        <f>$B$19*0.04</f>
        <v>5443214.12</v>
      </c>
      <c r="J20" s="12">
        <f>$B$19*0.05</f>
        <v>6804017.65</v>
      </c>
      <c r="K20" s="12">
        <f>$B$19*0.1</f>
        <v>13608035.3</v>
      </c>
      <c r="L20" s="12">
        <f>$B$19*0.2</f>
        <v>27216070.6</v>
      </c>
      <c r="M20" s="12">
        <f>$B$19*0.25</f>
        <v>34020088.25</v>
      </c>
      <c r="N20" s="12">
        <f>$B$19*0.3</f>
        <v>40824105.9</v>
      </c>
      <c r="O20" s="12">
        <f>$B$19*0.4</f>
        <v>54432141.2</v>
      </c>
      <c r="P20" s="12">
        <f>$B$19*0.5</f>
        <v>68040176.5</v>
      </c>
    </row>
    <row r="21" spans="1:16" ht="12.75">
      <c r="A21" s="51" t="s">
        <v>39</v>
      </c>
      <c r="B21" s="12"/>
      <c r="C21" s="49"/>
      <c r="D21" s="12">
        <f aca="true" t="shared" si="0" ref="D21:P21">D20-C20</f>
        <v>12247.231770000002</v>
      </c>
      <c r="E21" s="12">
        <f t="shared" si="0"/>
        <v>122472.3177</v>
      </c>
      <c r="F21" s="12">
        <f t="shared" si="0"/>
        <v>1224723.1770000001</v>
      </c>
      <c r="G21" s="12">
        <f t="shared" si="0"/>
        <v>1360803.53</v>
      </c>
      <c r="H21" s="12">
        <f t="shared" si="0"/>
        <v>1360803.5299999998</v>
      </c>
      <c r="I21" s="12">
        <f t="shared" si="0"/>
        <v>1360803.5300000003</v>
      </c>
      <c r="J21" s="12">
        <f t="shared" si="0"/>
        <v>1360803.5300000003</v>
      </c>
      <c r="K21" s="12">
        <f t="shared" si="0"/>
        <v>6804017.65</v>
      </c>
      <c r="L21" s="12">
        <f t="shared" si="0"/>
        <v>13608035.3</v>
      </c>
      <c r="M21" s="12">
        <f t="shared" si="0"/>
        <v>6804017.6499999985</v>
      </c>
      <c r="N21" s="12">
        <f t="shared" si="0"/>
        <v>6804017.6499999985</v>
      </c>
      <c r="O21" s="12">
        <f t="shared" si="0"/>
        <v>13608035.300000004</v>
      </c>
      <c r="P21" s="12">
        <f t="shared" si="0"/>
        <v>13608035.299999997</v>
      </c>
    </row>
    <row r="22" spans="1:16" ht="12.75">
      <c r="A22" s="48"/>
      <c r="B22" s="12"/>
      <c r="C22" s="49"/>
      <c r="D22" s="12"/>
      <c r="E22" s="12"/>
      <c r="F22" s="12"/>
      <c r="G22" s="12"/>
      <c r="H22" s="12"/>
      <c r="I22" s="12"/>
      <c r="J22" s="12"/>
      <c r="K22" s="12"/>
      <c r="L22" s="12"/>
      <c r="M22" s="12"/>
      <c r="N22" s="12"/>
      <c r="O22" s="12"/>
      <c r="P22" s="12"/>
    </row>
    <row r="23" spans="1:3" ht="12.75">
      <c r="A23" s="10" t="s">
        <v>18</v>
      </c>
      <c r="B23" s="12"/>
      <c r="C23" s="12"/>
    </row>
    <row r="24" spans="1:16" ht="12.75">
      <c r="A24" s="30">
        <v>2001</v>
      </c>
      <c r="B24" s="16" t="s">
        <v>4</v>
      </c>
      <c r="C24" s="16">
        <v>31331335</v>
      </c>
      <c r="D24" s="16">
        <v>6869952</v>
      </c>
      <c r="E24" s="16">
        <v>1393718</v>
      </c>
      <c r="F24" s="16">
        <v>306635</v>
      </c>
      <c r="G24" s="16">
        <v>207592</v>
      </c>
      <c r="H24" s="16">
        <v>167788</v>
      </c>
      <c r="I24" s="16">
        <v>145667</v>
      </c>
      <c r="J24" s="16">
        <v>132082</v>
      </c>
      <c r="K24" s="16">
        <v>96151</v>
      </c>
      <c r="L24" s="16">
        <v>67818</v>
      </c>
      <c r="M24" s="16">
        <v>59026</v>
      </c>
      <c r="N24" s="16">
        <v>51863</v>
      </c>
      <c r="O24" s="16">
        <v>40293</v>
      </c>
      <c r="P24" s="16">
        <v>31418</v>
      </c>
    </row>
    <row r="25" spans="1:16" ht="12.75">
      <c r="A25" s="28">
        <v>2002</v>
      </c>
      <c r="B25" s="17" t="s">
        <v>4</v>
      </c>
      <c r="C25" s="17">
        <v>25921482</v>
      </c>
      <c r="D25" s="17">
        <v>5891214</v>
      </c>
      <c r="E25" s="17">
        <v>1245352</v>
      </c>
      <c r="F25" s="17">
        <v>296194</v>
      </c>
      <c r="G25" s="17">
        <v>200654</v>
      </c>
      <c r="H25" s="17">
        <v>164409</v>
      </c>
      <c r="I25" s="17">
        <v>144575</v>
      </c>
      <c r="J25" s="17">
        <v>130750</v>
      </c>
      <c r="K25" s="17">
        <v>95699</v>
      </c>
      <c r="L25" s="17">
        <v>67928</v>
      </c>
      <c r="M25" s="17">
        <v>59066</v>
      </c>
      <c r="N25" s="17">
        <v>51721</v>
      </c>
      <c r="O25" s="17">
        <v>40073</v>
      </c>
      <c r="P25" s="17">
        <v>31299</v>
      </c>
    </row>
    <row r="26" spans="1:16" ht="12.75">
      <c r="A26" s="28">
        <v>2003</v>
      </c>
      <c r="B26" s="17" t="s">
        <v>4</v>
      </c>
      <c r="C26" s="17">
        <v>28489160</v>
      </c>
      <c r="D26" s="17">
        <v>6386149</v>
      </c>
      <c r="E26" s="17">
        <v>1317088</v>
      </c>
      <c r="F26" s="17">
        <v>305939</v>
      </c>
      <c r="G26" s="17">
        <v>205565</v>
      </c>
      <c r="H26" s="17">
        <v>168248</v>
      </c>
      <c r="I26" s="17">
        <v>147132</v>
      </c>
      <c r="J26" s="17">
        <v>133741</v>
      </c>
      <c r="K26" s="17">
        <v>97470</v>
      </c>
      <c r="L26" s="17">
        <v>69304</v>
      </c>
      <c r="M26" s="17">
        <v>59896</v>
      </c>
      <c r="N26" s="17">
        <v>52353</v>
      </c>
      <c r="O26" s="17">
        <v>40383</v>
      </c>
      <c r="P26" s="17">
        <v>31447</v>
      </c>
    </row>
    <row r="27" spans="1:16" ht="12.75">
      <c r="A27" s="28">
        <v>2004</v>
      </c>
      <c r="B27" s="17" t="s">
        <v>4</v>
      </c>
      <c r="C27" s="17">
        <v>38780500</v>
      </c>
      <c r="D27" s="17">
        <v>8455107</v>
      </c>
      <c r="E27" s="17">
        <v>1617918</v>
      </c>
      <c r="F27" s="17">
        <v>339993</v>
      </c>
      <c r="G27" s="17">
        <v>224320</v>
      </c>
      <c r="H27" s="17">
        <v>181127</v>
      </c>
      <c r="I27" s="17">
        <v>156665</v>
      </c>
      <c r="J27" s="17">
        <v>140758</v>
      </c>
      <c r="K27" s="17">
        <v>101838</v>
      </c>
      <c r="L27" s="17">
        <v>72069</v>
      </c>
      <c r="M27" s="17">
        <v>62794</v>
      </c>
      <c r="N27" s="17">
        <v>54765</v>
      </c>
      <c r="O27" s="17">
        <v>42081</v>
      </c>
      <c r="P27" s="17">
        <v>32622</v>
      </c>
    </row>
    <row r="28" spans="1:16" ht="12.75">
      <c r="A28" s="28">
        <v>2005</v>
      </c>
      <c r="B28" s="17" t="s">
        <v>4</v>
      </c>
      <c r="C28" s="17">
        <v>50796495</v>
      </c>
      <c r="D28" s="17">
        <v>10738867</v>
      </c>
      <c r="E28" s="17">
        <v>1938175</v>
      </c>
      <c r="F28" s="17">
        <v>379261</v>
      </c>
      <c r="G28" s="17">
        <v>245392</v>
      </c>
      <c r="H28" s="17">
        <v>194726</v>
      </c>
      <c r="I28" s="17">
        <v>167281</v>
      </c>
      <c r="J28" s="17">
        <v>149216</v>
      </c>
      <c r="K28" s="17">
        <v>106864</v>
      </c>
      <c r="L28" s="17">
        <v>74790</v>
      </c>
      <c r="M28" s="17">
        <v>64821</v>
      </c>
      <c r="N28" s="17">
        <v>56583</v>
      </c>
      <c r="O28" s="17">
        <v>43361</v>
      </c>
      <c r="P28" s="17">
        <v>33484</v>
      </c>
    </row>
    <row r="29" spans="1:16" ht="12.75">
      <c r="A29" s="28">
        <v>2006</v>
      </c>
      <c r="B29" s="17" t="s">
        <v>4</v>
      </c>
      <c r="C29" s="17">
        <v>54665360</v>
      </c>
      <c r="D29" s="17">
        <v>11649460</v>
      </c>
      <c r="E29" s="17">
        <v>2124625</v>
      </c>
      <c r="F29" s="17">
        <v>402603</v>
      </c>
      <c r="G29" s="17">
        <v>258800</v>
      </c>
      <c r="H29" s="17">
        <v>205835</v>
      </c>
      <c r="I29" s="17">
        <v>176455</v>
      </c>
      <c r="J29" s="17">
        <v>157390</v>
      </c>
      <c r="K29" s="17">
        <v>112016</v>
      </c>
      <c r="L29" s="17">
        <v>77776</v>
      </c>
      <c r="M29" s="17">
        <v>67291</v>
      </c>
      <c r="N29" s="17">
        <v>58505</v>
      </c>
      <c r="O29" s="17">
        <v>44748</v>
      </c>
      <c r="P29" s="17">
        <v>34417</v>
      </c>
    </row>
    <row r="30" spans="1:16" ht="12.75">
      <c r="A30" s="28">
        <v>2007</v>
      </c>
      <c r="B30" s="17" t="s">
        <v>4</v>
      </c>
      <c r="C30" s="17">
        <v>62955875</v>
      </c>
      <c r="D30" s="17">
        <v>12747384</v>
      </c>
      <c r="E30" s="17">
        <v>2251017</v>
      </c>
      <c r="F30" s="17">
        <v>426439</v>
      </c>
      <c r="G30" s="17">
        <v>270440</v>
      </c>
      <c r="H30" s="17">
        <v>214832</v>
      </c>
      <c r="I30" s="17">
        <v>184473</v>
      </c>
      <c r="J30" s="17">
        <v>164883</v>
      </c>
      <c r="K30" s="17">
        <v>116396</v>
      </c>
      <c r="L30" s="17">
        <v>80723</v>
      </c>
      <c r="M30" s="17">
        <v>69559</v>
      </c>
      <c r="N30" s="17">
        <v>60617</v>
      </c>
      <c r="O30" s="17">
        <v>46200</v>
      </c>
      <c r="P30" s="17">
        <v>35541</v>
      </c>
    </row>
    <row r="31" spans="1:16" ht="12.75">
      <c r="A31" s="28">
        <v>2008</v>
      </c>
      <c r="B31" s="17" t="s">
        <v>4</v>
      </c>
      <c r="C31" s="17">
        <v>49546782</v>
      </c>
      <c r="D31" s="17">
        <v>10097827</v>
      </c>
      <c r="E31" s="17">
        <v>1867652</v>
      </c>
      <c r="F31" s="17">
        <v>392513</v>
      </c>
      <c r="G31" s="17">
        <v>260381</v>
      </c>
      <c r="H31" s="17">
        <v>209750</v>
      </c>
      <c r="I31" s="17">
        <v>181624</v>
      </c>
      <c r="J31" s="17">
        <v>163512</v>
      </c>
      <c r="K31" s="17">
        <v>116813</v>
      </c>
      <c r="L31" s="17">
        <v>80886</v>
      </c>
      <c r="M31" s="17">
        <v>69813</v>
      </c>
      <c r="N31" s="17">
        <v>60535</v>
      </c>
      <c r="O31" s="17">
        <v>46120</v>
      </c>
      <c r="P31" s="17">
        <v>35340</v>
      </c>
    </row>
    <row r="32" spans="1:16" ht="12.75">
      <c r="A32" s="28">
        <v>2009</v>
      </c>
      <c r="B32" s="17" t="s">
        <v>4</v>
      </c>
      <c r="C32" s="17">
        <v>34381494</v>
      </c>
      <c r="D32" s="17">
        <v>7206540</v>
      </c>
      <c r="E32" s="17">
        <v>1469393</v>
      </c>
      <c r="F32" s="17">
        <v>351968</v>
      </c>
      <c r="G32" s="17">
        <v>243096</v>
      </c>
      <c r="H32" s="17">
        <v>198731</v>
      </c>
      <c r="I32" s="17">
        <v>174432</v>
      </c>
      <c r="J32" s="17">
        <v>157342</v>
      </c>
      <c r="K32" s="17">
        <v>114181</v>
      </c>
      <c r="L32" s="17">
        <v>79237</v>
      </c>
      <c r="M32" s="17">
        <v>68216</v>
      </c>
      <c r="N32" s="17">
        <v>58876</v>
      </c>
      <c r="O32" s="17">
        <v>44529</v>
      </c>
      <c r="P32" s="17">
        <v>34156</v>
      </c>
    </row>
    <row r="33" spans="1:16" ht="12.75">
      <c r="A33" s="28">
        <v>2010</v>
      </c>
      <c r="B33" s="17" t="s">
        <v>4</v>
      </c>
      <c r="C33" s="17">
        <v>45039369</v>
      </c>
      <c r="D33" s="17">
        <v>8762618</v>
      </c>
      <c r="E33" s="17">
        <v>1634386</v>
      </c>
      <c r="F33" s="17">
        <v>369691</v>
      </c>
      <c r="G33" s="17">
        <v>252785</v>
      </c>
      <c r="H33" s="17">
        <v>205942</v>
      </c>
      <c r="I33" s="17">
        <v>179023</v>
      </c>
      <c r="J33" s="17">
        <v>161579</v>
      </c>
      <c r="K33" s="17">
        <v>116623</v>
      </c>
      <c r="L33" s="17">
        <v>80462</v>
      </c>
      <c r="M33" s="17">
        <v>69126</v>
      </c>
      <c r="N33" s="17">
        <v>59512</v>
      </c>
      <c r="O33" s="17">
        <v>44895</v>
      </c>
      <c r="P33" s="17">
        <v>34338</v>
      </c>
    </row>
    <row r="34" spans="1:16" ht="12.75">
      <c r="A34" s="28">
        <v>2011</v>
      </c>
      <c r="B34" s="17" t="s">
        <v>4</v>
      </c>
      <c r="C34" s="17">
        <v>41965258</v>
      </c>
      <c r="D34" s="17">
        <v>8830028</v>
      </c>
      <c r="E34" s="17">
        <v>1717675</v>
      </c>
      <c r="F34" s="17">
        <v>388905</v>
      </c>
      <c r="G34" s="17">
        <v>262933</v>
      </c>
      <c r="H34" s="17">
        <v>213441</v>
      </c>
      <c r="I34" s="17">
        <v>185812</v>
      </c>
      <c r="J34" s="17">
        <v>167728</v>
      </c>
      <c r="K34" s="17">
        <v>120136</v>
      </c>
      <c r="L34" s="17">
        <v>82241</v>
      </c>
      <c r="M34" s="17">
        <v>70492</v>
      </c>
      <c r="N34" s="17">
        <v>60789</v>
      </c>
      <c r="O34" s="17">
        <v>45722</v>
      </c>
      <c r="P34" s="17">
        <v>34823</v>
      </c>
    </row>
    <row r="35" spans="1:16" ht="12.75">
      <c r="A35" s="28">
        <v>2012</v>
      </c>
      <c r="B35" s="17" t="s">
        <v>4</v>
      </c>
      <c r="C35" s="17">
        <v>62068187</v>
      </c>
      <c r="D35" s="17">
        <v>12104014</v>
      </c>
      <c r="E35" s="17">
        <v>2161175</v>
      </c>
      <c r="F35" s="17">
        <v>434682</v>
      </c>
      <c r="G35" s="17">
        <v>285908</v>
      </c>
      <c r="H35" s="17">
        <v>227923</v>
      </c>
      <c r="I35" s="17">
        <v>196416</v>
      </c>
      <c r="J35" s="17">
        <v>175817</v>
      </c>
      <c r="K35" s="17">
        <v>125195</v>
      </c>
      <c r="L35" s="17">
        <v>85440</v>
      </c>
      <c r="M35" s="17">
        <v>73354</v>
      </c>
      <c r="N35" s="17">
        <v>63222</v>
      </c>
      <c r="O35" s="17">
        <v>47475</v>
      </c>
      <c r="P35" s="17">
        <v>36055</v>
      </c>
    </row>
    <row r="36" spans="1:16" ht="12.75">
      <c r="A36" s="10" t="s">
        <v>20</v>
      </c>
      <c r="B36" s="12" t="s">
        <v>1</v>
      </c>
      <c r="C36" s="45"/>
      <c r="D36" s="12"/>
      <c r="E36" s="31"/>
      <c r="F36" s="31"/>
      <c r="G36" s="31"/>
      <c r="H36" s="31"/>
      <c r="I36" s="31"/>
      <c r="J36" s="31"/>
      <c r="K36" s="31"/>
      <c r="L36" s="31"/>
      <c r="M36" s="31"/>
      <c r="N36" s="31"/>
      <c r="O36" s="31"/>
      <c r="P36" s="31"/>
    </row>
    <row r="37" spans="1:16" ht="12.75">
      <c r="A37" s="30">
        <v>2001</v>
      </c>
      <c r="B37" s="16" t="s">
        <v>4</v>
      </c>
      <c r="C37" s="16">
        <v>23122756.457564577</v>
      </c>
      <c r="D37" s="16">
        <v>5070075.276752767</v>
      </c>
      <c r="E37" s="16">
        <v>1028574.1697416974</v>
      </c>
      <c r="F37" s="16">
        <v>226298.8929889299</v>
      </c>
      <c r="G37" s="16">
        <v>153204.42804428044</v>
      </c>
      <c r="H37" s="16">
        <v>123828.78228782288</v>
      </c>
      <c r="I37" s="16">
        <v>107503.32103321033</v>
      </c>
      <c r="J37" s="16">
        <v>97477.49077490775</v>
      </c>
      <c r="K37" s="16">
        <v>70960.14760147601</v>
      </c>
      <c r="L37" s="16">
        <v>50050.18450184502</v>
      </c>
      <c r="M37" s="16">
        <v>43561.62361623616</v>
      </c>
      <c r="N37" s="16">
        <v>38275.27675276753</v>
      </c>
      <c r="O37" s="16">
        <v>29736.531365313655</v>
      </c>
      <c r="P37" s="16">
        <v>23186.715867158673</v>
      </c>
    </row>
    <row r="38" spans="1:16" ht="12.75">
      <c r="A38" s="28">
        <v>2002</v>
      </c>
      <c r="B38" s="17" t="s">
        <v>4</v>
      </c>
      <c r="C38" s="16">
        <v>18838286.337209303</v>
      </c>
      <c r="D38" s="16">
        <v>4281405.523255814</v>
      </c>
      <c r="E38" s="16">
        <v>905052.3255813954</v>
      </c>
      <c r="F38" s="16">
        <v>215257.2674418605</v>
      </c>
      <c r="G38" s="16">
        <v>145824.12790697676</v>
      </c>
      <c r="H38" s="16">
        <v>119483.28488372095</v>
      </c>
      <c r="I38" s="16">
        <v>105069.04069767443</v>
      </c>
      <c r="J38" s="16">
        <v>95021.8023255814</v>
      </c>
      <c r="K38" s="16">
        <v>69548.69186046511</v>
      </c>
      <c r="L38" s="16">
        <v>49366.27906976744</v>
      </c>
      <c r="M38" s="16">
        <v>42925.87209302326</v>
      </c>
      <c r="N38" s="16">
        <v>37587.93604651163</v>
      </c>
      <c r="O38" s="16">
        <v>29122.819767441862</v>
      </c>
      <c r="P38" s="16">
        <v>22746.36627906977</v>
      </c>
    </row>
    <row r="39" spans="1:16" ht="12.75">
      <c r="A39" s="28">
        <v>2003</v>
      </c>
      <c r="B39" s="18" t="s">
        <v>4</v>
      </c>
      <c r="C39" s="16">
        <v>20233778.40909091</v>
      </c>
      <c r="D39" s="16">
        <v>4535617.1875</v>
      </c>
      <c r="E39" s="16">
        <v>935431.8181818182</v>
      </c>
      <c r="F39" s="16">
        <v>217286.22159090912</v>
      </c>
      <c r="G39" s="16">
        <v>145997.86931818182</v>
      </c>
      <c r="H39" s="16">
        <v>119494.31818181819</v>
      </c>
      <c r="I39" s="16">
        <v>104497.1590909091</v>
      </c>
      <c r="J39" s="16">
        <v>94986.50568181819</v>
      </c>
      <c r="K39" s="16">
        <v>69225.85227272728</v>
      </c>
      <c r="L39" s="16">
        <v>49221.59090909091</v>
      </c>
      <c r="M39" s="16">
        <v>42539.77272727273</v>
      </c>
      <c r="N39" s="16">
        <v>37182.52840909091</v>
      </c>
      <c r="O39" s="16">
        <v>28681.107954545456</v>
      </c>
      <c r="P39" s="16">
        <v>22334.517045454548</v>
      </c>
    </row>
    <row r="40" spans="1:16" ht="12.75">
      <c r="A40" s="28">
        <v>2004</v>
      </c>
      <c r="B40" s="18" t="s">
        <v>4</v>
      </c>
      <c r="C40" s="16">
        <v>26837716.26297578</v>
      </c>
      <c r="D40" s="16">
        <v>5851285.121107266</v>
      </c>
      <c r="E40" s="16">
        <v>1119666.4359861591</v>
      </c>
      <c r="F40" s="16">
        <v>235289.27335640136</v>
      </c>
      <c r="G40" s="16">
        <v>155238.7543252595</v>
      </c>
      <c r="H40" s="16">
        <v>125347.40484429065</v>
      </c>
      <c r="I40" s="16">
        <v>108418.68512110726</v>
      </c>
      <c r="J40" s="16">
        <v>97410.38062283737</v>
      </c>
      <c r="K40" s="16">
        <v>70476.12456747405</v>
      </c>
      <c r="L40" s="16">
        <v>49874.740484429065</v>
      </c>
      <c r="M40" s="16">
        <v>43456.0553633218</v>
      </c>
      <c r="N40" s="16">
        <v>37899.653979238756</v>
      </c>
      <c r="O40" s="16">
        <v>29121.799307958478</v>
      </c>
      <c r="P40" s="16">
        <v>22575.7785467128</v>
      </c>
    </row>
    <row r="41" spans="1:16" ht="12.75">
      <c r="A41" s="28">
        <v>2005</v>
      </c>
      <c r="B41" s="17" t="s">
        <v>4</v>
      </c>
      <c r="C41" s="16">
        <v>34000331.32530121</v>
      </c>
      <c r="D41" s="16">
        <v>7187996.653279786</v>
      </c>
      <c r="E41" s="16">
        <v>1297305.890227577</v>
      </c>
      <c r="F41" s="16">
        <v>253856.09103078983</v>
      </c>
      <c r="G41" s="16">
        <v>164251.6733601071</v>
      </c>
      <c r="H41" s="16">
        <v>130338.68808567604</v>
      </c>
      <c r="I41" s="16">
        <v>111968.54082998661</v>
      </c>
      <c r="J41" s="16">
        <v>99876.84069611781</v>
      </c>
      <c r="K41" s="16">
        <v>71528.78179384203</v>
      </c>
      <c r="L41" s="16">
        <v>50060.24096385542</v>
      </c>
      <c r="M41" s="16">
        <v>43387.55020080321</v>
      </c>
      <c r="N41" s="16">
        <v>37873.49397590361</v>
      </c>
      <c r="O41" s="16">
        <v>29023.42704149933</v>
      </c>
      <c r="P41" s="16">
        <v>22412.31593038822</v>
      </c>
    </row>
    <row r="42" spans="1:16" ht="12.75">
      <c r="A42" s="28">
        <v>2006</v>
      </c>
      <c r="B42" s="17" t="s">
        <v>4</v>
      </c>
      <c r="C42" s="16">
        <v>35450946.82230869</v>
      </c>
      <c r="D42" s="16">
        <v>7554773.022049286</v>
      </c>
      <c r="E42" s="16">
        <v>1377837.224383917</v>
      </c>
      <c r="F42" s="16">
        <v>261091.43968871594</v>
      </c>
      <c r="G42" s="16">
        <v>167833.98184176395</v>
      </c>
      <c r="H42" s="16">
        <v>133485.7328145266</v>
      </c>
      <c r="I42" s="16">
        <v>114432.5551232166</v>
      </c>
      <c r="J42" s="16">
        <v>102068.74189364462</v>
      </c>
      <c r="K42" s="16">
        <v>72643.32036316472</v>
      </c>
      <c r="L42" s="16">
        <v>50438.391699092084</v>
      </c>
      <c r="M42" s="16">
        <v>43638.780804150454</v>
      </c>
      <c r="N42" s="16">
        <v>37940.98573281452</v>
      </c>
      <c r="O42" s="16">
        <v>29019.455252918287</v>
      </c>
      <c r="P42" s="16">
        <v>22319.714656290533</v>
      </c>
    </row>
    <row r="43" spans="1:16" ht="12.75">
      <c r="A43" s="28">
        <v>2007</v>
      </c>
      <c r="B43" s="17" t="s">
        <v>4</v>
      </c>
      <c r="C43" s="16">
        <v>39694750.94577553</v>
      </c>
      <c r="D43" s="16">
        <v>8037442.622950819</v>
      </c>
      <c r="E43" s="16">
        <v>1419304.5397225725</v>
      </c>
      <c r="F43" s="16">
        <v>268877.04918032786</v>
      </c>
      <c r="G43" s="16">
        <v>170517.0239596469</v>
      </c>
      <c r="H43" s="16">
        <v>135455.23329129885</v>
      </c>
      <c r="I43" s="16">
        <v>116313.36696090794</v>
      </c>
      <c r="J43" s="16">
        <v>103961.53846153845</v>
      </c>
      <c r="K43" s="16">
        <v>73389.65952080706</v>
      </c>
      <c r="L43" s="16">
        <v>50897.22572509458</v>
      </c>
      <c r="M43" s="16">
        <v>43858.13366960908</v>
      </c>
      <c r="N43" s="16">
        <v>38220.05044136191</v>
      </c>
      <c r="O43" s="16">
        <v>29129.886506935687</v>
      </c>
      <c r="P43" s="16">
        <v>22409.20554854981</v>
      </c>
    </row>
    <row r="44" spans="1:16" ht="12.75">
      <c r="A44" s="28">
        <v>2008</v>
      </c>
      <c r="B44" s="17" t="s">
        <v>4</v>
      </c>
      <c r="C44" s="16">
        <v>30083049.18032787</v>
      </c>
      <c r="D44" s="16">
        <v>6131042.501517911</v>
      </c>
      <c r="E44" s="16">
        <v>1133972.0704310867</v>
      </c>
      <c r="F44" s="16">
        <v>238319.97571341833</v>
      </c>
      <c r="G44" s="16">
        <v>158094.11050394658</v>
      </c>
      <c r="H44" s="16">
        <v>127352.76259866424</v>
      </c>
      <c r="I44" s="16">
        <v>110275.65270188221</v>
      </c>
      <c r="J44" s="16">
        <v>99278.68852459016</v>
      </c>
      <c r="K44" s="16">
        <v>70924.71159684274</v>
      </c>
      <c r="L44" s="16">
        <v>49111.11111111111</v>
      </c>
      <c r="M44" s="16">
        <v>42387.9781420765</v>
      </c>
      <c r="N44" s="16">
        <v>36754.70552519733</v>
      </c>
      <c r="O44" s="16">
        <v>28002.428658166362</v>
      </c>
      <c r="P44" s="16">
        <v>21457.19489981785</v>
      </c>
    </row>
    <row r="45" spans="1:16" ht="12.75">
      <c r="A45" s="28">
        <v>2009</v>
      </c>
      <c r="B45" s="17" t="s">
        <v>4</v>
      </c>
      <c r="C45" s="16">
        <v>20951550.274223033</v>
      </c>
      <c r="D45" s="16">
        <v>4391553.930530164</v>
      </c>
      <c r="E45" s="16">
        <v>895425.3503961</v>
      </c>
      <c r="F45" s="16">
        <v>214483.85131017672</v>
      </c>
      <c r="G45" s="16">
        <v>148138.93967093236</v>
      </c>
      <c r="H45" s="16">
        <v>121103.59536867763</v>
      </c>
      <c r="I45" s="16">
        <v>106296.16087751371</v>
      </c>
      <c r="J45" s="16">
        <v>95881.77940280316</v>
      </c>
      <c r="K45" s="16">
        <v>69580.13406459476</v>
      </c>
      <c r="L45" s="16">
        <v>48285.80134064595</v>
      </c>
      <c r="M45" s="16">
        <v>41569.77452772699</v>
      </c>
      <c r="N45" s="16">
        <v>35878.12309567337</v>
      </c>
      <c r="O45" s="16">
        <v>27135.28336380256</v>
      </c>
      <c r="P45" s="16">
        <v>20814.13772090189</v>
      </c>
    </row>
    <row r="46" spans="1:16" ht="12.75">
      <c r="A46" s="28">
        <v>2010</v>
      </c>
      <c r="B46" s="17" t="s">
        <v>4</v>
      </c>
      <c r="C46" s="16">
        <v>27002019.78417266</v>
      </c>
      <c r="D46" s="16">
        <v>5253368.105515588</v>
      </c>
      <c r="E46" s="16">
        <v>979847.721822542</v>
      </c>
      <c r="F46" s="16">
        <v>221637.29016786572</v>
      </c>
      <c r="G46" s="16">
        <v>151549.76019184652</v>
      </c>
      <c r="H46" s="16">
        <v>123466.4268585132</v>
      </c>
      <c r="I46" s="16">
        <v>107327.9376498801</v>
      </c>
      <c r="J46" s="16">
        <v>96869.90407673862</v>
      </c>
      <c r="K46" s="16">
        <v>69917.86570743406</v>
      </c>
      <c r="L46" s="16">
        <v>48238.60911270983</v>
      </c>
      <c r="M46" s="16">
        <v>41442.446043165466</v>
      </c>
      <c r="N46" s="16">
        <v>35678.65707434053</v>
      </c>
      <c r="O46" s="16">
        <v>26915.46762589928</v>
      </c>
      <c r="P46" s="16">
        <v>20586.3309352518</v>
      </c>
    </row>
    <row r="47" spans="1:16" ht="12.75">
      <c r="A47" s="28">
        <v>2011</v>
      </c>
      <c r="B47" s="17" t="s">
        <v>4</v>
      </c>
      <c r="C47" s="16">
        <v>24384228.93666473</v>
      </c>
      <c r="D47" s="16">
        <v>5130754.212667054</v>
      </c>
      <c r="E47" s="16">
        <v>998067.9837303893</v>
      </c>
      <c r="F47" s="16">
        <v>225976.1766414875</v>
      </c>
      <c r="G47" s="16">
        <v>152779.19814061592</v>
      </c>
      <c r="H47" s="16">
        <v>124021.4991284137</v>
      </c>
      <c r="I47" s="16">
        <v>107967.46077861708</v>
      </c>
      <c r="J47" s="16">
        <v>97459.61650203369</v>
      </c>
      <c r="K47" s="16">
        <v>69805.92678675188</v>
      </c>
      <c r="L47" s="16">
        <v>47786.75188843696</v>
      </c>
      <c r="M47" s="16">
        <v>40959.90703079605</v>
      </c>
      <c r="N47" s="16">
        <v>35321.905868680995</v>
      </c>
      <c r="O47" s="16">
        <v>26567.112144102266</v>
      </c>
      <c r="P47" s="16">
        <v>20234.166182452063</v>
      </c>
    </row>
    <row r="48" spans="1:16" ht="12.75">
      <c r="A48" s="28">
        <v>2012</v>
      </c>
      <c r="B48" s="17" t="s">
        <v>4</v>
      </c>
      <c r="C48" s="16">
        <v>35346347.949886106</v>
      </c>
      <c r="D48" s="16">
        <v>6892946.469248291</v>
      </c>
      <c r="E48" s="16">
        <v>1230737.471526196</v>
      </c>
      <c r="F48" s="16">
        <v>247541.00227790434</v>
      </c>
      <c r="G48" s="16">
        <v>162817.76765375855</v>
      </c>
      <c r="H48" s="16">
        <v>129796.69703872438</v>
      </c>
      <c r="I48" s="16">
        <v>111854.21412300684</v>
      </c>
      <c r="J48" s="16">
        <v>100123.57630979498</v>
      </c>
      <c r="K48" s="16">
        <v>71295.55808656037</v>
      </c>
      <c r="L48" s="16">
        <v>48656.03644646925</v>
      </c>
      <c r="M48" s="16">
        <v>41773.34851936219</v>
      </c>
      <c r="N48" s="16">
        <v>36003.416856492026</v>
      </c>
      <c r="O48" s="16">
        <v>27035.876993166286</v>
      </c>
      <c r="P48" s="16">
        <v>20532.46013667426</v>
      </c>
    </row>
    <row r="49" spans="1:16" ht="12.75">
      <c r="A49" s="10" t="s">
        <v>7</v>
      </c>
      <c r="B49" s="12" t="s">
        <v>1</v>
      </c>
      <c r="C49" s="12"/>
      <c r="D49" s="12"/>
      <c r="E49" s="31"/>
      <c r="F49" s="31"/>
      <c r="G49" s="31"/>
      <c r="H49" s="31"/>
      <c r="I49" s="31"/>
      <c r="J49" s="31"/>
      <c r="K49" s="31"/>
      <c r="L49" s="31"/>
      <c r="M49" s="31"/>
      <c r="N49" s="31"/>
      <c r="O49" s="31"/>
      <c r="P49" s="31"/>
    </row>
    <row r="50" spans="1:16" ht="12.75">
      <c r="A50" s="30">
        <v>2001</v>
      </c>
      <c r="B50" s="19">
        <v>6116274</v>
      </c>
      <c r="C50" s="16">
        <v>84705</v>
      </c>
      <c r="D50" s="16">
        <v>216684</v>
      </c>
      <c r="E50" s="16">
        <v>492437</v>
      </c>
      <c r="F50" s="16">
        <v>1064928</v>
      </c>
      <c r="G50" s="16">
        <v>1360872</v>
      </c>
      <c r="H50" s="16">
        <v>1582562</v>
      </c>
      <c r="I50" s="16">
        <v>1768355</v>
      </c>
      <c r="J50" s="16">
        <v>1933563</v>
      </c>
      <c r="K50" s="16">
        <v>2599650</v>
      </c>
      <c r="L50" s="16">
        <v>3555692</v>
      </c>
      <c r="M50" s="16">
        <v>3933186</v>
      </c>
      <c r="N50" s="16">
        <v>4263535</v>
      </c>
      <c r="O50" s="16">
        <v>4810102</v>
      </c>
      <c r="P50" s="16">
        <v>5235273</v>
      </c>
    </row>
    <row r="51" spans="1:16" ht="12.75">
      <c r="A51" s="28">
        <v>2002</v>
      </c>
      <c r="B51" s="18">
        <v>5982260</v>
      </c>
      <c r="C51" s="17">
        <v>68565</v>
      </c>
      <c r="D51" s="17">
        <v>179420</v>
      </c>
      <c r="E51" s="17">
        <v>420987</v>
      </c>
      <c r="F51" s="17">
        <v>960352</v>
      </c>
      <c r="G51" s="17">
        <v>1247308</v>
      </c>
      <c r="H51" s="17">
        <v>1463587</v>
      </c>
      <c r="I51" s="17">
        <v>1647849</v>
      </c>
      <c r="J51" s="17">
        <v>1812094</v>
      </c>
      <c r="K51" s="17">
        <v>2472326</v>
      </c>
      <c r="L51" s="17">
        <v>3431568</v>
      </c>
      <c r="M51" s="17">
        <v>3811534</v>
      </c>
      <c r="N51" s="17">
        <v>4143048</v>
      </c>
      <c r="O51" s="17">
        <v>4689683</v>
      </c>
      <c r="P51" s="17">
        <v>5114828</v>
      </c>
    </row>
    <row r="52" spans="1:16" ht="12.75">
      <c r="A52" s="28">
        <v>2003</v>
      </c>
      <c r="B52" s="17">
        <v>6156994</v>
      </c>
      <c r="C52" s="17">
        <v>83238</v>
      </c>
      <c r="D52" s="17">
        <v>206010</v>
      </c>
      <c r="E52" s="17">
        <v>465594</v>
      </c>
      <c r="F52" s="17">
        <v>1030178</v>
      </c>
      <c r="G52" s="17">
        <v>1327075</v>
      </c>
      <c r="H52" s="17">
        <v>1549825</v>
      </c>
      <c r="I52" s="17">
        <v>1738945</v>
      </c>
      <c r="J52" s="17">
        <v>1907837</v>
      </c>
      <c r="K52" s="17">
        <v>2586777</v>
      </c>
      <c r="L52" s="17">
        <v>3572674</v>
      </c>
      <c r="M52" s="17">
        <v>3961657</v>
      </c>
      <c r="N52" s="17">
        <v>4300174</v>
      </c>
      <c r="O52" s="17">
        <v>4855774</v>
      </c>
      <c r="P52" s="17">
        <v>5286949</v>
      </c>
    </row>
    <row r="53" spans="1:16" ht="12.75">
      <c r="A53" s="28">
        <v>2004</v>
      </c>
      <c r="B53" s="17">
        <v>6734554</v>
      </c>
      <c r="C53" s="17">
        <v>111932</v>
      </c>
      <c r="D53" s="17">
        <v>280449</v>
      </c>
      <c r="E53" s="17">
        <v>615494</v>
      </c>
      <c r="F53" s="17">
        <v>1278879</v>
      </c>
      <c r="G53" s="17">
        <v>1610803</v>
      </c>
      <c r="H53" s="17">
        <v>1855778</v>
      </c>
      <c r="I53" s="17">
        <v>2061398</v>
      </c>
      <c r="J53" s="17">
        <v>2243098</v>
      </c>
      <c r="K53" s="17">
        <v>2968169</v>
      </c>
      <c r="L53" s="17">
        <v>4010897</v>
      </c>
      <c r="M53" s="17">
        <v>4423150</v>
      </c>
      <c r="N53" s="17">
        <v>4782507</v>
      </c>
      <c r="O53" s="17">
        <v>5371578</v>
      </c>
      <c r="P53" s="17">
        <v>5826206</v>
      </c>
    </row>
    <row r="54" spans="1:16" ht="12.75">
      <c r="A54" s="28">
        <v>2005</v>
      </c>
      <c r="B54" s="17">
        <v>7365689</v>
      </c>
      <c r="C54" s="17">
        <v>143370</v>
      </c>
      <c r="D54" s="17">
        <v>362581</v>
      </c>
      <c r="E54" s="17">
        <v>783762</v>
      </c>
      <c r="F54" s="17">
        <v>1560659</v>
      </c>
      <c r="G54" s="17">
        <v>1932055</v>
      </c>
      <c r="H54" s="17">
        <v>2202354</v>
      </c>
      <c r="I54" s="17">
        <v>2426492</v>
      </c>
      <c r="J54" s="17">
        <v>2623077</v>
      </c>
      <c r="K54" s="17">
        <v>3400596</v>
      </c>
      <c r="L54" s="17">
        <v>4506197</v>
      </c>
      <c r="M54" s="17">
        <v>4940249</v>
      </c>
      <c r="N54" s="17">
        <v>5317903</v>
      </c>
      <c r="O54" s="17">
        <v>5936944</v>
      </c>
      <c r="P54" s="17">
        <v>6412897</v>
      </c>
    </row>
    <row r="55" spans="1:16" ht="12.75">
      <c r="A55" s="28">
        <v>2006</v>
      </c>
      <c r="B55" s="17">
        <v>7969813</v>
      </c>
      <c r="C55" s="17">
        <v>170567</v>
      </c>
      <c r="D55" s="17">
        <v>418573</v>
      </c>
      <c r="E55" s="18">
        <v>895044</v>
      </c>
      <c r="F55" s="18">
        <v>1761119</v>
      </c>
      <c r="G55" s="18">
        <v>2166188</v>
      </c>
      <c r="H55" s="18">
        <v>2460559</v>
      </c>
      <c r="I55" s="18">
        <v>2704549</v>
      </c>
      <c r="J55" s="18">
        <v>2918422</v>
      </c>
      <c r="K55" s="18">
        <v>3759733</v>
      </c>
      <c r="L55" s="18">
        <v>4947104</v>
      </c>
      <c r="M55" s="18">
        <v>5412038</v>
      </c>
      <c r="N55" s="18">
        <v>5815385</v>
      </c>
      <c r="O55" s="18">
        <v>6474937</v>
      </c>
      <c r="P55" s="17">
        <v>6980130</v>
      </c>
    </row>
    <row r="56" spans="1:16" ht="12.75">
      <c r="A56" s="28">
        <v>2007</v>
      </c>
      <c r="B56" s="17">
        <v>8621963</v>
      </c>
      <c r="C56" s="17">
        <v>219494</v>
      </c>
      <c r="D56" s="17">
        <v>503678</v>
      </c>
      <c r="E56" s="18">
        <v>1030091</v>
      </c>
      <c r="F56" s="18">
        <v>1971021</v>
      </c>
      <c r="G56" s="18">
        <v>2411916</v>
      </c>
      <c r="H56" s="18">
        <v>2729468</v>
      </c>
      <c r="I56" s="18">
        <v>2992467</v>
      </c>
      <c r="J56" s="18">
        <v>3223396</v>
      </c>
      <c r="K56" s="18">
        <v>4128240</v>
      </c>
      <c r="L56" s="18">
        <v>5401825</v>
      </c>
      <c r="M56" s="18">
        <v>5898437</v>
      </c>
      <c r="N56" s="18">
        <v>6329354</v>
      </c>
      <c r="O56" s="18">
        <v>7032507</v>
      </c>
      <c r="P56" s="17">
        <v>7571084</v>
      </c>
    </row>
    <row r="57" spans="1:16" ht="12.75">
      <c r="A57" s="28">
        <v>2008</v>
      </c>
      <c r="B57" s="17">
        <v>8206158</v>
      </c>
      <c r="C57" s="17">
        <v>173257</v>
      </c>
      <c r="D57" s="17">
        <v>397957</v>
      </c>
      <c r="E57" s="17">
        <v>825898</v>
      </c>
      <c r="F57" s="17">
        <v>1656771</v>
      </c>
      <c r="G57" s="17">
        <v>2072196</v>
      </c>
      <c r="H57" s="17">
        <v>2380698</v>
      </c>
      <c r="I57" s="17">
        <v>2639100</v>
      </c>
      <c r="J57" s="17">
        <v>2867730</v>
      </c>
      <c r="K57" s="17">
        <v>3772889</v>
      </c>
      <c r="L57" s="17">
        <v>5055298</v>
      </c>
      <c r="M57" s="17">
        <v>5554583</v>
      </c>
      <c r="N57" s="17">
        <v>5986923</v>
      </c>
      <c r="O57" s="17">
        <v>6690342</v>
      </c>
      <c r="P57" s="17">
        <v>7228036</v>
      </c>
    </row>
    <row r="58" spans="1:16" ht="12.75">
      <c r="A58" s="28">
        <v>2009</v>
      </c>
      <c r="B58" s="17">
        <v>7578641</v>
      </c>
      <c r="C58" s="17">
        <v>126242</v>
      </c>
      <c r="D58" s="17">
        <v>281687</v>
      </c>
      <c r="E58" s="17">
        <v>601504</v>
      </c>
      <c r="F58" s="17">
        <v>1304627</v>
      </c>
      <c r="G58" s="17">
        <v>1684139</v>
      </c>
      <c r="H58" s="17">
        <v>1973637</v>
      </c>
      <c r="I58" s="17">
        <v>2219853</v>
      </c>
      <c r="J58" s="17">
        <v>2439146</v>
      </c>
      <c r="K58" s="17">
        <v>3317402</v>
      </c>
      <c r="L58" s="17">
        <v>4570256</v>
      </c>
      <c r="M58" s="17">
        <v>5057761</v>
      </c>
      <c r="N58" s="17">
        <v>5478063</v>
      </c>
      <c r="O58" s="17">
        <v>6159780</v>
      </c>
      <c r="P58" s="17">
        <v>6678194</v>
      </c>
    </row>
    <row r="59" spans="1:16" ht="12.75">
      <c r="A59" s="28">
        <v>2010</v>
      </c>
      <c r="B59" s="17">
        <v>8039779</v>
      </c>
      <c r="C59" s="17">
        <v>166727</v>
      </c>
      <c r="D59" s="17">
        <v>366563</v>
      </c>
      <c r="E59" s="17">
        <v>742989</v>
      </c>
      <c r="F59" s="17">
        <v>1517146</v>
      </c>
      <c r="G59" s="17">
        <v>1922058</v>
      </c>
      <c r="H59" s="17">
        <v>2228360</v>
      </c>
      <c r="I59" s="17">
        <v>2486918</v>
      </c>
      <c r="J59" s="17">
        <v>2716199</v>
      </c>
      <c r="K59" s="17">
        <v>3631364</v>
      </c>
      <c r="L59" s="17">
        <v>4927262</v>
      </c>
      <c r="M59" s="17">
        <v>5430952</v>
      </c>
      <c r="N59" s="17">
        <v>5864278</v>
      </c>
      <c r="O59" s="17">
        <v>6564169</v>
      </c>
      <c r="P59" s="17">
        <v>7095680</v>
      </c>
    </row>
    <row r="60" spans="1:16" ht="12.75">
      <c r="A60" s="28">
        <v>2011</v>
      </c>
      <c r="B60" s="17">
        <v>8317188</v>
      </c>
      <c r="C60" s="17">
        <v>144984</v>
      </c>
      <c r="D60" s="17">
        <v>342338</v>
      </c>
      <c r="E60" s="17">
        <v>737251</v>
      </c>
      <c r="F60" s="17">
        <v>1555701</v>
      </c>
      <c r="G60" s="17">
        <v>1984960</v>
      </c>
      <c r="H60" s="17">
        <v>2306674</v>
      </c>
      <c r="I60" s="17">
        <v>2578137</v>
      </c>
      <c r="J60" s="17">
        <v>2818879</v>
      </c>
      <c r="K60" s="17">
        <v>3774978</v>
      </c>
      <c r="L60" s="17">
        <v>5120188</v>
      </c>
      <c r="M60" s="17">
        <v>5640585</v>
      </c>
      <c r="N60" s="17">
        <v>6088552</v>
      </c>
      <c r="O60" s="17">
        <v>6810489</v>
      </c>
      <c r="P60" s="17">
        <v>7356627</v>
      </c>
    </row>
    <row r="61" spans="1:16" ht="12.75">
      <c r="A61" s="28">
        <v>2012</v>
      </c>
      <c r="B61" s="17">
        <v>9041744</v>
      </c>
      <c r="C61" s="17">
        <v>219067</v>
      </c>
      <c r="D61" s="17">
        <v>501374</v>
      </c>
      <c r="E61" s="17">
        <v>1017057</v>
      </c>
      <c r="F61" s="17">
        <v>1976738</v>
      </c>
      <c r="G61" s="17">
        <v>2446464</v>
      </c>
      <c r="H61" s="17">
        <v>2791205</v>
      </c>
      <c r="I61" s="17">
        <v>3078337</v>
      </c>
      <c r="J61" s="17">
        <v>3330944</v>
      </c>
      <c r="K61" s="17">
        <v>4327899</v>
      </c>
      <c r="L61" s="17">
        <v>5722980</v>
      </c>
      <c r="M61" s="17">
        <v>6261677</v>
      </c>
      <c r="N61" s="17">
        <v>6725553</v>
      </c>
      <c r="O61" s="17">
        <v>7473507</v>
      </c>
      <c r="P61" s="17">
        <v>8037800</v>
      </c>
    </row>
    <row r="62" spans="1:16" ht="15.75">
      <c r="A62" s="50" t="s">
        <v>36</v>
      </c>
      <c r="B62" s="12"/>
      <c r="C62" s="13">
        <f aca="true" t="shared" si="1" ref="C62:P62">(C61*1000000)/C20</f>
        <v>160983562.410365</v>
      </c>
      <c r="D62" s="13">
        <f t="shared" si="1"/>
        <v>36843966.74073883</v>
      </c>
      <c r="E62" s="13">
        <f t="shared" si="1"/>
        <v>7473944.456919508</v>
      </c>
      <c r="F62" s="13">
        <f t="shared" si="1"/>
        <v>1452625.567483647</v>
      </c>
      <c r="G62" s="13">
        <f t="shared" si="1"/>
        <v>898904.1937596973</v>
      </c>
      <c r="H62" s="13">
        <f t="shared" si="1"/>
        <v>683714.9126638926</v>
      </c>
      <c r="I62" s="13">
        <f t="shared" si="1"/>
        <v>565536.6355494389</v>
      </c>
      <c r="J62" s="13">
        <f t="shared" si="1"/>
        <v>489555.46139713493</v>
      </c>
      <c r="K62" s="13">
        <f t="shared" si="1"/>
        <v>318039.9598169766</v>
      </c>
      <c r="L62" s="13">
        <f t="shared" si="1"/>
        <v>210279.43688535257</v>
      </c>
      <c r="M62" s="13">
        <f t="shared" si="1"/>
        <v>184058.22330575524</v>
      </c>
      <c r="N62" s="13">
        <f t="shared" si="1"/>
        <v>164744.64906774604</v>
      </c>
      <c r="O62" s="13">
        <f t="shared" si="1"/>
        <v>137299.52258427782</v>
      </c>
      <c r="P62" s="13">
        <f t="shared" si="1"/>
        <v>118133.14446649032</v>
      </c>
    </row>
    <row r="63" spans="1:16" ht="15.75" customHeight="1">
      <c r="A63" s="73" t="s">
        <v>37</v>
      </c>
      <c r="B63" s="12"/>
      <c r="C63" s="13"/>
      <c r="D63" s="55">
        <f aca="true" t="shared" si="2" ref="D63:I63">((D61-C61)*1000000)/D21</f>
        <v>23050678.33300259</v>
      </c>
      <c r="E63" s="55">
        <f t="shared" si="2"/>
        <v>4210608.64760625</v>
      </c>
      <c r="F63" s="55">
        <f t="shared" si="2"/>
        <v>783590.1353241067</v>
      </c>
      <c r="G63" s="55">
        <f t="shared" si="2"/>
        <v>345182.82003574754</v>
      </c>
      <c r="H63" s="55">
        <f t="shared" si="2"/>
        <v>253336.35047228314</v>
      </c>
      <c r="I63" s="55">
        <f t="shared" si="2"/>
        <v>211001.80420607812</v>
      </c>
      <c r="J63" s="55">
        <f aca="true" t="shared" si="3" ref="J63:P63">((J61-I61)*1000000)/J21</f>
        <v>185630.76478791906</v>
      </c>
      <c r="K63" s="55">
        <f t="shared" si="3"/>
        <v>146524.45823681835</v>
      </c>
      <c r="L63" s="55">
        <f t="shared" si="3"/>
        <v>102518.9139537285</v>
      </c>
      <c r="M63" s="55">
        <f t="shared" si="3"/>
        <v>79173.36898736589</v>
      </c>
      <c r="N63" s="55">
        <f t="shared" si="3"/>
        <v>68176.77787769996</v>
      </c>
      <c r="O63" s="55">
        <f t="shared" si="3"/>
        <v>54964.143133873244</v>
      </c>
      <c r="P63" s="55">
        <f t="shared" si="3"/>
        <v>41467.63199534029</v>
      </c>
    </row>
    <row r="64" spans="1:16" ht="15.75" customHeight="1">
      <c r="A64" s="73"/>
      <c r="B64" s="12"/>
      <c r="C64" s="46"/>
      <c r="D64" s="46"/>
      <c r="E64" s="46"/>
      <c r="F64" s="46"/>
      <c r="G64" s="12"/>
      <c r="H64" s="12"/>
      <c r="I64" s="12"/>
      <c r="J64" s="12"/>
      <c r="K64" s="12"/>
      <c r="L64" s="12"/>
      <c r="M64" s="12"/>
      <c r="N64" s="12"/>
      <c r="O64" s="12"/>
      <c r="P64" s="12"/>
    </row>
    <row r="65" spans="1:16" ht="12.75">
      <c r="A65" s="10" t="s">
        <v>21</v>
      </c>
      <c r="B65" s="13"/>
      <c r="C65" s="47">
        <f>(C61-C60)/C60</f>
        <v>0.5109736246758263</v>
      </c>
      <c r="D65" s="47">
        <f>(D61-D60)/D60</f>
        <v>0.4645584188725762</v>
      </c>
      <c r="E65" s="47">
        <f aca="true" t="shared" si="4" ref="E65:P65">(E61-E60)/E60</f>
        <v>0.379526104406776</v>
      </c>
      <c r="F65" s="47">
        <f t="shared" si="4"/>
        <v>0.27064133789204997</v>
      </c>
      <c r="G65" s="47">
        <f t="shared" si="4"/>
        <v>0.23250040303079156</v>
      </c>
      <c r="H65" s="47">
        <f t="shared" si="4"/>
        <v>0.21005612409902744</v>
      </c>
      <c r="I65" s="47">
        <f t="shared" si="4"/>
        <v>0.1940160666403686</v>
      </c>
      <c r="J65" s="47">
        <f t="shared" si="4"/>
        <v>0.18165554463316802</v>
      </c>
      <c r="K65" s="47">
        <f t="shared" si="4"/>
        <v>0.14646999267280497</v>
      </c>
      <c r="L65" s="47">
        <f t="shared" si="4"/>
        <v>0.1177284896570204</v>
      </c>
      <c r="M65" s="47">
        <f t="shared" si="4"/>
        <v>0.1101112739192832</v>
      </c>
      <c r="N65" s="47">
        <f t="shared" si="4"/>
        <v>0.10462274117064287</v>
      </c>
      <c r="O65" s="47">
        <f t="shared" si="4"/>
        <v>0.09735248085710145</v>
      </c>
      <c r="P65" s="47">
        <f t="shared" si="4"/>
        <v>0.09259311366472706</v>
      </c>
    </row>
    <row r="66" spans="1:16" ht="12.75">
      <c r="A66" s="30">
        <v>2001</v>
      </c>
      <c r="B66" s="16">
        <v>884931</v>
      </c>
      <c r="C66" s="16">
        <v>20363</v>
      </c>
      <c r="D66" s="16">
        <v>57329</v>
      </c>
      <c r="E66" s="16">
        <v>138735</v>
      </c>
      <c r="F66" s="16">
        <v>293968</v>
      </c>
      <c r="G66" s="16">
        <v>358761</v>
      </c>
      <c r="H66" s="16">
        <v>401189</v>
      </c>
      <c r="I66" s="16">
        <v>434411</v>
      </c>
      <c r="J66" s="16">
        <v>462288</v>
      </c>
      <c r="K66" s="16">
        <v>563525</v>
      </c>
      <c r="L66" s="16">
        <v>681732</v>
      </c>
      <c r="M66" s="16">
        <v>721756</v>
      </c>
      <c r="N66" s="16">
        <v>755307</v>
      </c>
      <c r="O66" s="16">
        <v>807098</v>
      </c>
      <c r="P66" s="16">
        <v>841587</v>
      </c>
    </row>
    <row r="67" spans="1:16" ht="12.75">
      <c r="A67" s="28">
        <v>2002</v>
      </c>
      <c r="B67" s="17">
        <v>794282</v>
      </c>
      <c r="C67" s="17">
        <v>16728</v>
      </c>
      <c r="D67" s="17">
        <v>48388</v>
      </c>
      <c r="E67" s="17">
        <v>119894</v>
      </c>
      <c r="F67" s="17">
        <v>262820</v>
      </c>
      <c r="G67" s="17">
        <v>323052</v>
      </c>
      <c r="H67" s="17">
        <v>362355</v>
      </c>
      <c r="I67" s="17">
        <v>393407</v>
      </c>
      <c r="J67" s="17">
        <v>419871</v>
      </c>
      <c r="K67" s="17">
        <v>513320</v>
      </c>
      <c r="L67" s="17">
        <v>620746</v>
      </c>
      <c r="M67" s="17">
        <v>656602</v>
      </c>
      <c r="N67" s="17">
        <v>687111</v>
      </c>
      <c r="O67" s="17">
        <v>731873</v>
      </c>
      <c r="P67" s="17">
        <v>760808</v>
      </c>
    </row>
    <row r="68" spans="1:16" ht="12.75">
      <c r="A68" s="28">
        <v>2003</v>
      </c>
      <c r="B68" s="17">
        <v>745514</v>
      </c>
      <c r="C68" s="17">
        <v>17169</v>
      </c>
      <c r="D68" s="17">
        <v>47192</v>
      </c>
      <c r="E68" s="17">
        <v>114559</v>
      </c>
      <c r="F68" s="17">
        <v>251146</v>
      </c>
      <c r="G68" s="17">
        <v>308878</v>
      </c>
      <c r="H68" s="17">
        <v>345930</v>
      </c>
      <c r="I68" s="17">
        <v>374786</v>
      </c>
      <c r="J68" s="17">
        <v>399176</v>
      </c>
      <c r="K68" s="17">
        <v>483792</v>
      </c>
      <c r="L68" s="17">
        <v>582130</v>
      </c>
      <c r="M68" s="17">
        <v>617015</v>
      </c>
      <c r="N68" s="17">
        <v>645885</v>
      </c>
      <c r="O68" s="17">
        <v>688113</v>
      </c>
      <c r="P68" s="17">
        <v>715163</v>
      </c>
    </row>
    <row r="69" spans="1:16" ht="12.75">
      <c r="A69" s="28">
        <v>2004</v>
      </c>
      <c r="B69" s="38">
        <v>829096</v>
      </c>
      <c r="C69" s="38">
        <v>21437</v>
      </c>
      <c r="D69" s="38">
        <v>59739</v>
      </c>
      <c r="E69" s="39">
        <v>141937</v>
      </c>
      <c r="F69" s="39">
        <v>300802</v>
      </c>
      <c r="G69" s="39">
        <v>367392</v>
      </c>
      <c r="H69" s="39">
        <v>409259</v>
      </c>
      <c r="I69" s="39">
        <v>440979</v>
      </c>
      <c r="J69" s="39">
        <v>467165</v>
      </c>
      <c r="K69" s="39">
        <v>558007</v>
      </c>
      <c r="L69" s="39">
        <v>659803</v>
      </c>
      <c r="M69" s="39">
        <v>694983</v>
      </c>
      <c r="N69" s="39">
        <v>724830</v>
      </c>
      <c r="O69" s="39">
        <v>769074</v>
      </c>
      <c r="P69" s="39">
        <v>797040</v>
      </c>
    </row>
    <row r="70" spans="1:16" ht="12.75">
      <c r="A70" s="28">
        <v>2005</v>
      </c>
      <c r="B70" s="17">
        <v>931693</v>
      </c>
      <c r="C70" s="17">
        <v>27171</v>
      </c>
      <c r="D70" s="17">
        <v>75151</v>
      </c>
      <c r="E70" s="17">
        <v>176152</v>
      </c>
      <c r="F70" s="17">
        <v>361264</v>
      </c>
      <c r="G70" s="17">
        <v>437452</v>
      </c>
      <c r="H70" s="17">
        <v>485042</v>
      </c>
      <c r="I70" s="17">
        <v>520483</v>
      </c>
      <c r="J70" s="17">
        <v>549068</v>
      </c>
      <c r="K70" s="17">
        <v>647115</v>
      </c>
      <c r="L70" s="17">
        <v>755252</v>
      </c>
      <c r="M70" s="17">
        <v>792545</v>
      </c>
      <c r="N70" s="17">
        <v>823488</v>
      </c>
      <c r="O70" s="17">
        <v>869272</v>
      </c>
      <c r="P70" s="17">
        <v>898262</v>
      </c>
    </row>
    <row r="71" spans="1:16" ht="12.75">
      <c r="A71" s="28">
        <v>2006</v>
      </c>
      <c r="B71" s="17">
        <v>1020438</v>
      </c>
      <c r="C71" s="17">
        <v>30860</v>
      </c>
      <c r="D71" s="17">
        <v>83499</v>
      </c>
      <c r="E71" s="17">
        <v>196358</v>
      </c>
      <c r="F71" s="17">
        <v>401610</v>
      </c>
      <c r="G71" s="17">
        <v>485109</v>
      </c>
      <c r="H71" s="17">
        <v>536823</v>
      </c>
      <c r="I71" s="17">
        <v>575603</v>
      </c>
      <c r="J71" s="17">
        <v>607088</v>
      </c>
      <c r="K71" s="17">
        <v>715108</v>
      </c>
      <c r="L71" s="17">
        <v>832153</v>
      </c>
      <c r="M71" s="17">
        <v>872385</v>
      </c>
      <c r="N71" s="17">
        <v>905569</v>
      </c>
      <c r="O71" s="17">
        <v>954823</v>
      </c>
      <c r="P71" s="17">
        <v>985657</v>
      </c>
    </row>
    <row r="72" spans="1:16" ht="12.75">
      <c r="A72" s="28">
        <v>2007</v>
      </c>
      <c r="B72" s="17">
        <v>1111872</v>
      </c>
      <c r="C72" s="17">
        <v>38587</v>
      </c>
      <c r="D72" s="17">
        <v>97979</v>
      </c>
      <c r="E72" s="17">
        <v>220636</v>
      </c>
      <c r="F72" s="17">
        <v>442633</v>
      </c>
      <c r="G72" s="17">
        <v>534150</v>
      </c>
      <c r="H72" s="17">
        <v>590292</v>
      </c>
      <c r="I72" s="17">
        <v>631830</v>
      </c>
      <c r="J72" s="17">
        <v>666021</v>
      </c>
      <c r="K72" s="17">
        <v>782903</v>
      </c>
      <c r="L72" s="17">
        <v>909392</v>
      </c>
      <c r="M72" s="17">
        <v>952964</v>
      </c>
      <c r="N72" s="17">
        <v>988633</v>
      </c>
      <c r="O72" s="17">
        <v>1041166</v>
      </c>
      <c r="P72" s="17">
        <v>1074502</v>
      </c>
    </row>
    <row r="73" spans="1:16" ht="12.75">
      <c r="A73" s="28">
        <v>2008</v>
      </c>
      <c r="B73" s="17">
        <v>1028669</v>
      </c>
      <c r="C73" s="17">
        <v>33136</v>
      </c>
      <c r="D73" s="17">
        <v>83085</v>
      </c>
      <c r="E73" s="17">
        <v>187200</v>
      </c>
      <c r="F73" s="17">
        <v>385857</v>
      </c>
      <c r="G73" s="17">
        <v>470285</v>
      </c>
      <c r="H73" s="17">
        <v>523500</v>
      </c>
      <c r="I73" s="17">
        <v>563684</v>
      </c>
      <c r="J73" s="17">
        <v>597246</v>
      </c>
      <c r="K73" s="17">
        <v>711873</v>
      </c>
      <c r="L73" s="17">
        <v>837561</v>
      </c>
      <c r="M73" s="17">
        <v>880244</v>
      </c>
      <c r="N73" s="17">
        <v>915035</v>
      </c>
      <c r="O73" s="17">
        <v>965691</v>
      </c>
      <c r="P73" s="17">
        <v>996815</v>
      </c>
    </row>
    <row r="74" spans="1:16" ht="12.75">
      <c r="A74" s="28">
        <v>2009</v>
      </c>
      <c r="B74" s="17">
        <v>863486</v>
      </c>
      <c r="C74" s="17">
        <v>26328</v>
      </c>
      <c r="D74" s="17">
        <v>64253</v>
      </c>
      <c r="E74" s="17">
        <v>146030</v>
      </c>
      <c r="F74" s="17">
        <v>313826</v>
      </c>
      <c r="G74" s="17">
        <v>387828</v>
      </c>
      <c r="H74" s="17">
        <v>435662</v>
      </c>
      <c r="I74" s="17">
        <v>472299</v>
      </c>
      <c r="J74" s="17">
        <v>502274</v>
      </c>
      <c r="K74" s="17">
        <v>603504</v>
      </c>
      <c r="L74" s="17">
        <v>712700</v>
      </c>
      <c r="M74" s="17">
        <v>749022</v>
      </c>
      <c r="N74" s="17">
        <v>777801</v>
      </c>
      <c r="O74" s="17">
        <v>818789</v>
      </c>
      <c r="P74" s="17">
        <v>842286</v>
      </c>
    </row>
    <row r="75" spans="1:16" ht="12.75">
      <c r="A75" s="28">
        <v>2010</v>
      </c>
      <c r="B75" s="17">
        <v>949144</v>
      </c>
      <c r="C75" s="17">
        <v>31453</v>
      </c>
      <c r="D75" s="17">
        <v>76390</v>
      </c>
      <c r="E75" s="17">
        <v>169734</v>
      </c>
      <c r="F75" s="17">
        <v>354810</v>
      </c>
      <c r="G75" s="17">
        <v>436043</v>
      </c>
      <c r="H75" s="17">
        <v>488303</v>
      </c>
      <c r="I75" s="17">
        <v>528045</v>
      </c>
      <c r="J75" s="17">
        <v>560649</v>
      </c>
      <c r="K75" s="17">
        <v>670319</v>
      </c>
      <c r="L75" s="17">
        <v>787407</v>
      </c>
      <c r="M75" s="17">
        <v>826796</v>
      </c>
      <c r="N75" s="17">
        <v>858000</v>
      </c>
      <c r="O75" s="17">
        <v>901560</v>
      </c>
      <c r="P75" s="17">
        <v>926782</v>
      </c>
    </row>
    <row r="76" spans="1:16" ht="12.75">
      <c r="A76" s="28">
        <v>2011</v>
      </c>
      <c r="B76" s="17">
        <v>1042571</v>
      </c>
      <c r="C76" s="17">
        <v>26488</v>
      </c>
      <c r="D76" s="17">
        <v>70545</v>
      </c>
      <c r="E76" s="17">
        <v>168222</v>
      </c>
      <c r="F76" s="17">
        <v>365518</v>
      </c>
      <c r="G76" s="17">
        <v>453679</v>
      </c>
      <c r="H76" s="17">
        <v>510000</v>
      </c>
      <c r="I76" s="17">
        <v>553220</v>
      </c>
      <c r="J76" s="17">
        <v>588967</v>
      </c>
      <c r="K76" s="17">
        <v>711663</v>
      </c>
      <c r="L76" s="17">
        <v>846579</v>
      </c>
      <c r="M76" s="17">
        <v>892616</v>
      </c>
      <c r="N76" s="17">
        <v>929529</v>
      </c>
      <c r="O76" s="17">
        <v>981800</v>
      </c>
      <c r="P76" s="17">
        <v>1012460</v>
      </c>
    </row>
    <row r="77" spans="1:16" ht="12.75">
      <c r="A77" s="28">
        <v>2012</v>
      </c>
      <c r="B77" s="17">
        <v>1184978</v>
      </c>
      <c r="C77" s="17">
        <v>38563</v>
      </c>
      <c r="D77" s="17">
        <v>97902</v>
      </c>
      <c r="E77" s="17">
        <v>220414</v>
      </c>
      <c r="F77" s="17">
        <v>451328</v>
      </c>
      <c r="G77" s="17">
        <v>550934</v>
      </c>
      <c r="H77" s="17">
        <v>613192</v>
      </c>
      <c r="I77" s="17">
        <v>660121</v>
      </c>
      <c r="J77" s="17">
        <v>698543</v>
      </c>
      <c r="K77" s="17">
        <v>831445</v>
      </c>
      <c r="L77" s="17">
        <v>975377</v>
      </c>
      <c r="M77" s="17">
        <v>1024046</v>
      </c>
      <c r="N77" s="17">
        <v>1063388</v>
      </c>
      <c r="O77" s="17">
        <v>1119368</v>
      </c>
      <c r="P77" s="17">
        <v>1152063</v>
      </c>
    </row>
    <row r="78" spans="1:16" ht="12.75">
      <c r="A78" s="10" t="s">
        <v>22</v>
      </c>
      <c r="B78" s="32"/>
      <c r="C78" s="32"/>
      <c r="D78" s="32"/>
      <c r="E78" s="31"/>
      <c r="F78" s="31"/>
      <c r="G78" s="31"/>
      <c r="H78" s="31"/>
      <c r="I78" s="31"/>
      <c r="J78" s="31"/>
      <c r="K78" s="31"/>
      <c r="L78" s="31"/>
      <c r="M78" s="31"/>
      <c r="N78" s="31"/>
      <c r="O78" s="31"/>
      <c r="P78" s="31"/>
    </row>
    <row r="79" spans="1:16" ht="12.75">
      <c r="A79" s="30">
        <v>2001</v>
      </c>
      <c r="B79" s="20">
        <v>14.4685</v>
      </c>
      <c r="C79" s="20">
        <v>24.0399</v>
      </c>
      <c r="D79" s="20">
        <v>26.4573</v>
      </c>
      <c r="E79" s="23">
        <v>28.1733</v>
      </c>
      <c r="F79" s="23">
        <v>27.6045</v>
      </c>
      <c r="G79" s="23">
        <v>26.3626</v>
      </c>
      <c r="H79" s="23">
        <v>25.3506</v>
      </c>
      <c r="I79" s="23">
        <v>24.5658</v>
      </c>
      <c r="J79" s="23">
        <v>23.9086</v>
      </c>
      <c r="K79" s="23">
        <v>21.6769</v>
      </c>
      <c r="L79" s="23">
        <v>19.173</v>
      </c>
      <c r="M79" s="23">
        <v>18.3504</v>
      </c>
      <c r="N79" s="23">
        <v>17.7155</v>
      </c>
      <c r="O79" s="23">
        <v>16.7792</v>
      </c>
      <c r="P79" s="23">
        <v>16.0753</v>
      </c>
    </row>
    <row r="80" spans="1:16" ht="12.75">
      <c r="A80" s="28">
        <v>2002</v>
      </c>
      <c r="B80" s="21">
        <v>13.2773</v>
      </c>
      <c r="C80" s="21">
        <v>24.397</v>
      </c>
      <c r="D80" s="21">
        <v>26.9692</v>
      </c>
      <c r="E80" s="24">
        <v>28.4792</v>
      </c>
      <c r="F80" s="24">
        <v>27.367</v>
      </c>
      <c r="G80" s="24">
        <v>25.9</v>
      </c>
      <c r="H80" s="24">
        <v>24.758</v>
      </c>
      <c r="I80" s="24">
        <v>23.8739</v>
      </c>
      <c r="J80" s="24">
        <v>23.1705</v>
      </c>
      <c r="K80" s="24">
        <v>20.7626</v>
      </c>
      <c r="L80" s="24">
        <v>18.0893</v>
      </c>
      <c r="M80" s="24">
        <v>17.2267</v>
      </c>
      <c r="N80" s="24">
        <v>16.5847</v>
      </c>
      <c r="O80" s="24">
        <v>15.606</v>
      </c>
      <c r="P80" s="24">
        <v>14.8745</v>
      </c>
    </row>
    <row r="81" spans="1:16" ht="12.75">
      <c r="A81" s="28">
        <v>2003</v>
      </c>
      <c r="B81" s="22">
        <v>12.1084</v>
      </c>
      <c r="C81" s="21">
        <v>20.6263</v>
      </c>
      <c r="D81" s="21">
        <v>22.9078</v>
      </c>
      <c r="E81" s="24">
        <v>24.6049</v>
      </c>
      <c r="F81" s="24">
        <v>24.3789</v>
      </c>
      <c r="G81" s="24">
        <v>23.2751</v>
      </c>
      <c r="H81" s="24">
        <v>22.3206</v>
      </c>
      <c r="I81" s="24">
        <v>21.5525</v>
      </c>
      <c r="J81" s="24">
        <v>20.923</v>
      </c>
      <c r="K81" s="24">
        <v>18.7025</v>
      </c>
      <c r="L81" s="24">
        <v>16.2939</v>
      </c>
      <c r="M81" s="24">
        <v>15.5747</v>
      </c>
      <c r="N81" s="24">
        <v>15.02</v>
      </c>
      <c r="O81" s="24">
        <v>14.171</v>
      </c>
      <c r="P81" s="24">
        <v>13.527</v>
      </c>
    </row>
    <row r="82" spans="1:16" ht="12.75">
      <c r="A82" s="28">
        <v>2004</v>
      </c>
      <c r="B82" s="22">
        <v>12.3111</v>
      </c>
      <c r="C82" s="21">
        <v>19.1522</v>
      </c>
      <c r="D82" s="21">
        <v>21.3012</v>
      </c>
      <c r="E82" s="21">
        <v>23.0607</v>
      </c>
      <c r="F82" s="21">
        <v>23.5208</v>
      </c>
      <c r="G82" s="21">
        <v>22.808</v>
      </c>
      <c r="H82" s="21">
        <v>22.0532</v>
      </c>
      <c r="I82" s="21">
        <v>21.3922</v>
      </c>
      <c r="J82" s="21">
        <v>20.8268</v>
      </c>
      <c r="K82" s="21">
        <v>18.7997</v>
      </c>
      <c r="L82" s="21">
        <v>16.4503</v>
      </c>
      <c r="M82" s="21">
        <v>15.7124</v>
      </c>
      <c r="N82" s="21">
        <v>15.1559</v>
      </c>
      <c r="O82" s="21">
        <v>14.3175</v>
      </c>
      <c r="P82" s="21">
        <v>13.6803</v>
      </c>
    </row>
    <row r="83" spans="1:16" ht="12.75">
      <c r="A83" s="28">
        <v>2005</v>
      </c>
      <c r="B83" s="21">
        <v>12.6491</v>
      </c>
      <c r="C83" s="21">
        <v>18.9517</v>
      </c>
      <c r="D83" s="21">
        <v>20.7268</v>
      </c>
      <c r="E83" s="21">
        <v>22.4752</v>
      </c>
      <c r="F83" s="21">
        <v>23.1482</v>
      </c>
      <c r="G83" s="21">
        <v>22.6418</v>
      </c>
      <c r="H83" s="21">
        <v>22.0238</v>
      </c>
      <c r="I83" s="21">
        <v>21.45</v>
      </c>
      <c r="J83" s="21">
        <v>20.9322</v>
      </c>
      <c r="K83" s="21">
        <v>19.0295</v>
      </c>
      <c r="L83" s="21">
        <v>16.7603</v>
      </c>
      <c r="M83" s="21">
        <v>16.0426</v>
      </c>
      <c r="N83" s="21">
        <v>15.4852</v>
      </c>
      <c r="O83" s="21">
        <v>14.6417</v>
      </c>
      <c r="P83" s="21">
        <v>14.0071</v>
      </c>
    </row>
    <row r="84" spans="1:16" ht="12.75">
      <c r="A84" s="28">
        <v>2006</v>
      </c>
      <c r="B84" s="21">
        <v>12.8038</v>
      </c>
      <c r="C84" s="21">
        <v>18.0927</v>
      </c>
      <c r="D84" s="21">
        <v>19.9485</v>
      </c>
      <c r="E84" s="22">
        <v>21.9384</v>
      </c>
      <c r="F84" s="22">
        <v>22.8042</v>
      </c>
      <c r="G84" s="22">
        <v>22.3946</v>
      </c>
      <c r="H84" s="22">
        <v>21.8171</v>
      </c>
      <c r="I84" s="22">
        <v>21.2828</v>
      </c>
      <c r="J84" s="22">
        <v>20.8019</v>
      </c>
      <c r="K84" s="22">
        <v>19.0202</v>
      </c>
      <c r="L84" s="22">
        <v>16.821</v>
      </c>
      <c r="M84" s="22">
        <v>16.1193</v>
      </c>
      <c r="N84" s="22">
        <v>15.572</v>
      </c>
      <c r="O84" s="22">
        <v>14.7464</v>
      </c>
      <c r="P84" s="21">
        <v>14.1209</v>
      </c>
    </row>
    <row r="85" spans="1:16" ht="12.75">
      <c r="A85" s="28">
        <v>2007</v>
      </c>
      <c r="B85" s="21">
        <v>12.8958</v>
      </c>
      <c r="C85" s="21">
        <v>17.58</v>
      </c>
      <c r="D85" s="21">
        <v>19.4528</v>
      </c>
      <c r="E85" s="22">
        <v>21.4191</v>
      </c>
      <c r="F85" s="22">
        <v>22.457</v>
      </c>
      <c r="G85" s="22">
        <v>22.1463</v>
      </c>
      <c r="H85" s="22">
        <v>21.6266</v>
      </c>
      <c r="I85" s="22">
        <v>21.114</v>
      </c>
      <c r="J85" s="22">
        <v>20.6621</v>
      </c>
      <c r="K85" s="22">
        <v>18.9646</v>
      </c>
      <c r="L85" s="22">
        <v>16.8349</v>
      </c>
      <c r="M85" s="22">
        <v>16.1562</v>
      </c>
      <c r="N85" s="22">
        <v>15.6198</v>
      </c>
      <c r="O85" s="22">
        <v>14.8051</v>
      </c>
      <c r="P85" s="21">
        <v>14.1922</v>
      </c>
    </row>
    <row r="86" spans="1:16" ht="12.75">
      <c r="A86" s="28">
        <v>2008</v>
      </c>
      <c r="B86" s="21">
        <v>12.5353</v>
      </c>
      <c r="C86" s="21">
        <v>19.1252</v>
      </c>
      <c r="D86" s="21">
        <v>20.8778</v>
      </c>
      <c r="E86" s="21">
        <v>22.6662</v>
      </c>
      <c r="F86" s="21">
        <v>23.2897</v>
      </c>
      <c r="G86" s="21">
        <v>22.695</v>
      </c>
      <c r="H86" s="21">
        <v>21.9894</v>
      </c>
      <c r="I86" s="21">
        <v>21.3589</v>
      </c>
      <c r="J86" s="21">
        <v>20.8264</v>
      </c>
      <c r="K86" s="21">
        <v>18.8681</v>
      </c>
      <c r="L86" s="21">
        <v>16.568</v>
      </c>
      <c r="M86" s="21">
        <v>15.8472</v>
      </c>
      <c r="N86" s="21">
        <v>15.2839</v>
      </c>
      <c r="O86" s="21">
        <v>14.4341</v>
      </c>
      <c r="P86" s="21">
        <v>13.7909</v>
      </c>
    </row>
    <row r="87" spans="1:16" ht="12.75">
      <c r="A87" s="28">
        <v>2009</v>
      </c>
      <c r="B87" s="21">
        <v>11.3937</v>
      </c>
      <c r="C87" s="21">
        <v>20.8554</v>
      </c>
      <c r="D87" s="21">
        <v>22.8102</v>
      </c>
      <c r="E87" s="21">
        <v>24.2775</v>
      </c>
      <c r="F87" s="21">
        <v>24.0548</v>
      </c>
      <c r="G87" s="21">
        <v>23.0283</v>
      </c>
      <c r="H87" s="21">
        <v>22.0741</v>
      </c>
      <c r="I87" s="21">
        <v>21.2762</v>
      </c>
      <c r="J87" s="21">
        <v>20.5922</v>
      </c>
      <c r="K87" s="21">
        <v>18.1921</v>
      </c>
      <c r="L87" s="21">
        <v>15.5943</v>
      </c>
      <c r="M87" s="21">
        <v>14.8094</v>
      </c>
      <c r="N87" s="21">
        <v>14.1985</v>
      </c>
      <c r="O87" s="21">
        <v>13.2925</v>
      </c>
      <c r="P87" s="21">
        <v>12.6125</v>
      </c>
    </row>
    <row r="88" spans="1:16" ht="12.75">
      <c r="A88" s="28">
        <v>2010</v>
      </c>
      <c r="B88" s="21">
        <v>11.8056</v>
      </c>
      <c r="C88" s="21">
        <v>18.865</v>
      </c>
      <c r="D88" s="21">
        <v>20.8394</v>
      </c>
      <c r="E88" s="21">
        <v>22.8447</v>
      </c>
      <c r="F88" s="21">
        <v>23.3867</v>
      </c>
      <c r="G88" s="21">
        <v>22.6863</v>
      </c>
      <c r="H88" s="21">
        <v>21.9131</v>
      </c>
      <c r="I88" s="21">
        <v>21.2329</v>
      </c>
      <c r="J88" s="21">
        <v>20.6409</v>
      </c>
      <c r="K88" s="21">
        <v>18.4592</v>
      </c>
      <c r="L88" s="21">
        <v>15.9806</v>
      </c>
      <c r="M88" s="21">
        <v>15.2238</v>
      </c>
      <c r="N88" s="21">
        <v>14.631</v>
      </c>
      <c r="O88" s="21">
        <v>13.7346</v>
      </c>
      <c r="P88" s="21">
        <v>13.0612</v>
      </c>
    </row>
    <row r="89" spans="1:16" ht="12.75">
      <c r="A89" s="28">
        <v>2011</v>
      </c>
      <c r="B89" s="21">
        <v>12.5351</v>
      </c>
      <c r="C89" s="21">
        <v>18.2695</v>
      </c>
      <c r="D89" s="21">
        <v>20.6067</v>
      </c>
      <c r="E89" s="21">
        <v>22.8175</v>
      </c>
      <c r="F89" s="21">
        <v>23.4954</v>
      </c>
      <c r="G89" s="21">
        <v>22.8558</v>
      </c>
      <c r="H89" s="21">
        <v>22.1098</v>
      </c>
      <c r="I89" s="21">
        <v>21.4581</v>
      </c>
      <c r="J89" s="21">
        <v>20.8937</v>
      </c>
      <c r="K89" s="21">
        <v>18.8521</v>
      </c>
      <c r="L89" s="21">
        <v>16.5341</v>
      </c>
      <c r="M89" s="21">
        <v>15.8249</v>
      </c>
      <c r="N89" s="21">
        <v>15.2668</v>
      </c>
      <c r="O89" s="21">
        <v>14.416</v>
      </c>
      <c r="P89" s="21">
        <v>13.7626</v>
      </c>
    </row>
    <row r="90" spans="1:16" ht="12.75">
      <c r="A90" s="28">
        <v>2012</v>
      </c>
      <c r="B90" s="21">
        <v>13.1056</v>
      </c>
      <c r="C90" s="21">
        <v>17.6035</v>
      </c>
      <c r="D90" s="21">
        <v>19.5269</v>
      </c>
      <c r="E90" s="21">
        <v>21.6717</v>
      </c>
      <c r="F90" s="21">
        <v>22.8319</v>
      </c>
      <c r="G90" s="21">
        <v>22.5196</v>
      </c>
      <c r="H90" s="21">
        <v>21.9687</v>
      </c>
      <c r="I90" s="21">
        <v>21.4441</v>
      </c>
      <c r="J90" s="21">
        <v>20.9713</v>
      </c>
      <c r="K90" s="21">
        <v>19.2113</v>
      </c>
      <c r="L90" s="21">
        <v>17.0432</v>
      </c>
      <c r="M90" s="21">
        <v>16.3542</v>
      </c>
      <c r="N90" s="21">
        <v>15.8112</v>
      </c>
      <c r="O90" s="21">
        <v>14.9778</v>
      </c>
      <c r="P90" s="21">
        <v>14.3331</v>
      </c>
    </row>
    <row r="91" spans="1:16" ht="12.75">
      <c r="A91" s="48" t="s">
        <v>40</v>
      </c>
      <c r="B91" s="53">
        <v>100</v>
      </c>
      <c r="C91" s="54">
        <f>(C77/C61)*100</f>
        <v>17.603290317574075</v>
      </c>
      <c r="D91" s="54">
        <f>(D77-C77)/(D61-C61)*100</f>
        <v>21.019315851183286</v>
      </c>
      <c r="E91" s="54">
        <f>(E77-D77)/(E61-D61)*100</f>
        <v>23.757230701807117</v>
      </c>
      <c r="F91" s="54">
        <f aca="true" t="shared" si="5" ref="F91:P91">(F77-E77)/(F61-E61)*100</f>
        <v>24.061537114937153</v>
      </c>
      <c r="G91" s="54">
        <f t="shared" si="5"/>
        <v>21.205128095953814</v>
      </c>
      <c r="H91" s="54">
        <f t="shared" si="5"/>
        <v>18.059354703966164</v>
      </c>
      <c r="I91" s="54">
        <f t="shared" si="5"/>
        <v>16.344050819831992</v>
      </c>
      <c r="J91" s="54">
        <f t="shared" si="5"/>
        <v>15.21018815788953</v>
      </c>
      <c r="K91" s="54">
        <f t="shared" si="5"/>
        <v>13.330792262439129</v>
      </c>
      <c r="L91" s="54">
        <f t="shared" si="5"/>
        <v>10.317107035362104</v>
      </c>
      <c r="M91" s="54">
        <f t="shared" si="5"/>
        <v>9.034577879587227</v>
      </c>
      <c r="N91" s="54">
        <f t="shared" si="5"/>
        <v>8.48114582345282</v>
      </c>
      <c r="O91" s="54">
        <f t="shared" si="5"/>
        <v>7.484417490915217</v>
      </c>
      <c r="P91" s="54">
        <f t="shared" si="5"/>
        <v>5.793975824615935</v>
      </c>
    </row>
    <row r="92" spans="1:16" ht="12.75">
      <c r="A92" s="48"/>
      <c r="B92" s="53"/>
      <c r="C92" s="60" t="s">
        <v>28</v>
      </c>
      <c r="D92" s="60" t="s">
        <v>29</v>
      </c>
      <c r="E92" s="60" t="s">
        <v>9</v>
      </c>
      <c r="F92" s="60" t="s">
        <v>10</v>
      </c>
      <c r="G92" s="60" t="s">
        <v>11</v>
      </c>
      <c r="H92" s="60" t="s">
        <v>12</v>
      </c>
      <c r="I92" s="60" t="s">
        <v>13</v>
      </c>
      <c r="J92" s="60" t="s">
        <v>14</v>
      </c>
      <c r="K92" s="60" t="s">
        <v>15</v>
      </c>
      <c r="L92" s="60" t="s">
        <v>25</v>
      </c>
      <c r="M92" s="60" t="s">
        <v>16</v>
      </c>
      <c r="N92" s="60" t="s">
        <v>26</v>
      </c>
      <c r="O92" s="60" t="s">
        <v>27</v>
      </c>
      <c r="P92" s="68" t="s">
        <v>17</v>
      </c>
    </row>
    <row r="93" spans="1:16" ht="12.75">
      <c r="A93" s="48"/>
      <c r="B93" s="53"/>
      <c r="C93" s="61"/>
      <c r="D93" s="61"/>
      <c r="E93" s="61"/>
      <c r="F93" s="61"/>
      <c r="G93" s="61"/>
      <c r="H93" s="61"/>
      <c r="I93" s="61"/>
      <c r="J93" s="61"/>
      <c r="K93" s="61"/>
      <c r="L93" s="61"/>
      <c r="M93" s="61"/>
      <c r="N93" s="61"/>
      <c r="O93" s="61"/>
      <c r="P93" s="69"/>
    </row>
    <row r="94" spans="1:16" ht="12.75">
      <c r="A94" s="48"/>
      <c r="B94" s="53"/>
      <c r="C94" s="17">
        <v>62068187</v>
      </c>
      <c r="D94" s="17">
        <v>12104014</v>
      </c>
      <c r="E94" s="17">
        <v>2161175</v>
      </c>
      <c r="F94" s="17">
        <v>434682</v>
      </c>
      <c r="G94" s="17">
        <v>285908</v>
      </c>
      <c r="H94" s="17">
        <v>227923</v>
      </c>
      <c r="I94" s="17">
        <v>196416</v>
      </c>
      <c r="J94" s="17">
        <v>175817</v>
      </c>
      <c r="K94" s="17">
        <v>125195</v>
      </c>
      <c r="L94" s="17">
        <v>85440</v>
      </c>
      <c r="M94" s="17">
        <v>73354</v>
      </c>
      <c r="N94" s="17">
        <v>63222</v>
      </c>
      <c r="O94" s="17">
        <v>47475</v>
      </c>
      <c r="P94" s="17">
        <v>36055</v>
      </c>
    </row>
    <row r="95" spans="1:16" ht="12.75">
      <c r="A95" s="48"/>
      <c r="B95" s="53"/>
      <c r="C95" s="53"/>
      <c r="D95" s="53"/>
      <c r="E95" s="34"/>
      <c r="F95" s="34"/>
      <c r="G95" s="34"/>
      <c r="H95" s="34"/>
      <c r="I95" s="34"/>
      <c r="J95" s="34"/>
      <c r="K95" s="34"/>
      <c r="L95" s="34"/>
      <c r="M95" s="34"/>
      <c r="N95" s="34"/>
      <c r="O95" s="34"/>
      <c r="P95" s="34"/>
    </row>
    <row r="96" spans="1:16" ht="12.75">
      <c r="A96" s="10" t="s">
        <v>5</v>
      </c>
      <c r="B96" s="33"/>
      <c r="C96" s="33"/>
      <c r="D96" s="33"/>
      <c r="E96" s="34"/>
      <c r="F96" s="34"/>
      <c r="G96" s="34"/>
      <c r="H96" s="34"/>
      <c r="I96" s="34"/>
      <c r="J96" s="34"/>
      <c r="K96" s="34"/>
      <c r="L96" s="34"/>
      <c r="M96" s="34"/>
      <c r="N96" s="34"/>
      <c r="O96" s="34"/>
      <c r="P96" s="34"/>
    </row>
    <row r="97" spans="1:16" ht="12.75">
      <c r="A97" s="30">
        <v>2001</v>
      </c>
      <c r="B97" s="23">
        <v>100</v>
      </c>
      <c r="C97" s="23">
        <v>1.3849</v>
      </c>
      <c r="D97" s="23">
        <v>3.5427</v>
      </c>
      <c r="E97" s="20">
        <v>8.0513</v>
      </c>
      <c r="F97" s="20">
        <v>17.4114</v>
      </c>
      <c r="G97" s="20">
        <v>22.25</v>
      </c>
      <c r="H97" s="20">
        <v>25.8746</v>
      </c>
      <c r="I97" s="20">
        <v>28.9123</v>
      </c>
      <c r="J97" s="20">
        <v>31.6134</v>
      </c>
      <c r="K97" s="20">
        <v>42.5038</v>
      </c>
      <c r="L97" s="20">
        <v>58.1349</v>
      </c>
      <c r="M97" s="20">
        <v>64.3069</v>
      </c>
      <c r="N97" s="20">
        <v>69.7081</v>
      </c>
      <c r="O97" s="20">
        <v>78.6443</v>
      </c>
      <c r="P97" s="20">
        <v>85.5958</v>
      </c>
    </row>
    <row r="98" spans="1:16" ht="12.75">
      <c r="A98" s="28">
        <v>2002</v>
      </c>
      <c r="B98" s="24">
        <v>100</v>
      </c>
      <c r="C98" s="24">
        <v>1.1461</v>
      </c>
      <c r="D98" s="24">
        <v>2.9992</v>
      </c>
      <c r="E98" s="24">
        <v>7.0373</v>
      </c>
      <c r="F98" s="24">
        <v>16.0533</v>
      </c>
      <c r="G98" s="24">
        <v>20.8501</v>
      </c>
      <c r="H98" s="24">
        <v>24.4655</v>
      </c>
      <c r="I98" s="24">
        <v>27.5456</v>
      </c>
      <c r="J98" s="24">
        <v>30.2911</v>
      </c>
      <c r="K98" s="24">
        <v>41.3276</v>
      </c>
      <c r="L98" s="24">
        <v>57.3624</v>
      </c>
      <c r="M98" s="24">
        <v>63.714</v>
      </c>
      <c r="N98" s="24">
        <v>69.2556</v>
      </c>
      <c r="O98" s="24">
        <v>78.3932</v>
      </c>
      <c r="P98" s="24">
        <v>85.4999</v>
      </c>
    </row>
    <row r="99" spans="1:16" ht="12.75">
      <c r="A99" s="28">
        <v>2003</v>
      </c>
      <c r="B99" s="24">
        <v>100</v>
      </c>
      <c r="C99" s="24">
        <v>1.3519</v>
      </c>
      <c r="D99" s="24">
        <v>3.346</v>
      </c>
      <c r="E99" s="24">
        <v>7.562</v>
      </c>
      <c r="F99" s="24">
        <v>16.7318</v>
      </c>
      <c r="G99" s="24">
        <v>21.554</v>
      </c>
      <c r="H99" s="24">
        <v>25.1718</v>
      </c>
      <c r="I99" s="24">
        <v>28.2434</v>
      </c>
      <c r="J99" s="24">
        <v>30.9865</v>
      </c>
      <c r="K99" s="24">
        <v>42.0136</v>
      </c>
      <c r="L99" s="24">
        <v>58.0263</v>
      </c>
      <c r="M99" s="24">
        <v>64.344</v>
      </c>
      <c r="N99" s="24">
        <v>69.8421</v>
      </c>
      <c r="O99" s="24">
        <v>78.866</v>
      </c>
      <c r="P99" s="24">
        <v>85.869</v>
      </c>
    </row>
    <row r="100" spans="1:16" ht="12.75">
      <c r="A100" s="28">
        <v>2004</v>
      </c>
      <c r="B100" s="24">
        <v>100</v>
      </c>
      <c r="C100" s="24">
        <v>1.662</v>
      </c>
      <c r="D100" s="24">
        <v>4.1643</v>
      </c>
      <c r="E100" s="24">
        <v>9.1393</v>
      </c>
      <c r="F100" s="24">
        <v>18.9898</v>
      </c>
      <c r="G100" s="24">
        <v>23.9185</v>
      </c>
      <c r="H100" s="24">
        <v>27.5561</v>
      </c>
      <c r="I100" s="24">
        <v>30.6093</v>
      </c>
      <c r="J100" s="24">
        <v>33.3073</v>
      </c>
      <c r="K100" s="24">
        <v>44.0737</v>
      </c>
      <c r="L100" s="24">
        <v>59.557</v>
      </c>
      <c r="M100" s="24">
        <v>65.6784</v>
      </c>
      <c r="N100" s="24">
        <v>71.0145</v>
      </c>
      <c r="O100" s="24">
        <v>79.7615</v>
      </c>
      <c r="P100" s="24">
        <v>86.5121</v>
      </c>
    </row>
    <row r="101" spans="1:16" ht="12.75">
      <c r="A101" s="28">
        <v>2005</v>
      </c>
      <c r="B101" s="24">
        <v>100</v>
      </c>
      <c r="C101" s="24">
        <v>1.9465</v>
      </c>
      <c r="D101" s="24">
        <v>4.9226</v>
      </c>
      <c r="E101" s="24">
        <v>10.6407</v>
      </c>
      <c r="F101" s="24">
        <v>21.1882</v>
      </c>
      <c r="G101" s="24">
        <v>26.2305</v>
      </c>
      <c r="H101" s="24">
        <v>29.9002</v>
      </c>
      <c r="I101" s="24">
        <v>32.9432</v>
      </c>
      <c r="J101" s="24">
        <v>35.6121</v>
      </c>
      <c r="K101" s="24">
        <v>46.1681</v>
      </c>
      <c r="L101" s="24">
        <v>61.1782</v>
      </c>
      <c r="M101" s="24">
        <v>67.0711</v>
      </c>
      <c r="N101" s="24">
        <v>72.1983</v>
      </c>
      <c r="O101" s="24">
        <v>80.6027</v>
      </c>
      <c r="P101" s="24">
        <v>87.0645</v>
      </c>
    </row>
    <row r="102" spans="1:16" ht="12.75">
      <c r="A102" s="28">
        <v>2006</v>
      </c>
      <c r="B102" s="24">
        <v>100</v>
      </c>
      <c r="C102" s="24">
        <v>2.1402</v>
      </c>
      <c r="D102" s="24">
        <v>5.252</v>
      </c>
      <c r="E102" s="24">
        <v>11.2304</v>
      </c>
      <c r="F102" s="24">
        <v>22.0974</v>
      </c>
      <c r="G102" s="24">
        <v>27.1799</v>
      </c>
      <c r="H102" s="24">
        <v>30.8735</v>
      </c>
      <c r="I102" s="24">
        <v>33.9349</v>
      </c>
      <c r="J102" s="24">
        <v>36.6185</v>
      </c>
      <c r="K102" s="24">
        <v>47.1747</v>
      </c>
      <c r="L102" s="24">
        <v>62.073</v>
      </c>
      <c r="M102" s="24">
        <v>67.9067</v>
      </c>
      <c r="N102" s="24">
        <v>72.9676</v>
      </c>
      <c r="O102" s="24">
        <v>81.2433</v>
      </c>
      <c r="P102" s="24">
        <v>87.5821</v>
      </c>
    </row>
    <row r="103" spans="1:16" ht="12.75">
      <c r="A103" s="28">
        <v>2007</v>
      </c>
      <c r="B103" s="24">
        <v>100</v>
      </c>
      <c r="C103" s="24">
        <v>2.5458</v>
      </c>
      <c r="D103" s="24">
        <v>5.8418</v>
      </c>
      <c r="E103" s="24">
        <v>11.9473</v>
      </c>
      <c r="F103" s="24">
        <v>22.8605</v>
      </c>
      <c r="G103" s="24">
        <v>27.9741</v>
      </c>
      <c r="H103" s="24">
        <v>31.6572</v>
      </c>
      <c r="I103" s="24">
        <v>34.7075</v>
      </c>
      <c r="J103" s="24">
        <v>37.3859</v>
      </c>
      <c r="K103" s="24">
        <v>47.8805</v>
      </c>
      <c r="L103" s="24">
        <v>62.6519</v>
      </c>
      <c r="M103" s="24">
        <v>68.4118</v>
      </c>
      <c r="N103" s="24">
        <v>73.4097</v>
      </c>
      <c r="O103" s="24">
        <v>81.565</v>
      </c>
      <c r="P103" s="24">
        <v>87.8116</v>
      </c>
    </row>
    <row r="104" spans="1:16" ht="12.75">
      <c r="A104" s="28">
        <v>2008</v>
      </c>
      <c r="B104" s="24">
        <v>100</v>
      </c>
      <c r="C104" s="24">
        <v>2.1113</v>
      </c>
      <c r="D104" s="24">
        <v>4.8495</v>
      </c>
      <c r="E104" s="24">
        <v>10.0644</v>
      </c>
      <c r="F104" s="24">
        <v>20.1894</v>
      </c>
      <c r="G104" s="24">
        <v>25.2517</v>
      </c>
      <c r="H104" s="24">
        <v>29.0111</v>
      </c>
      <c r="I104" s="24">
        <v>32.16</v>
      </c>
      <c r="J104" s="24">
        <v>34.9461</v>
      </c>
      <c r="K104" s="24">
        <v>45.9763</v>
      </c>
      <c r="L104" s="24">
        <v>61.6037</v>
      </c>
      <c r="M104" s="24">
        <v>67.688</v>
      </c>
      <c r="N104" s="24">
        <v>72.9565</v>
      </c>
      <c r="O104" s="24">
        <v>81.5283</v>
      </c>
      <c r="P104" s="24">
        <v>88.0806</v>
      </c>
    </row>
    <row r="105" spans="1:16" ht="12.75">
      <c r="A105" s="28">
        <v>2009</v>
      </c>
      <c r="B105" s="24">
        <v>100</v>
      </c>
      <c r="C105" s="24">
        <v>1.6658</v>
      </c>
      <c r="D105" s="24">
        <v>3.7169</v>
      </c>
      <c r="E105" s="24">
        <v>7.9368</v>
      </c>
      <c r="F105" s="24">
        <v>17.2145</v>
      </c>
      <c r="G105" s="24">
        <v>22.2222</v>
      </c>
      <c r="H105" s="24">
        <v>26.0421</v>
      </c>
      <c r="I105" s="24">
        <v>29.2909</v>
      </c>
      <c r="J105" s="24">
        <v>32.1845</v>
      </c>
      <c r="K105" s="24">
        <v>43.773</v>
      </c>
      <c r="L105" s="24">
        <v>60.3044</v>
      </c>
      <c r="M105" s="24">
        <v>66.737</v>
      </c>
      <c r="N105" s="24">
        <v>72.2829</v>
      </c>
      <c r="O105" s="24">
        <v>81.2782</v>
      </c>
      <c r="P105" s="24">
        <v>88.1186</v>
      </c>
    </row>
    <row r="106" spans="1:16" ht="12.75">
      <c r="A106" s="28">
        <v>2010</v>
      </c>
      <c r="B106" s="24">
        <v>100</v>
      </c>
      <c r="C106" s="24">
        <v>2.0738</v>
      </c>
      <c r="D106" s="24">
        <v>4.5594</v>
      </c>
      <c r="E106" s="24">
        <v>9.2414</v>
      </c>
      <c r="F106" s="24">
        <v>18.8705</v>
      </c>
      <c r="G106" s="24">
        <v>23.9068</v>
      </c>
      <c r="H106" s="24">
        <v>27.7167</v>
      </c>
      <c r="I106" s="24">
        <v>30.9327</v>
      </c>
      <c r="J106" s="24">
        <v>33.7845</v>
      </c>
      <c r="K106" s="24">
        <v>45.1675</v>
      </c>
      <c r="L106" s="24">
        <v>61.286</v>
      </c>
      <c r="M106" s="24">
        <v>67.551</v>
      </c>
      <c r="N106" s="24">
        <v>72.9408</v>
      </c>
      <c r="O106" s="24">
        <v>81.6461</v>
      </c>
      <c r="P106" s="24">
        <v>88.2572</v>
      </c>
    </row>
    <row r="107" spans="1:16" ht="12.75">
      <c r="A107" s="28">
        <v>2011</v>
      </c>
      <c r="B107" s="24">
        <v>100</v>
      </c>
      <c r="C107" s="24">
        <v>1.7432</v>
      </c>
      <c r="D107" s="24">
        <v>4.116</v>
      </c>
      <c r="E107" s="24">
        <v>8.8642</v>
      </c>
      <c r="F107" s="24">
        <v>18.7047</v>
      </c>
      <c r="G107" s="24">
        <v>23.8658</v>
      </c>
      <c r="H107" s="24">
        <v>27.7338</v>
      </c>
      <c r="I107" s="24">
        <v>30.9977</v>
      </c>
      <c r="J107" s="24">
        <v>33.8922</v>
      </c>
      <c r="K107" s="24">
        <v>45.3877</v>
      </c>
      <c r="L107" s="24">
        <v>61.5615</v>
      </c>
      <c r="M107" s="24">
        <v>67.8184</v>
      </c>
      <c r="N107" s="24">
        <v>73.2044</v>
      </c>
      <c r="O107" s="24">
        <v>81.8845</v>
      </c>
      <c r="P107" s="24">
        <v>88.4509</v>
      </c>
    </row>
    <row r="108" spans="1:16" ht="12.75">
      <c r="A108" s="28">
        <v>2012</v>
      </c>
      <c r="B108" s="24">
        <v>100</v>
      </c>
      <c r="C108" s="24">
        <v>2.4228</v>
      </c>
      <c r="D108" s="24">
        <v>5.5451</v>
      </c>
      <c r="E108" s="24">
        <v>11.2485</v>
      </c>
      <c r="F108" s="24">
        <v>21.8624</v>
      </c>
      <c r="G108" s="24">
        <v>27.0574</v>
      </c>
      <c r="H108" s="24">
        <v>30.8702</v>
      </c>
      <c r="I108" s="24">
        <v>34.0458</v>
      </c>
      <c r="J108" s="24">
        <v>36.8396</v>
      </c>
      <c r="K108" s="24">
        <v>47.8658</v>
      </c>
      <c r="L108" s="24">
        <v>63.2951</v>
      </c>
      <c r="M108" s="24">
        <v>69.253</v>
      </c>
      <c r="N108" s="24">
        <v>74.3834</v>
      </c>
      <c r="O108" s="24">
        <v>82.6556</v>
      </c>
      <c r="P108" s="24">
        <v>88.8966</v>
      </c>
    </row>
    <row r="109" spans="1:16" ht="12.75">
      <c r="A109" s="36" t="s">
        <v>6</v>
      </c>
      <c r="B109" s="37"/>
      <c r="C109" s="37"/>
      <c r="D109" s="37"/>
      <c r="E109" s="35"/>
      <c r="F109" s="35"/>
      <c r="G109" s="35"/>
      <c r="H109" s="35"/>
      <c r="I109" s="35"/>
      <c r="J109" s="35"/>
      <c r="K109" s="35"/>
      <c r="L109" s="35"/>
      <c r="M109" s="35"/>
      <c r="N109" s="35"/>
      <c r="O109" s="35"/>
      <c r="P109" s="35"/>
    </row>
    <row r="110" spans="1:16" ht="12.75">
      <c r="A110" s="30">
        <v>2001</v>
      </c>
      <c r="B110" s="25">
        <v>100</v>
      </c>
      <c r="C110" s="23">
        <v>2.3011</v>
      </c>
      <c r="D110" s="23">
        <v>6.4783</v>
      </c>
      <c r="E110" s="23">
        <v>15.6775</v>
      </c>
      <c r="F110" s="23">
        <v>33.2193</v>
      </c>
      <c r="G110" s="23">
        <v>40.5411</v>
      </c>
      <c r="H110" s="23">
        <v>45.3356</v>
      </c>
      <c r="I110" s="23">
        <v>49.0898</v>
      </c>
      <c r="J110" s="23">
        <v>52.24</v>
      </c>
      <c r="K110" s="23">
        <v>63.6801</v>
      </c>
      <c r="L110" s="23">
        <v>77.0379</v>
      </c>
      <c r="M110" s="23">
        <v>81.5607</v>
      </c>
      <c r="N110" s="23">
        <v>85.3521</v>
      </c>
      <c r="O110" s="23">
        <v>91.2047</v>
      </c>
      <c r="P110" s="23">
        <v>95.102</v>
      </c>
    </row>
    <row r="111" spans="1:16" ht="12.75">
      <c r="A111" s="28">
        <v>2002</v>
      </c>
      <c r="B111" s="26">
        <v>100</v>
      </c>
      <c r="C111" s="26">
        <v>2.106</v>
      </c>
      <c r="D111" s="26">
        <v>6.0921</v>
      </c>
      <c r="E111" s="26">
        <v>15.0946</v>
      </c>
      <c r="F111" s="26">
        <v>33.089</v>
      </c>
      <c r="G111" s="26">
        <v>40.6723</v>
      </c>
      <c r="H111" s="26">
        <v>45.6204</v>
      </c>
      <c r="I111" s="26">
        <v>49.5299</v>
      </c>
      <c r="J111" s="26">
        <v>52.8617</v>
      </c>
      <c r="K111" s="26">
        <v>64.6269</v>
      </c>
      <c r="L111" s="26">
        <v>78.1519</v>
      </c>
      <c r="M111" s="26">
        <v>82.6662</v>
      </c>
      <c r="N111" s="26">
        <v>86.5072</v>
      </c>
      <c r="O111" s="26">
        <v>92.1427</v>
      </c>
      <c r="P111" s="24">
        <v>95.7856</v>
      </c>
    </row>
    <row r="112" spans="1:16" ht="12.75">
      <c r="A112" s="28">
        <v>2003</v>
      </c>
      <c r="B112" s="26">
        <v>100</v>
      </c>
      <c r="C112" s="26">
        <v>2.303</v>
      </c>
      <c r="D112" s="26">
        <v>6.3302</v>
      </c>
      <c r="E112" s="26">
        <v>15.3665</v>
      </c>
      <c r="F112" s="26">
        <v>33.6877</v>
      </c>
      <c r="G112" s="26">
        <v>41.4315</v>
      </c>
      <c r="H112" s="26">
        <v>46.4016</v>
      </c>
      <c r="I112" s="26">
        <v>50.2722</v>
      </c>
      <c r="J112" s="26">
        <v>53.5438</v>
      </c>
      <c r="K112" s="26">
        <v>64.8937</v>
      </c>
      <c r="L112" s="26">
        <v>78.0843</v>
      </c>
      <c r="M112" s="26">
        <v>82.7638</v>
      </c>
      <c r="N112" s="26">
        <v>86.6362</v>
      </c>
      <c r="O112" s="26">
        <v>92.3004</v>
      </c>
      <c r="P112" s="24">
        <v>95.9289</v>
      </c>
    </row>
    <row r="113" spans="1:16" ht="12.75">
      <c r="A113" s="28">
        <v>2004</v>
      </c>
      <c r="B113" s="26">
        <v>100</v>
      </c>
      <c r="C113" s="26">
        <v>2.5856</v>
      </c>
      <c r="D113" s="26">
        <v>7.2053</v>
      </c>
      <c r="E113" s="26">
        <v>17.1195</v>
      </c>
      <c r="F113" s="26">
        <v>36.2807</v>
      </c>
      <c r="G113" s="26">
        <v>44.3123</v>
      </c>
      <c r="H113" s="26">
        <v>49.362</v>
      </c>
      <c r="I113" s="26">
        <v>53.1879</v>
      </c>
      <c r="J113" s="26">
        <v>56.3462</v>
      </c>
      <c r="K113" s="26">
        <v>67.3031</v>
      </c>
      <c r="L113" s="26">
        <v>79.5809</v>
      </c>
      <c r="M113" s="26">
        <v>83.8241</v>
      </c>
      <c r="N113" s="26">
        <v>87.4241</v>
      </c>
      <c r="O113" s="26">
        <v>92.7605</v>
      </c>
      <c r="P113" s="24">
        <v>96.1335</v>
      </c>
    </row>
    <row r="114" spans="1:16" ht="12.75">
      <c r="A114" s="28">
        <v>2005</v>
      </c>
      <c r="B114" s="26">
        <v>100</v>
      </c>
      <c r="C114" s="26">
        <v>2.9163</v>
      </c>
      <c r="D114" s="26">
        <v>8.0661</v>
      </c>
      <c r="E114" s="26">
        <v>18.9067</v>
      </c>
      <c r="F114" s="26">
        <v>38.775</v>
      </c>
      <c r="G114" s="26">
        <v>46.9524</v>
      </c>
      <c r="H114" s="26">
        <v>52.0602</v>
      </c>
      <c r="I114" s="26">
        <v>55.8642</v>
      </c>
      <c r="J114" s="26">
        <v>58.9323</v>
      </c>
      <c r="K114" s="26">
        <v>69.4558</v>
      </c>
      <c r="L114" s="26">
        <v>81.0623</v>
      </c>
      <c r="M114" s="26">
        <v>85.065</v>
      </c>
      <c r="N114" s="26">
        <v>88.3861</v>
      </c>
      <c r="O114" s="26">
        <v>93.3002</v>
      </c>
      <c r="P114" s="24">
        <v>96.4117</v>
      </c>
    </row>
    <row r="115" spans="1:16" ht="12.75">
      <c r="A115" s="28">
        <v>2006</v>
      </c>
      <c r="B115" s="26">
        <v>100</v>
      </c>
      <c r="C115" s="26">
        <v>3.0242</v>
      </c>
      <c r="D115" s="26">
        <v>8.1827</v>
      </c>
      <c r="E115" s="26">
        <v>19.2425</v>
      </c>
      <c r="F115" s="26">
        <v>39.3566</v>
      </c>
      <c r="G115" s="26">
        <v>47.5392</v>
      </c>
      <c r="H115" s="26">
        <v>52.6071</v>
      </c>
      <c r="I115" s="26">
        <v>56.4074</v>
      </c>
      <c r="J115" s="26">
        <v>59.4929</v>
      </c>
      <c r="K115" s="26">
        <v>70.0785</v>
      </c>
      <c r="L115" s="26">
        <v>81.5486</v>
      </c>
      <c r="M115" s="26">
        <v>85.4912</v>
      </c>
      <c r="N115" s="26">
        <v>88.7432</v>
      </c>
      <c r="O115" s="26">
        <v>93.5699</v>
      </c>
      <c r="P115" s="24">
        <v>96.5915</v>
      </c>
    </row>
    <row r="116" spans="1:16" ht="12.75">
      <c r="A116" s="28">
        <v>2007</v>
      </c>
      <c r="B116" s="26">
        <v>100</v>
      </c>
      <c r="C116" s="26">
        <v>3.4705</v>
      </c>
      <c r="D116" s="26">
        <v>8.8121</v>
      </c>
      <c r="E116" s="26">
        <v>19.8437</v>
      </c>
      <c r="F116" s="26">
        <v>39.8097</v>
      </c>
      <c r="G116" s="26">
        <v>48.0406</v>
      </c>
      <c r="H116" s="26">
        <v>53.09</v>
      </c>
      <c r="I116" s="26">
        <v>56.8258</v>
      </c>
      <c r="J116" s="26">
        <v>59.9008</v>
      </c>
      <c r="K116" s="26">
        <v>70.413</v>
      </c>
      <c r="L116" s="26">
        <v>81.7893</v>
      </c>
      <c r="M116" s="26">
        <v>85.7081</v>
      </c>
      <c r="N116" s="26">
        <v>88.9161</v>
      </c>
      <c r="O116" s="26">
        <v>93.6409</v>
      </c>
      <c r="P116" s="24">
        <v>96.639</v>
      </c>
    </row>
    <row r="117" spans="1:16" ht="12.75">
      <c r="A117" s="28">
        <v>2008</v>
      </c>
      <c r="B117" s="26">
        <v>100</v>
      </c>
      <c r="C117" s="26">
        <v>3.2212</v>
      </c>
      <c r="D117" s="26">
        <v>8.0769</v>
      </c>
      <c r="E117" s="26">
        <v>18.1982</v>
      </c>
      <c r="F117" s="26">
        <v>37.5103</v>
      </c>
      <c r="G117" s="26">
        <v>45.7178</v>
      </c>
      <c r="H117" s="26">
        <v>50.891</v>
      </c>
      <c r="I117" s="26">
        <v>54.7974</v>
      </c>
      <c r="J117" s="26">
        <v>58.06</v>
      </c>
      <c r="K117" s="26">
        <v>69.2033</v>
      </c>
      <c r="L117" s="26">
        <v>81.4218</v>
      </c>
      <c r="M117" s="26">
        <v>85.5712</v>
      </c>
      <c r="N117" s="26">
        <v>88.9533</v>
      </c>
      <c r="O117" s="26">
        <v>93.8777</v>
      </c>
      <c r="P117" s="24">
        <v>96.9033</v>
      </c>
    </row>
    <row r="118" spans="1:16" ht="12.75">
      <c r="A118" s="28">
        <v>2009</v>
      </c>
      <c r="B118" s="26">
        <v>100</v>
      </c>
      <c r="C118" s="26">
        <v>3.0491</v>
      </c>
      <c r="D118" s="26">
        <v>7.4411</v>
      </c>
      <c r="E118" s="26">
        <v>16.9117</v>
      </c>
      <c r="F118" s="26">
        <v>36.3441</v>
      </c>
      <c r="G118" s="26">
        <v>44.9142</v>
      </c>
      <c r="H118" s="26">
        <v>50.4538</v>
      </c>
      <c r="I118" s="26">
        <v>54.6968</v>
      </c>
      <c r="J118" s="26">
        <v>58.1681</v>
      </c>
      <c r="K118" s="26">
        <v>69.8916</v>
      </c>
      <c r="L118" s="26">
        <v>82.5375</v>
      </c>
      <c r="M118" s="26">
        <v>86.7439</v>
      </c>
      <c r="N118" s="26">
        <v>90.0769</v>
      </c>
      <c r="O118" s="26">
        <v>94.8236</v>
      </c>
      <c r="P118" s="24">
        <v>97.5447</v>
      </c>
    </row>
    <row r="119" spans="1:16" ht="12.75">
      <c r="A119" s="28">
        <v>2010</v>
      </c>
      <c r="B119" s="26">
        <v>100</v>
      </c>
      <c r="C119" s="26">
        <v>3.3138</v>
      </c>
      <c r="D119" s="26">
        <v>8.0483</v>
      </c>
      <c r="E119" s="26">
        <v>17.8829</v>
      </c>
      <c r="F119" s="26">
        <v>37.3822</v>
      </c>
      <c r="G119" s="26">
        <v>45.9407</v>
      </c>
      <c r="H119" s="26">
        <v>51.4467</v>
      </c>
      <c r="I119" s="26">
        <v>55.6338</v>
      </c>
      <c r="J119" s="26">
        <v>59.0689</v>
      </c>
      <c r="K119" s="26">
        <v>70.6236</v>
      </c>
      <c r="L119" s="26">
        <v>82.9597</v>
      </c>
      <c r="M119" s="26">
        <v>87.1097</v>
      </c>
      <c r="N119" s="26">
        <v>90.3973</v>
      </c>
      <c r="O119" s="26">
        <v>94.9866</v>
      </c>
      <c r="P119" s="24">
        <v>97.644</v>
      </c>
    </row>
    <row r="120" spans="1:16" ht="12.75">
      <c r="A120" s="28">
        <v>2011</v>
      </c>
      <c r="B120" s="26">
        <v>100</v>
      </c>
      <c r="C120" s="26">
        <v>2.5406</v>
      </c>
      <c r="D120" s="26">
        <v>6.7664</v>
      </c>
      <c r="E120" s="26">
        <v>16.1353</v>
      </c>
      <c r="F120" s="26">
        <v>35.0593</v>
      </c>
      <c r="G120" s="26">
        <v>43.5154</v>
      </c>
      <c r="H120" s="26">
        <v>48.9176</v>
      </c>
      <c r="I120" s="26">
        <v>53.0631</v>
      </c>
      <c r="J120" s="26">
        <v>56.4918</v>
      </c>
      <c r="K120" s="26">
        <v>68.2604</v>
      </c>
      <c r="L120" s="26">
        <v>81.2011</v>
      </c>
      <c r="M120" s="26">
        <v>85.6169</v>
      </c>
      <c r="N120" s="26">
        <v>89.1575</v>
      </c>
      <c r="O120" s="26">
        <v>94.1711</v>
      </c>
      <c r="P120" s="24">
        <v>97.1119</v>
      </c>
    </row>
    <row r="121" spans="1:16" ht="12.75">
      <c r="A121" s="29">
        <v>2012</v>
      </c>
      <c r="B121" s="14">
        <v>100</v>
      </c>
      <c r="C121" s="14">
        <v>3.2544</v>
      </c>
      <c r="D121" s="14">
        <v>8.262</v>
      </c>
      <c r="E121" s="14">
        <v>18.6007</v>
      </c>
      <c r="F121" s="14">
        <v>38.0875</v>
      </c>
      <c r="G121" s="14">
        <v>46.4932</v>
      </c>
      <c r="H121" s="14">
        <v>51.7472</v>
      </c>
      <c r="I121" s="14">
        <v>55.7075</v>
      </c>
      <c r="J121" s="14">
        <v>58.9499</v>
      </c>
      <c r="K121" s="14">
        <v>70.1654</v>
      </c>
      <c r="L121" s="14">
        <v>82.3119</v>
      </c>
      <c r="M121" s="14">
        <v>86.419</v>
      </c>
      <c r="N121" s="14">
        <v>89.7391</v>
      </c>
      <c r="O121" s="14">
        <v>94.4632</v>
      </c>
      <c r="P121" s="15">
        <v>97.2223</v>
      </c>
    </row>
    <row r="122" spans="1:16" ht="12">
      <c r="A122" s="67" t="s">
        <v>8</v>
      </c>
      <c r="B122" s="67"/>
      <c r="C122" s="67"/>
      <c r="D122" s="67"/>
      <c r="E122" s="67"/>
      <c r="F122" s="67"/>
      <c r="G122" s="67"/>
      <c r="H122" s="67"/>
      <c r="I122" s="67"/>
      <c r="J122" s="67"/>
      <c r="K122" s="67"/>
      <c r="L122" s="67"/>
      <c r="M122" s="67"/>
      <c r="N122" s="67"/>
      <c r="O122" s="67"/>
      <c r="P122" s="67"/>
    </row>
    <row r="123" spans="1:16" ht="16.5">
      <c r="A123" s="43" t="s">
        <v>34</v>
      </c>
      <c r="B123" s="43" t="s">
        <v>32</v>
      </c>
      <c r="C123" s="44">
        <f>C121-C120</f>
        <v>0.7138</v>
      </c>
      <c r="D123" s="44">
        <f aca="true" t="shared" si="6" ref="D123:P123">D121-D120</f>
        <v>1.4956000000000005</v>
      </c>
      <c r="E123" s="44">
        <f t="shared" si="6"/>
        <v>2.465399999999999</v>
      </c>
      <c r="F123" s="44">
        <f t="shared" si="6"/>
        <v>3.0281999999999982</v>
      </c>
      <c r="G123" s="44">
        <f t="shared" si="6"/>
        <v>2.977800000000002</v>
      </c>
      <c r="H123" s="44">
        <f t="shared" si="6"/>
        <v>2.8295999999999992</v>
      </c>
      <c r="I123" s="44">
        <f t="shared" si="6"/>
        <v>2.6444000000000045</v>
      </c>
      <c r="J123" s="44">
        <f t="shared" si="6"/>
        <v>2.4581000000000017</v>
      </c>
      <c r="K123" s="44">
        <f t="shared" si="6"/>
        <v>1.9050000000000011</v>
      </c>
      <c r="L123" s="44">
        <f t="shared" si="6"/>
        <v>1.1107999999999976</v>
      </c>
      <c r="M123" s="44">
        <f t="shared" si="6"/>
        <v>0.8020999999999958</v>
      </c>
      <c r="N123" s="44">
        <f t="shared" si="6"/>
        <v>0.5815999999999946</v>
      </c>
      <c r="O123" s="44">
        <f t="shared" si="6"/>
        <v>0.2921000000000049</v>
      </c>
      <c r="P123" s="44">
        <f t="shared" si="6"/>
        <v>0.1103999999999985</v>
      </c>
    </row>
    <row r="124" spans="1:16" ht="24.75">
      <c r="A124" s="43" t="s">
        <v>31</v>
      </c>
      <c r="B124" s="43" t="s">
        <v>33</v>
      </c>
      <c r="C124" s="44">
        <f>C108-C107</f>
        <v>0.6796</v>
      </c>
      <c r="D124" s="44">
        <f aca="true" t="shared" si="7" ref="D124:P124">D108-D107</f>
        <v>1.4291</v>
      </c>
      <c r="E124" s="44">
        <f t="shared" si="7"/>
        <v>2.3842999999999996</v>
      </c>
      <c r="F124" s="44">
        <f t="shared" si="7"/>
        <v>3.157700000000002</v>
      </c>
      <c r="G124" s="44">
        <f t="shared" si="7"/>
        <v>3.191600000000001</v>
      </c>
      <c r="H124" s="44">
        <f t="shared" si="7"/>
        <v>3.136400000000002</v>
      </c>
      <c r="I124" s="44">
        <f t="shared" si="7"/>
        <v>3.0481000000000016</v>
      </c>
      <c r="J124" s="44">
        <f t="shared" si="7"/>
        <v>2.9473999999999947</v>
      </c>
      <c r="K124" s="44">
        <f t="shared" si="7"/>
        <v>2.4780999999999977</v>
      </c>
      <c r="L124" s="44">
        <f t="shared" si="7"/>
        <v>1.7335999999999956</v>
      </c>
      <c r="M124" s="44">
        <f t="shared" si="7"/>
        <v>1.4346000000000032</v>
      </c>
      <c r="N124" s="44">
        <f t="shared" si="7"/>
        <v>1.1789999999999878</v>
      </c>
      <c r="O124" s="44">
        <f t="shared" si="7"/>
        <v>0.7711000000000041</v>
      </c>
      <c r="P124" s="44">
        <f t="shared" si="7"/>
        <v>0.4457000000000022</v>
      </c>
    </row>
    <row r="125" spans="1:16" ht="12">
      <c r="A125" s="57" t="s">
        <v>23</v>
      </c>
      <c r="B125" s="57"/>
      <c r="C125" s="57"/>
      <c r="D125" s="57"/>
      <c r="E125" s="57"/>
      <c r="F125" s="57"/>
      <c r="G125" s="57"/>
      <c r="H125" s="57"/>
      <c r="I125" s="57"/>
      <c r="J125" s="57"/>
      <c r="K125" s="57"/>
      <c r="L125" s="57"/>
      <c r="M125" s="57"/>
      <c r="N125" s="57"/>
      <c r="O125" s="57"/>
      <c r="P125" s="57"/>
    </row>
    <row r="126" spans="1:16" ht="12">
      <c r="A126" s="66" t="s">
        <v>24</v>
      </c>
      <c r="B126" s="66"/>
      <c r="C126" s="66"/>
      <c r="D126" s="66"/>
      <c r="E126" s="66"/>
      <c r="F126" s="66"/>
      <c r="G126" s="66"/>
      <c r="H126" s="66"/>
      <c r="I126" s="66"/>
      <c r="J126" s="66"/>
      <c r="K126" s="66"/>
      <c r="L126" s="66"/>
      <c r="M126" s="66"/>
      <c r="N126" s="66"/>
      <c r="O126" s="66"/>
      <c r="P126" s="66"/>
    </row>
    <row r="127" spans="1:16" ht="12">
      <c r="A127" s="72" t="s">
        <v>30</v>
      </c>
      <c r="B127" s="72"/>
      <c r="C127" s="72"/>
      <c r="D127" s="72"/>
      <c r="E127" s="72"/>
      <c r="F127" s="72"/>
      <c r="G127" s="72"/>
      <c r="H127" s="72"/>
      <c r="I127" s="72"/>
      <c r="J127" s="72"/>
      <c r="K127" s="72"/>
      <c r="L127" s="72"/>
      <c r="M127" s="72"/>
      <c r="N127" s="72"/>
      <c r="O127" s="72"/>
      <c r="P127" s="72"/>
    </row>
  </sheetData>
  <sheetProtection/>
  <mergeCells count="38">
    <mergeCell ref="O92:O93"/>
    <mergeCell ref="P92:P93"/>
    <mergeCell ref="I92:I93"/>
    <mergeCell ref="J92:J93"/>
    <mergeCell ref="K92:K93"/>
    <mergeCell ref="L92:L93"/>
    <mergeCell ref="M92:M93"/>
    <mergeCell ref="N92:N93"/>
    <mergeCell ref="J4:J5"/>
    <mergeCell ref="K4:K5"/>
    <mergeCell ref="L4:L5"/>
    <mergeCell ref="M4:M5"/>
    <mergeCell ref="C92:C93"/>
    <mergeCell ref="D92:D93"/>
    <mergeCell ref="E92:E93"/>
    <mergeCell ref="F92:F93"/>
    <mergeCell ref="G92:G93"/>
    <mergeCell ref="H92:H93"/>
    <mergeCell ref="A1:P1"/>
    <mergeCell ref="A2:P2"/>
    <mergeCell ref="A3:A6"/>
    <mergeCell ref="B3:B5"/>
    <mergeCell ref="C3:P3"/>
    <mergeCell ref="C4:C5"/>
    <mergeCell ref="D4:D5"/>
    <mergeCell ref="E4:E5"/>
    <mergeCell ref="F4:F5"/>
    <mergeCell ref="G4:G5"/>
    <mergeCell ref="A127:P127"/>
    <mergeCell ref="A63:A64"/>
    <mergeCell ref="N4:N5"/>
    <mergeCell ref="O4:O5"/>
    <mergeCell ref="P4:P5"/>
    <mergeCell ref="A122:P122"/>
    <mergeCell ref="A125:P125"/>
    <mergeCell ref="A126:P126"/>
    <mergeCell ref="H4:H5"/>
    <mergeCell ref="I4:I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Parisi</dc:creator>
  <cp:keywords/>
  <dc:description/>
  <cp:lastModifiedBy>Department of Treasury</cp:lastModifiedBy>
  <cp:lastPrinted>2015-02-18T15:34:47Z</cp:lastPrinted>
  <dcterms:created xsi:type="dcterms:W3CDTF">1999-03-03T18:45:09Z</dcterms:created>
  <dcterms:modified xsi:type="dcterms:W3CDTF">2015-05-14T20:52:34Z</dcterms:modified>
  <cp:category/>
  <cp:version/>
  <cp:contentType/>
  <cp:contentStatus/>
</cp:coreProperties>
</file>