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autoCompressPictures="0"/>
  <mc:AlternateContent xmlns:mc="http://schemas.openxmlformats.org/markup-compatibility/2006">
    <mc:Choice Requires="x15">
      <x15ac:absPath xmlns:x15ac="http://schemas.microsoft.com/office/spreadsheetml/2010/11/ac" url="C:\Users\563501\Desktop\SCSEM Package 3-24-16 540PM\Windows\"/>
    </mc:Choice>
  </mc:AlternateContent>
  <bookViews>
    <workbookView xWindow="420" yWindow="228" windowWidth="34380" windowHeight="19980" tabRatio="804"/>
  </bookViews>
  <sheets>
    <sheet name="Dashboard" sheetId="1" r:id="rId1"/>
    <sheet name="Results" sheetId="2" r:id="rId2"/>
    <sheet name="Instructions" sheetId="3" r:id="rId3"/>
    <sheet name="Test Cases" sheetId="4" r:id="rId4"/>
    <sheet name="Appendix" sheetId="5" r:id="rId5"/>
    <sheet name="Change Log" sheetId="6" r:id="rId6"/>
    <sheet name="Issue Code Table" sheetId="7" r:id="rId7"/>
  </sheets>
  <definedNames>
    <definedName name="_xlnm._FilterDatabase" localSheetId="3" hidden="1">'Test Cases'!$A$2:$V$186</definedName>
    <definedName name="_xlnm.Print_Area" localSheetId="4">Appendix!$A$1:$A$27</definedName>
    <definedName name="_xlnm.Print_Area" localSheetId="5">'Change Log'!$A$1:$D$7</definedName>
    <definedName name="_xlnm.Print_Area" localSheetId="0">Dashboard!$A$1:$C$45</definedName>
    <definedName name="_xlnm.Print_Area" localSheetId="2">Instructions!$A$1:$N$61</definedName>
    <definedName name="_xlnm.Print_Area" localSheetId="1">Results!#REF!</definedName>
    <definedName name="Z_49FE20BB_FBAE_4179_A770_21772DC36366_.wvu.Cols" localSheetId="5" hidden="1">'Change Log'!$S:$S</definedName>
    <definedName name="Z_49FE20BB_FBAE_4179_A770_21772DC36366_.wvu.FilterData" localSheetId="3" hidden="1">'Test Cases'!$A$2:$M$186</definedName>
    <definedName name="Z_49FE20BB_FBAE_4179_A770_21772DC36366_.wvu.PrintArea" localSheetId="4" hidden="1">Appendix!$A$1:$A$27</definedName>
    <definedName name="Z_49FE20BB_FBAE_4179_A770_21772DC36366_.wvu.PrintArea" localSheetId="5" hidden="1">'Change Log'!$A$1:$D$7</definedName>
    <definedName name="Z_49FE20BB_FBAE_4179_A770_21772DC36366_.wvu.PrintArea" localSheetId="0" hidden="1">Dashboard!$A$1:$C$45</definedName>
    <definedName name="Z_49FE20BB_FBAE_4179_A770_21772DC36366_.wvu.PrintArea" localSheetId="2" hidden="1">Instructions!$A$1:$N$61</definedName>
    <definedName name="Z_49FE20BB_FBAE_4179_A770_21772DC36366_.wvu.Rows" localSheetId="0" hidden="1">Dashboard!$47:$49</definedName>
    <definedName name="Z_49FE20BB_FBAE_4179_A770_21772DC36366_.wvu.Rows" localSheetId="1" hidden="1">Results!#REF!</definedName>
    <definedName name="Z_DC6629D9_6399_4F23_8521_98E0AAB6DE93_.wvu.Cols" localSheetId="5" hidden="1">'Change Log'!$S:$S</definedName>
    <definedName name="Z_DC6629D9_6399_4F23_8521_98E0AAB6DE93_.wvu.FilterData" localSheetId="3" hidden="1">'Test Cases'!$A$2:$V$186</definedName>
    <definedName name="Z_DC6629D9_6399_4F23_8521_98E0AAB6DE93_.wvu.PrintArea" localSheetId="4" hidden="1">Appendix!$A$1:$A$27</definedName>
    <definedName name="Z_DC6629D9_6399_4F23_8521_98E0AAB6DE93_.wvu.PrintArea" localSheetId="5" hidden="1">'Change Log'!$A$1:$D$7</definedName>
    <definedName name="Z_DC6629D9_6399_4F23_8521_98E0AAB6DE93_.wvu.PrintArea" localSheetId="0" hidden="1">Dashboard!$A$1:$C$45</definedName>
    <definedName name="Z_DC6629D9_6399_4F23_8521_98E0AAB6DE93_.wvu.PrintArea" localSheetId="2" hidden="1">Instructions!$A$1:$N$61</definedName>
    <definedName name="Z_DC6629D9_6399_4F23_8521_98E0AAB6DE93_.wvu.Rows" localSheetId="0" hidden="1">Dashboard!$47:$49</definedName>
    <definedName name="Z_DC6629D9_6399_4F23_8521_98E0AAB6DE93_.wvu.Rows" localSheetId="1" hidden="1">Results!#REF!</definedName>
    <definedName name="Z_E96EC931_7DB8_9949_B69E_EB800FAB8EDD_.wvu.Cols" localSheetId="5" hidden="1">'Change Log'!$S:$S</definedName>
    <definedName name="Z_E96EC931_7DB8_9949_B69E_EB800FAB8EDD_.wvu.FilterData" localSheetId="3" hidden="1">'Test Cases'!$A$2:$M$186</definedName>
    <definedName name="Z_E96EC931_7DB8_9949_B69E_EB800FAB8EDD_.wvu.PrintArea" localSheetId="4" hidden="1">Appendix!$A$1:$A$27</definedName>
    <definedName name="Z_E96EC931_7DB8_9949_B69E_EB800FAB8EDD_.wvu.PrintArea" localSheetId="5" hidden="1">'Change Log'!$A$1:$D$7</definedName>
    <definedName name="Z_E96EC931_7DB8_9949_B69E_EB800FAB8EDD_.wvu.PrintArea" localSheetId="0" hidden="1">Dashboard!$A$1:$C$45</definedName>
    <definedName name="Z_E96EC931_7DB8_9949_B69E_EB800FAB8EDD_.wvu.PrintArea" localSheetId="2" hidden="1">Instructions!$A$1:$N$61</definedName>
    <definedName name="Z_E96EC931_7DB8_9949_B69E_EB800FAB8EDD_.wvu.Rows" localSheetId="0" hidden="1">Dashboard!$47:$49</definedName>
    <definedName name="Z_E96EC931_7DB8_9949_B69E_EB800FAB8EDD_.wvu.Rows" localSheetId="1" hidden="1">Results!#REF!</definedName>
  </definedNames>
  <calcPr calcId="152511"/>
  <customWorkbookViews>
    <customWorkbookView name="Sean Jennings - Personal View" guid="{E96EC931-7DB8-9949-B69E-EB800FAB8EDD}" mergeInterval="0" personalView="1" xWindow="21" yWindow="65" windowWidth="1719" windowHeight="945" tabRatio="726" activeSheetId="4" showComments="commIndAndComment"/>
    <customWorkbookView name="Sinay, Corey [USA] - Personal View" guid="{DC6629D9-6399-4F23-8521-98E0AAB6DE93}" mergeInterval="0" personalView="1" maximized="1" xWindow="-9" yWindow="-9" windowWidth="1938" windowHeight="1050" tabRatio="749" activeSheetId="4"/>
    <customWorkbookView name="Buffum, Tyler [USA] - Personal View" guid="{49FE20BB-FBAE-4179-A770-21772DC36366}" mergeInterval="0" personalView="1" maximized="1" xWindow="-8" yWindow="-8" windowWidth="1616" windowHeight="876" tabRatio="726" activeSheetId="3"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Z4" i="4" l="1"/>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8" i="4"/>
  <c r="Z179" i="4"/>
  <c r="Z180" i="4"/>
  <c r="Z181" i="4"/>
  <c r="Z182" i="4"/>
  <c r="Z183" i="4"/>
  <c r="Z184" i="4"/>
  <c r="Z185" i="4"/>
  <c r="Z186" i="4"/>
  <c r="Z3" i="4"/>
  <c r="B29" i="2" l="1"/>
  <c r="B27" i="2"/>
  <c r="E20" i="2" l="1"/>
  <c r="A29" i="2"/>
  <c r="E19" i="2"/>
  <c r="E18" i="2"/>
  <c r="E17" i="2"/>
  <c r="E21" i="2"/>
  <c r="D17" i="2"/>
  <c r="I17" i="2" s="1"/>
  <c r="F17" i="2"/>
  <c r="D21" i="2"/>
  <c r="D20" i="2"/>
  <c r="I20" i="2" s="1"/>
  <c r="D19" i="2"/>
  <c r="I19" i="2" s="1"/>
  <c r="D18" i="2"/>
  <c r="I18" i="2" s="1"/>
  <c r="C21" i="2"/>
  <c r="C20" i="2"/>
  <c r="C19" i="2"/>
  <c r="C18" i="2"/>
  <c r="C17" i="2"/>
  <c r="F21" i="2"/>
  <c r="F20" i="2"/>
  <c r="F19" i="2"/>
  <c r="F18" i="2"/>
  <c r="H19" i="2" l="1"/>
  <c r="H20" i="2"/>
  <c r="H17" i="2"/>
  <c r="H18" i="2"/>
  <c r="M12" i="2"/>
  <c r="F22" i="2" l="1"/>
  <c r="F23" i="2"/>
  <c r="F16" i="2"/>
  <c r="E22" i="2"/>
  <c r="E23" i="2"/>
  <c r="E16" i="2"/>
  <c r="I21" i="2"/>
  <c r="D22" i="2"/>
  <c r="I22" i="2" s="1"/>
  <c r="D23" i="2"/>
  <c r="I23" i="2" s="1"/>
  <c r="D16" i="2"/>
  <c r="I16" i="2" s="1"/>
  <c r="C22" i="2"/>
  <c r="C23" i="2"/>
  <c r="C16" i="2"/>
  <c r="O12" i="2"/>
  <c r="E12" i="2"/>
  <c r="D12" i="2"/>
  <c r="C12" i="2"/>
  <c r="B12" i="2"/>
  <c r="H16" i="2" l="1"/>
  <c r="H21" i="2"/>
  <c r="F12" i="2"/>
  <c r="H22" i="2"/>
  <c r="H23" i="2"/>
  <c r="N12" i="2"/>
  <c r="A27" i="2" s="1"/>
  <c r="D24" i="2" l="1"/>
  <c r="G12" i="2" s="1"/>
</calcChain>
</file>

<file path=xl/sharedStrings.xml><?xml version="1.0" encoding="utf-8"?>
<sst xmlns="http://schemas.openxmlformats.org/spreadsheetml/2006/main" count="4078" uniqueCount="2711">
  <si>
    <t>NOTICE:</t>
  </si>
  <si>
    <t>General Testing Information</t>
  </si>
  <si>
    <t>Agency Name:</t>
  </si>
  <si>
    <t>Test Location:</t>
  </si>
  <si>
    <t>Test Date:</t>
  </si>
  <si>
    <t>Name of Tester:</t>
  </si>
  <si>
    <t>Status</t>
  </si>
  <si>
    <t>Pass</t>
  </si>
  <si>
    <t>Fail</t>
  </si>
  <si>
    <t>Name:</t>
  </si>
  <si>
    <t>Org:</t>
  </si>
  <si>
    <t>Title:</t>
  </si>
  <si>
    <t>Phone:</t>
  </si>
  <si>
    <t>E-mail:</t>
  </si>
  <si>
    <t>Test ID</t>
  </si>
  <si>
    <t>Test Method</t>
  </si>
  <si>
    <t>Expected Results</t>
  </si>
  <si>
    <t>Actual Results</t>
  </si>
  <si>
    <t>INSTRUCTIONS:</t>
  </si>
  <si>
    <t>Blank</t>
  </si>
  <si>
    <t>Available</t>
  </si>
  <si>
    <t>Test (Automated)</t>
  </si>
  <si>
    <t>Test (Manual)</t>
  </si>
  <si>
    <t>Complete</t>
  </si>
  <si>
    <t>All SCSEM Tests</t>
  </si>
  <si>
    <t>NIST ID</t>
  </si>
  <si>
    <t>Do not edit below</t>
  </si>
  <si>
    <t>Instructions</t>
  </si>
  <si>
    <t>Test Cases Legend:</t>
  </si>
  <si>
    <t>Notes/Evidence</t>
  </si>
  <si>
    <t>Appendix</t>
  </si>
  <si>
    <t>SCSEM Sources:</t>
  </si>
  <si>
    <t>Out of Scope Controls - Physical Security or Disclosure Controls</t>
  </si>
  <si>
    <t>Reason: Tested in the Safeguard Disclosure Security Evaluation Matrix (SDSEM)</t>
  </si>
  <si>
    <t>Reason: Tested in the Management, Operational and Technical (MOT) SCSEM</t>
  </si>
  <si>
    <t>Out of Scope Controls - Policy &amp; Procedural Controls</t>
  </si>
  <si>
    <t>Reason: Not required by Publication 1075.  See Publication 1075 for more details.</t>
  </si>
  <si>
    <t>Version</t>
  </si>
  <si>
    <t>Date</t>
  </si>
  <si>
    <t>Description of Changes</t>
  </si>
  <si>
    <t>Change Log</t>
  </si>
  <si>
    <t>First Release</t>
  </si>
  <si>
    <t>Mapping of test case requirements to one or more NIST SP 800-53 control identifiers for reporting purposes.</t>
  </si>
  <si>
    <t>▪ Status</t>
  </si>
  <si>
    <t>▪ Test ID</t>
  </si>
  <si>
    <t>▪ NIST ID</t>
  </si>
  <si>
    <t>▪ Test Procedures</t>
  </si>
  <si>
    <t>Provides a description of the acceptable conditions allowed as a result of the test procedure execution.</t>
  </si>
  <si>
    <t>▪ Notes/Evidence</t>
  </si>
  <si>
    <t>With an account with administrative privileges, open the Microsoft Management Console by typing "mmc" on the Windows Start Menu.</t>
  </si>
  <si>
    <t>Type Ctrl+M or click on "File &gt; Add/Remove Snap-in..."</t>
  </si>
  <si>
    <t>From the left panel, select the "Resultant Set of Policy", click "Add" and then click "OK" to proceed.</t>
  </si>
  <si>
    <t>Ensure "Logging mode" is selected and click "Next" to continue.</t>
  </si>
  <si>
    <t>Ensure "This computer" is selected and click "Next to continue".</t>
  </si>
  <si>
    <t>Select an appropriate user account which has access to FTI.  If  the system is used for administrative purposes, select Administrator.</t>
  </si>
  <si>
    <t>Click "Next" on the following screen to generate RSoP data.</t>
  </si>
  <si>
    <t>To execute the tests in this SCSEM manually, please perform the following steps to begin:</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</si>
  <si>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</si>
  <si>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</si>
  <si>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</si>
  <si>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</si>
  <si>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</si>
  <si>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1.)</t>
  </si>
  <si>
    <t>2.)</t>
  </si>
  <si>
    <t>3.)</t>
  </si>
  <si>
    <t>4.)</t>
  </si>
  <si>
    <t>5.)</t>
  </si>
  <si>
    <t>6.)</t>
  </si>
  <si>
    <t>7.)</t>
  </si>
  <si>
    <t>8.)</t>
  </si>
  <si>
    <t>OS/App Version:</t>
  </si>
  <si>
    <t>Author</t>
  </si>
  <si>
    <t>Agency Representatives and Contact Information</t>
  </si>
  <si>
    <t>This SCSEM was designed to comply with Section 508 of the Rehabilitation Act</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</si>
  <si>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</si>
  <si>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</si>
  <si>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</si>
  <si>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Introduction and Purpose:</t>
  </si>
  <si>
    <t xml:space="preserve">Pre-populated number to uniquely identify SCSEM test cases.  The ID format  includes the platform, platform version </t>
  </si>
  <si>
    <t>and a unique number (01-XX) and can therefore be easily identified after the test has been executed.</t>
  </si>
  <si>
    <t xml:space="preserve">A detailed description of the step-by-step instructions to be followed by the tester.  The test procedures should be </t>
  </si>
  <si>
    <t>The tester shall provide appropriate detail describing the outcome of the test.  The tester is responsible for identifying</t>
  </si>
  <si>
    <t>Interviewees and Evidence to validate the results in this field or the separate Notes/Evidence field.</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</si>
  <si>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</si>
  <si>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</si>
  <si>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test subject is not capable of implementing the expected results and doing so does not impact security.  The tester </t>
  </si>
  <si>
    <t>must determine the appropriateness of the "N/A" status.</t>
  </si>
  <si>
    <t xml:space="preserve">is not completed and additional information is required to determine a Pass/Fail status. "N/A" indicates that the </t>
  </si>
  <si>
    <t xml:space="preserve">As determined appropriate to the tester or as required by the test method, procedures or expected results, the tester </t>
  </si>
  <si>
    <t>may need to provide additional information pertaining to the test execution (Interviewee, Documentation, etc.)</t>
  </si>
  <si>
    <t>From the MMC, select "Resultant Set of Policy" and from right panel, select "More Actions &gt; Generate RSoP Data..." to begin RSoP Wizard.</t>
  </si>
  <si>
    <t>This SCSEM was created for the IRS Office of Safeguards based on the following resources.</t>
  </si>
  <si>
    <t xml:space="preserve">AC-21, AU-13, AU-14, CP-3, CP-8, CP-9, CP-10, IA-8, PE-9, PE-10, PE-11, PE-12, PE-13, PE-14, PE-15, PM-1, PM-3, PM-5, PM-6, </t>
  </si>
  <si>
    <t>PM-7, PM-8, PM-9, PM-10, PM-11, SA-12, SA-13, SA-14, SC-16, SC-20, SC-22, SC-25, SC-26, SC-27, SC-28, SC-29, SC-30, SC-31,</t>
  </si>
  <si>
    <t>SC-33, SC-34, SI-8, SI-13</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</si>
  <si>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</si>
  <si>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</si>
  <si>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</si>
  <si>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</si>
  <si>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AT-1, AT-2, CP-7, IR-1, IR-2, IR-4, IR-5, IR-6, MP-1, MP-2, MP-3, MP-4, MP-5, MP-6, MP-7, PE-1, PE-2, PE-3, PE-4, PE-5, PE-6, PE-7, PE-8, PE-16,</t>
  </si>
  <si>
    <t xml:space="preserve"> PE-17, PE-18, PM-4, PS-1, PS-2, PS-3, PS-4, PS-5, PS-6, PS-7, PS-8, SA-9, SI-12</t>
  </si>
  <si>
    <t>▪ Expected Results</t>
  </si>
  <si>
    <t>▪ Actual Results</t>
  </si>
  <si>
    <t>Obtaining Group Policy Settings in Microsoft Windows:</t>
  </si>
  <si>
    <t>Device Name:</t>
  </si>
  <si>
    <t>Office of Safeguards</t>
  </si>
  <si>
    <t>Internal Revenue Service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</si>
  <si>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</si>
  <si>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</si>
  <si>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</si>
  <si>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</si>
  <si>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</si>
  <si>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 xml:space="preserve">This SCSEM is used by the IRS Office of Safeguards to evaluate compliance with IRS Publication 1075 for agencies that have implemented </t>
  </si>
  <si>
    <t>Booz Allen Hamilton</t>
  </si>
  <si>
    <t>▪ Internal Revenue Manual (IRM) 10.8.20, IT Security, Windows Security Policy (2/22/2012)</t>
  </si>
  <si>
    <t>Out of Scope Controls - Unselected NIST 800-53 Controls</t>
  </si>
  <si>
    <t>WIN2K8-100</t>
  </si>
  <si>
    <t>WIN2K8-101</t>
  </si>
  <si>
    <t>WIN2K8-102</t>
  </si>
  <si>
    <t>WIN2K8-103</t>
  </si>
  <si>
    <t>WIN2K8-104</t>
  </si>
  <si>
    <t>WIN2K8-105</t>
  </si>
  <si>
    <t>WIN2K8-106</t>
  </si>
  <si>
    <t>WIN2K8-107</t>
  </si>
  <si>
    <t>WIN2K8-108</t>
  </si>
  <si>
    <t>WIN2K8-109</t>
  </si>
  <si>
    <t>WIN2K8-110</t>
  </si>
  <si>
    <t>WIN2K8-111</t>
  </si>
  <si>
    <t>WIN2K8-112</t>
  </si>
  <si>
    <t>WIN2K8-113</t>
  </si>
  <si>
    <t>WIN2K8-114</t>
  </si>
  <si>
    <t>WIN2K8-115</t>
  </si>
  <si>
    <t>WIN2K8-116</t>
  </si>
  <si>
    <t>WIN2K8-117</t>
  </si>
  <si>
    <t>WIN2K8-118</t>
  </si>
  <si>
    <t>WIN2K8-119</t>
  </si>
  <si>
    <t>WIN2K8-120</t>
  </si>
  <si>
    <t>WIN2K8-121</t>
  </si>
  <si>
    <t>WIN2K8-122</t>
  </si>
  <si>
    <t>WIN2K8-123</t>
  </si>
  <si>
    <t>WIN2K8-124</t>
  </si>
  <si>
    <t>WIN2K8-125</t>
  </si>
  <si>
    <t>WIN2K8-126</t>
  </si>
  <si>
    <t>WIN2K8-127</t>
  </si>
  <si>
    <t>WIN2K8-128</t>
  </si>
  <si>
    <t>WIN2K8-129</t>
  </si>
  <si>
    <t>WIN2K8-130</t>
  </si>
  <si>
    <t>WIN2K8-131</t>
  </si>
  <si>
    <t>WIN2K8-132</t>
  </si>
  <si>
    <t>WIN2K8-133</t>
  </si>
  <si>
    <t>WIN2K8-134</t>
  </si>
  <si>
    <t>WIN2K8-135</t>
  </si>
  <si>
    <t>WIN2K8-136</t>
  </si>
  <si>
    <t>WIN2K8-137</t>
  </si>
  <si>
    <t>WIN2K8-138</t>
  </si>
  <si>
    <t>WIN2K8-139</t>
  </si>
  <si>
    <t>WIN2K8-140</t>
  </si>
  <si>
    <t>WIN2K8-141</t>
  </si>
  <si>
    <t>WIN2K8-142</t>
  </si>
  <si>
    <t>WIN2K8-143</t>
  </si>
  <si>
    <t>WIN2K8-144</t>
  </si>
  <si>
    <t>WIN2K8-145</t>
  </si>
  <si>
    <t>WIN2K8-146</t>
  </si>
  <si>
    <t>WIN2K8-147</t>
  </si>
  <si>
    <t>WIN2K8-148</t>
  </si>
  <si>
    <t>WIN2K8-149</t>
  </si>
  <si>
    <t>WIN2K8-150</t>
  </si>
  <si>
    <t>WIN2K8-151</t>
  </si>
  <si>
    <t>WIN2K8-152</t>
  </si>
  <si>
    <t>WIN2K8-153</t>
  </si>
  <si>
    <t>WIN2K8-154</t>
  </si>
  <si>
    <t>WIN2K8-155</t>
  </si>
  <si>
    <t>WIN2K8-156</t>
  </si>
  <si>
    <t>WIN2K8-157</t>
  </si>
  <si>
    <t>WIN2K8-158</t>
  </si>
  <si>
    <t>WIN2K8-159</t>
  </si>
  <si>
    <t>WIN2K8-160</t>
  </si>
  <si>
    <t>WIN2K8-161</t>
  </si>
  <si>
    <t>WIN2K8-162</t>
  </si>
  <si>
    <t>WIN2K8-163</t>
  </si>
  <si>
    <t>WIN2K8-164</t>
  </si>
  <si>
    <t>WIN2K8-165</t>
  </si>
  <si>
    <t>WIN2K8-166</t>
  </si>
  <si>
    <t>WIN2K8-167</t>
  </si>
  <si>
    <t>WIN2K8-168</t>
  </si>
  <si>
    <t>WIN2K8-169</t>
  </si>
  <si>
    <t>WIN2K8-170</t>
  </si>
  <si>
    <t>WIN2K8-171</t>
  </si>
  <si>
    <t>WIN2K8-172</t>
  </si>
  <si>
    <t>WIN2K8-173</t>
  </si>
  <si>
    <t>WIN2K8-174</t>
  </si>
  <si>
    <t>WIN2K8-175</t>
  </si>
  <si>
    <t>WIN2K8-176</t>
  </si>
  <si>
    <t>WIN2K8-177</t>
  </si>
  <si>
    <t>WIN2K8-178</t>
  </si>
  <si>
    <t>WIN2K8-179</t>
  </si>
  <si>
    <t>WIN2K8-180</t>
  </si>
  <si>
    <t>WIN2K8-181</t>
  </si>
  <si>
    <t>WIN2K8-182</t>
  </si>
  <si>
    <t>WIN2K8-183</t>
  </si>
  <si>
    <t>WIN2K8-184</t>
  </si>
  <si>
    <t>▪ NIST Control Name</t>
  </si>
  <si>
    <t>Full name which describes the NIST ID.</t>
  </si>
  <si>
    <t>Testing Results</t>
  </si>
  <si>
    <t>Please submit SCSEM feedback and suggestions to SafeguardReports@IRS.gov</t>
  </si>
  <si>
    <t>Obtain SCSEM updates online at http://www.irs.gov/uac/Safeguards-Program</t>
  </si>
  <si>
    <t>▪ NIST SP 800-53 Rev. 4, Security and Privacy Controls for Federal Information Systems and Organizations</t>
  </si>
  <si>
    <t>Agency Code:</t>
  </si>
  <si>
    <t>Closing Date:</t>
  </si>
  <si>
    <t>Shared Agencies:</t>
  </si>
  <si>
    <t>CCE-2314-3</t>
  </si>
  <si>
    <t>CCE-2200-4</t>
  </si>
  <si>
    <t>CCE-1861-4</t>
  </si>
  <si>
    <t>CCE-1872-1</t>
  </si>
  <si>
    <t>CCE-2507-2</t>
  </si>
  <si>
    <t>CCE-2473-7</t>
  </si>
  <si>
    <t>CCE-2478-6</t>
  </si>
  <si>
    <t>CCE-2500-7</t>
  </si>
  <si>
    <t>CCE-2509-8</t>
  </si>
  <si>
    <t>CCE-2487-7</t>
  </si>
  <si>
    <t>CCE-2434-9</t>
  </si>
  <si>
    <t>CCE-2302-8</t>
  </si>
  <si>
    <t>CCE-8634-8</t>
  </si>
  <si>
    <t>CCE-2342-4</t>
  </si>
  <si>
    <t>CCE-2261-6</t>
  </si>
  <si>
    <t>CCE-2126-1</t>
  </si>
  <si>
    <t>CCE-1868-9</t>
  </si>
  <si>
    <t>CCE-2203-8</t>
  </si>
  <si>
    <t>CCE-2362-2</t>
  </si>
  <si>
    <t>CCE-1802-8</t>
  </si>
  <si>
    <t>CCE-2272-3</t>
  </si>
  <si>
    <t>CCE-1824-2</t>
  </si>
  <si>
    <t>CCE-2357-2</t>
  </si>
  <si>
    <t>CCE-2406-7</t>
  </si>
  <si>
    <t>CCE-1767-3</t>
  </si>
  <si>
    <t>CCE-2410-9</t>
  </si>
  <si>
    <t>CCE-2454-7</t>
  </si>
  <si>
    <t>CCE-2304-4</t>
  </si>
  <si>
    <t>CCE-2309-3</t>
  </si>
  <si>
    <t>CCE-2289-7</t>
  </si>
  <si>
    <t>CCE-2307-7</t>
  </si>
  <si>
    <t>CCE-2240-0</t>
  </si>
  <si>
    <t>CCE-2237-6</t>
  </si>
  <si>
    <t>CCE-2183-2</t>
  </si>
  <si>
    <t xml:space="preserve"> ▪ SCSEM Subject: Microsoft Windows Server 2008 SP2</t>
  </si>
  <si>
    <t>Tribute to "Super" Saumil Shah</t>
  </si>
  <si>
    <t xml:space="preserve">Microsoft Windows Server 2008 SP2 for a system that receives, stores, processes or transmits Federal Tax Information (FTI).  The tests in this SCSEM </t>
  </si>
  <si>
    <t>N/A</t>
  </si>
  <si>
    <t>Info</t>
  </si>
  <si>
    <t>Fixed Status column selections and updated column headings.</t>
  </si>
  <si>
    <t>NIST Control ID</t>
  </si>
  <si>
    <t>Section Title</t>
  </si>
  <si>
    <t>Description</t>
  </si>
  <si>
    <t>CCE-ID</t>
  </si>
  <si>
    <t>Test Procedure</t>
  </si>
  <si>
    <t>This policy setting determines whether to disconnect users who are connected to the local computer outside their user account's valid logon hours. It affects the SMB component. If you enable this policy setting, client sessions with the SMB service will be forcibly disconnected when the client's logon hours expire. If you disable this policy setting, established client sessions will be maintained after the client's logon hours expire. If you enable this policy setting you should also enable Network security: Force logoff when logon hours expire. If your organization configures logon hours for users, it makes sense to enable this policy setting.</t>
  </si>
  <si>
    <t>This policy setting determines whether the Guest account is enabled or disabled. The Guest account allows unauthenticated network users to gain access to the system.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</si>
  <si>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This policy setting determines what additional permissions are assigned for anonymous connections to the computer. If you enable this policy setting, anonymous Windows users are allowed to perform certain activities, such as enumerate the names of domain accounts and network shares. An unauthorized user could anonymously list account names and shared resources and use the information to guess passwords or perform social engineering attacks.</t>
  </si>
  <si>
    <t>This policy setting enables or disables the Administrator account during normal operation. When a computer is booted into safe mode, the Administrator account is always enabled, regardless of how this setting is configured. Note that this setting will have no impact when applied to the domain controller organizational unit via group policy because domain controllers have no local account database. It can be configured at the domain level via group policy, similar to account lockout and password policy settings.</t>
  </si>
  <si>
    <t>This policy setting determines whether a user can log on to a Windows domain using cached account information. Logon information for domain accounts can be cached locally to allow users to log on even if a domain controller cannot be contacted. This policy setting determines the number of unique users for whom logon information is cached locally. If this value is set to 0, the logon cache feature is disabled. An attacker who is able to access the file system of the server could locate this cached information and use a brute force attack to determine user passwords.</t>
  </si>
  <si>
    <t>This policy setting determines whether digital certificates are processed when software restriction policies are enabled and a user or process attempts to run software with an .exe file name extension. It enables or disables certificate rules (a type of software restriction policies rule). With software restriction policies, you can create a certificate rule that will allow or disallow the execution of Authenticode(R)-signed software, based on the digital certificate that is associated with the software. For certificate rules to take effect in software restriction policies, you must enable this policy setting.</t>
  </si>
  <si>
    <t>This policy setting determines which communication sessions, or pipes, will have attributes and permissions that allow anonymous access.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</si>
  <si>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This policy setting enforces public key infrastructure (PKI) signature checks for any interactive applications that request elevation of privilege. Enterprise administrators can control which applications are allowed to run by adding certificates to the Trusted Publishers certificate store on local computers. The options are: . Enabled: Enforces the PKI certification path validation for a given executable file before it is permitted to run. . Disabled: (Default) Does not enforce PKI certification path validation before a given executable file is permitted to run.</t>
  </si>
  <si>
    <t>This policy setting controls the ability of anonymous users to enumerate the accounts in the Security Accounts Manager (SAM). If you enable this policy setting, users with anonymous connections cannot enumerate domain account user names on the workstations in your environment. This policy setting also allows additional restrictions on anonymous connections.</t>
  </si>
  <si>
    <t>This policy setting determines who is allowed to format and eject removable media. You can use this policy setting to prevent unauthorized users from removing data on one computer to access it on another computer on which they have local administrator privileges.</t>
  </si>
  <si>
    <t>The registry value entry ScreenSaverGracePeriod was added to the template file in the HKEY_LOCAL_MACHINESYSTEMSoftwareMicrosoft Windows NTCurrentVersionWinlogon registry key. The entry appears as MSS: (ScreenSaverGracePeriod) The time in seconds before the screen saver grace period expires (0 recommended) in the SCE. Windows includes a grace period between when the screen saver is launched and when the console is actually locked automatically when screen saver locking is enabled. This setting is configured to 0 seconds for both of the environments that are discussed in this guide.</t>
  </si>
  <si>
    <t>This policy setting controls whether application write failures are redirected to defined registry and file system locations. This policy setting mitigates applications that run as administrator and write run-time application data to %ProgramFiles%, %Windir%, %Windir%system32, or HKLMSoftware. The options are: . Enabled: (Default) Application write failures are redirected at run time to defined user locations for both the file system and registry. . Disabled: Applications that write data to protected locations fail.</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</si>
  <si>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t>
  </si>
  <si>
    <t>This policy setting determines which network shares can be accessed by anonymous users. The default configuration for this policy setting has little effect because all users have to be authenticated before they can access shared resources on the server. Note: It can be very dangerous to add other shares to this Group Policy setting. Any network user can access any shares that are listed, which could exposure or corrupt sensitive data.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</si>
  <si>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This policy setting determines whether a domain member can periodically change its computer account password. If you enable this policy setting, the domain member will be prevented from changing its computer account password. If you disable this policy setting, the domain member can change its computer account password as specified by the Domain Member: Maximum machine account password age setting, which by default is every 30 days. Computers that cannot automatically change their account passwords are potentially vulnerable, because an attacker might be able to determine the password for the systems domain account.</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</si>
  <si>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t>
  </si>
  <si>
    <t>This policy setting controls the ability of anonymous users to enumerate SAM accounts as well as shares. If you enable this policy setting, anonymous users will not be able to enumerate domain account user names and network share names on the workstations in your environment. The Network access: Do not allow anonymous enumeration of SAM accounts and shares setting is configured to Enabled for the two environments that are discussed in this guide.</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</si>
  <si>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A value of 0 will disconnect an idle session as quickly as possible. The maximum value is 99999, which is 208 days; in effect, this value disables the setting.</t>
  </si>
  <si>
    <t>Disable this policy setting to prevent the SMB redirector from sending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t>
  </si>
  <si>
    <t>The registry value entry TCPMaxDataRetransmissions was added to the template file in the HKEY_LOCAL_MACHINESystemCurrentControlSetServicesTcpip Parameters registry key. The entry appears as MSS: (TcpMaxDataRetransmissions) How many times unacknowledged data is retransmitted (3 recommended, 5 is default) in the SCE. This setting controls the number of times that TCP retransmits an individual data segment (non-connect segment) before the connection is aborted. The retransmission time-out is doubled with each successive retransmission on a connection. It is reset when responses resume. The base time-out value is dynamically determined by the measured round-trip time on the connection.</t>
  </si>
  <si>
    <t>The recovery console is a command-line environment that is used to recover from system problems. If you enable this policy setting, the administrator account is automatically logged on to the recovery console when it is invoked during startup.</t>
  </si>
  <si>
    <t>This policy setting controls whether User Interface Accessibility (UIAccess or UIA) programs can automatically disable the secure desktop for elevation prompts used by a standard user. . Enabled: UIA programs, including Windows Remote Assistance, automatically disable the secure desktop for elevation prompts. If you do not disable the User Account Control: Switch to the secure desktop when prompting for elevation policy setting, the prompts appear on the interactive users desktop instead of the secure desktop. . Disabled: (Default) The secure desktop can be disabled only by the user of the interactive desktop or by disabling the User Account Control: Switch to the secure desktop when prompting for elevation policy setting.</t>
  </si>
  <si>
    <t>Microsoft recommends that you use this setting, if appropriate to your environment and your organizations business requirements, to help protect end user computers. This policy setting allows text to be specified in the title bar of the window that users see when they log on to the system.</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</si>
  <si>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clients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</si>
  <si>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The registry value entry AutoAdminLogon was added to the template file in the HKEY_LOCAL_MACHINESoftwareMicrosoftWindows NTCurrentVersionWinlogon registry key. The entry appears as MSS: (AutoAdminLogon) Enable Automatic Logon (not recommended) in the Security Configuration Editor. 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the Knowledge Base article 315231, How to turn on automatic logon in Windows XP.</t>
  </si>
  <si>
    <t>The registry value entry TCPMaxDataRetransmissions for IPv6 was added to the template file in the HKEY_LOCAL_MACHINESystemCurrentControlSetServicesTcpip6 Parameters registry key. The entry appears as MSS: (TcpMaxDataRetransmissions) IPv6 How many times unacknowledged data is retransmitted (3 recommended, 5 is default) in the SCE. This setting controls the number of times that TCP retransmits an individual data segment (non-connect segment) before the connection is aborted. The retransmission time-out is doubled with each successive retransmission on a connection. It is reset when responses resume. The base time-out value is dynamically determined by the measured round-trip time on the connection.</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</si>
  <si>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Microsoft recommends to configure the Domain member: Digitally sign secure channel data (when possible) setting to Enabled.</t>
  </si>
  <si>
    <t>This policy setting determines which registry paths will be accessible after referencing the WinReg key to determine access permissions to the paths. Note: This setting does not exist in Windows XP. There was a setting with that name in Windows XP, but it is called Network access: Remotely accessible registry paths and subpaths in Windows Server 2003, Windows Vista, and Windows Server 2008.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</si>
  <si>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It is feasible for a attacker to disguise a Trojan horse program as a printer driver. The program may appear to users as if they must use it to print, but such a program could unleash malicious code on your computer network. To reduce the possibility of such an event, only administrators should be allowed to install printer drivers. However, because laptops are mobile devices, laptop users may occasionally need to install a printer driver from a remote source to continue their work. Therefore, this policy setting should be disabled for laptop users, but always enabled for desktop users.</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</si>
  <si>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options are: . Enabled: (Default) If an application resides in a secure location in the file system, it runs only with UIAccess integrity. . Disabled: An application runs with UIAccess integrity even if it does not reside in a secure location in the file system.</t>
  </si>
  <si>
    <t>This policy setting controls the behavior of application installation detection for the computer. The options are: . Enabled: (Default for home) When an application installation package is detected that requires elevation of privilege, the user is prompted to enter an administrative user name and password. If the user enters valid credentials, the operation continues with the applicable privilege. . Disabled: (Default for enterprise) Application installation packages are not detected and prompted for elevation. Enterprises that are running standard user desktops and use delegated installation technologies such as Group Policy Software Installation or Systems Management Server (SMS) should disable this policy setting. In this case, installer detection is unnecessary.</t>
  </si>
  <si>
    <t>This policy setting determines whether the virtual memory pagefile is cleared when the system is shut down. When this policy setting is enabled, the system pagefile is cleared each time that the system shuts down properly. If you enable this security setting, the hibernation file (Hiberfil.sys) is zeroed out when hibernation is disabled on a portable computer system. It will take longer to shut down and restart the computer, and will be especially noticeable on computers with large paging files.</t>
  </si>
  <si>
    <t>This policy setting determines whether the SMB client will attempt to negotiate SMB packet signing. The implementation of digital signing in Windowsbased networks helps to prevent sessions from being hijacked. If you enable this policy setting, the Microsoft network client will use signing only if the server with which it communicates accepts digitally signed communication. Microsoft recommends to enable The Microsoft network client: Digitally sign communications (if server agrees) setting. Note Enabling this policy setting on SMB clients on your network makes them fully effective for packet signing with all clients and servers in your environment.</t>
  </si>
  <si>
    <t>This policy setting determines which registry paths and sub-paths will be accessible when an application or process references the WinReg key to determine access permissions. Note: In Windows XP this setting is called Network access: Remotely accessible registry paths, the setting with that same name in Windows Vista, Windows Server 2008, and Windows Server 2003 does not exist in Windows XP. Note: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t>
  </si>
  <si>
    <t>This entry appears as MSS: (DisableIPSourceRouting) IPv6 source routing protection level (protects against packet spoofing) in the SCE. IP source routing is a mechanism that allows the sender to determine the IP route that a datagram should follow through the network.</t>
  </si>
  <si>
    <t>This policy setting determines if the server side SMB service is able to sign SMB packets if it is requested to do so by a client that attempts to establish a connection.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t>
  </si>
  <si>
    <t>This policy setting determines whether the Transport Layer Security/Secure Sockets Layer (TLS/SSL) Security Provider supports only the TLS_RSA_WITH_3DES_EDE_CBC_SHA cipher suite. Although this policy setting increases security, most public Web sites that are secured with TLS or SSL do not support these algorithms. Client computers that have this policy setting enabled will also be unable to connect to Terminal Services on servers that are not configured to use the FIPS compliant algorithms. Note If you enable this policy setting, computer performance will be slower because the 3DES process is performed on each block of data in the file three times. This policy setting should only be enabled if your organization is required to be FIPS compliant. Important: This setting is recorded in different registry locations depending upon the version of Windows being used. For Windows XP and Windows Server 2003 it is stored at HKLMSystemCurrentControlSetControlLsaFIPSAlgorithmPolicy, with Windows Vista and later versions of Windows it is stored at HKLMSystemCurrentControlSetControlLsaFIPSAlgorithmPolicyEnabled. This means that you must use Windows XP or Windows Server 2003 to edit group policies and security templates which will be applied to computers running Windows XP or Windows Server 2003. However, when editing group policies or security templates which will be applied to computers running Windows Vista or Windows Server 2008 you must use Windows Vista or Windows Server 2008.</t>
  </si>
  <si>
    <t>This policy setting determines whether users must press CTRL+ALT+DEL before they log on. If you enable this policy setting, users can log on without this key combination. If you disable this policy setting, users must press CTRL+ALT+DEL before they log on to Windows unless they use a smart card for Windows logon. A smart card is a tamper-proof device that stores security information.</t>
  </si>
  <si>
    <t>This policy setting determines the level of data signing that is requested on behalf of clients that issue LDAP BIND requests, as follows: . None. The LDAP BIND request is issued with the caller-specified options. . Negotiate signing. If Transport Layer Security/Secure Sockets Layer (TLS/SSL) has not been started, the LDAP BIND request is initiated with the LDAP data signing option set in addition to the caller-specified options. If TLS/SSL has been started, the LDAP BIND request is initiated with the caller-specified options. . Require signature. This level is the same as Negotiate signing. However, if the LDAP server's intermediate saslBindInProgress response does not indicate that LDAP traffic signing is required, the caller is told that the LDAP BIND command request failed. Note: This policy setting does not have any impact on ldap_simple_bind or ldap_simple_bind_s. No Microsoft LDAP clients that are included with Windows XP Professional use ldap_simple_bind or ldap_simple_bind_s to communicate with a domain controller. The possible values for the Network security: LDAP client signing requirements setting are: . None . Negotiate signing . Require signature . Not Defined</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</si>
  <si>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t>
  </si>
  <si>
    <t>This policy setting determines whether an anonymous user can request security identifier (SID) attributes for another user, or use a SID to obtain its corresponding user name. Disable this policy setting to prevent unauthenticated users from obtaining user names that are associated with their respective SIDs.</t>
  </si>
  <si>
    <t>This policy setting determines whether a domain member should attempt to negotiate encryption for all secure channel traffic that it initiates. If you enable this policy setting, the domain member will request encryption of all secure channel traffic. If you disable this policy setting, the domain member will be prevented from negotiating secure channel encryption. Microsoft recommends to configure the Domain member: Digitally encrypt secure channel data (when possible) setting to Enabled.</t>
  </si>
  <si>
    <t>This policy setting controls whether the elevation request prompt is displayed on the interactive users desktop or the secure desktop. The options are: . Enabled: (Default) All elevation requests go to the secure desktop regardless of prompt behavior policy settings for administrators and standard users. . Disabled: All elevation requests go to the interactive users desktop. Prompt behavior policy settings for administrators and standard users are used.</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</si>
  <si>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HKLMSystem CurrentControlSetServicesLanManServerParameters registry key. This registry value toggles null session shares on or off to control whether the server service restricts unauthenticated clients access to named resources. Null sessions are a weakness that can be exploited through shares (including the default shares) on computers in your environment.</t>
  </si>
  <si>
    <t>This policy setting determines how far in advance users are warned that their password will expire. It is recommended that you configure this policy setting to 14 days to sufficiently warn users when their passwords will expire.</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</si>
  <si>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t>
  </si>
  <si>
    <t>This policy setting controls the behavior of Admin Approval Mode for the built-in Administrator account. The options are: . Enabled: The built-in Administrator account uses Admin Approval Mode. By default, any operation that requires elevation of privilege will prompt the user to approve the operation. . Disabled: (Default) The built-in Administrator account runs all applications with full administrative privilege.</t>
  </si>
  <si>
    <t>This policy setting determines whether case insensitivity is enforced for all subsystems. The Microsoft Win32(R)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</si>
  <si>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Therefore, this policy setting is configured to Not Defined for both of the environments that are discussed in this chapter.</t>
  </si>
  <si>
    <t>This setting determines the behavior of Windows Vista when a logged on administrator attempts to complete a task that requires raised privileges. There are three values for this setting: . No prompt. Using this value elevates the privileges automatically and silently. . Prompt for consent. Using this value causes UAC to ask for consent before elevating the privileges but does not require credentials. . Prompt for credentials. Using this value causes UAC to require an administrator to type valid administrator credentials when prompted before elevating the privileges.</t>
  </si>
  <si>
    <t>This policy setting determines if the server side SMB service is required to perform SMB packet signing. Enable this policy setting in a mixed environment to prevent downstream clients from using the workstation as a network server.</t>
  </si>
  <si>
    <t>Microsoft recommends that you use this setting, if appropriate to your environment and your organizations business requirements, to help protect end user computers. This policy setting specifies a text message that displays to users when they log on.</t>
  </si>
  <si>
    <t>This policy setting controls the behavior of all User Account Control (UAC) policy settings for the computer. If you change this policy setting, you must restart your computer. The options are: . Enabled: (Default) Admin Approval Mode is enabled. This policy must be enabled and related UAC policy settings must also be set appropriately to allow the built-in Administrator account and all other users who are members of the Administrators group to run in Admin Approval Mode. . Disabled: Admin Approval Mode and all related UAC policy settings are disabled. Note: If this policy setting is disabled, the Security Center notifies you that the overall security of the operating system has been reduced.</t>
  </si>
  <si>
    <t>Logon information is required to unlock a locked computer. For domain accounts, the Interactive logon: Require Domain Controller authentication to unlock workstation setting determines whether it is necessary to contact a domain controller to unlock a computer. If you enable this setting, a domain controller must authenticate the domain account that is being used to unlock the computer. If you disable this setting, logon information confirmation with a domain controller is not required for a user to unlock the computer. However, if you configure the Interactive logon: Number of previous logons to cache (in case domain controller is not available) setting to a value that is greater than zero, then the users cached credentials will be used to unlock the computer. Note: This setting applies to Windows 2000 computers, but it is not available through the Security Configuration Manager tools on these computers.</t>
  </si>
  <si>
    <t>This policy setting determines whether all secure channel traffic that is initiated by the domain member must be signed or encrypted. If a system is set to always encrypt or sign secure channel data, it cannot establish a secure channel with a domain controller that is not capable of signing or encrypting all secure channel traffic, because all secure channel data must be signed and encrypted. Microsoft recommends to configure the Domain member: Digitally encrypt or sign secure channel data (always) setting to Enabled.</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</si>
  <si>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</si>
  <si>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later. If communication to non-Windows 2000based domains is required, it is recommended that you disable this policy setting.</t>
  </si>
  <si>
    <t>This policy setting determines the strength of the default discretionary access control list (DACL) for objects. The setting helps secure objects that can be located and shared among processes and its default configuration strengthens the DACL, because it allows users who are not administrators to read shared objects but does not allow them to modify any that they did not create.</t>
  </si>
  <si>
    <t>This policy setting determines which behaviors are allowed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possible values for the Network security: Minimum session security for NTLM SSP based (including secure RPC) servers setting are: . Require message confidentiality. This option is only available in Windows XP and Windows Server 2003, the connection will fail if encryption is not negotiated. Encryption converts data into a form that is not readable until decrypted. . Require message integrity. This option is only available in Windows XP and Windows Server 2003, the connection will fail if message integrity is not negotiated. The integrity of a message can be assessed through message signing. Message signing proves that the message has not been tampered with; it attaches a cryptographic signature that identifies the sender and is a numeric representation of the contents of the message. . Require 128-bit encryption. The connection will fail if strong encryption (128-bit) is not negotiated. . Require NTLMv2 session security. The connection will fail if the NTLMv2 protocol is not negotiated. . Not Defined.</t>
  </si>
  <si>
    <t>The registry value entry WarningLevel was added to the template file in the HKEY_LOCAL_MACHINE SYSTEMCurrentControlSetServicesEventlogSecurity registry key. The entry appears as MSS: (WarningLevel) Percentage threshold for the security event log at which the system will generate a warning in the SCE. This setting can generate a security audit in the Security event log when the log reaches a user-defined threshold. Note If log settings are configured to Overwrite events as needed or Overwrite events older than x days, this event will not be generated.</t>
  </si>
  <si>
    <t>The registry value entry SafeDllSearchMode was added to the template file in the HKEY_LOCAL_MACHINE SYSTEMCurrentControlSetControlSession Manager registry key. The entry appears as MSS: (SafeDllSearchMode) Enable Safe DLL search mode (recommended) in the SCE. 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t>
  </si>
  <si>
    <t>This policy setting makes the Recovery Console SET command available, which allows you to set the following recovery console environment variables: . AllowWildCards. Enables wildcard support for some commands (such as the DEL command). . AllowAllPaths. Allows access to all files and folders on the computer. . AllowRemovableMedia. Allows files to be copied to removable media, such as a floppy disk. . NoCopyPrompt. Does not prompt when overwriting an existing file.</t>
  </si>
  <si>
    <t>This policy setting determines whether the LAN Manager (LM) hash value for the new password is stored when the password is changed. The LM hash is relatively weak and prone to attack compared to the cryptographically stronger Microsoft Windows NT(R) hash. Note Older operating systems and some third-party applications may fail when this policy setting is enabled. Also you will need to change the password on all accounts after you enable this setting.</t>
  </si>
  <si>
    <t>The registry value entry DisableIPSourceRouting was added to the template file in the HKEY_LOCAL_MACHINESystemCurrentControlSetServicesTcpipParameters registry key. The entry appears as MSS: (DisableIPSourceRouting) IP source routing protection level (protects against packet spoofing) in the SCE. 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t>
  </si>
  <si>
    <t>This policy setting allows users who do not have the Traverse Folder access permission to pass through folders when they browse an object path in the NTFS file system or the registry. This user right does not allow users to list the contents of a folder. When configuring a user right in the SCM enter a comma delimited list of accounts. Accounts can be either local or located in Active Directory, they can be groups, users, or computers.</t>
  </si>
  <si>
    <t>This policy setting allows other users on the network to connect to the computer and is required by various network protocols that include Server Message Block (SMB)based protocols, NetBIOS, Common Internet File System (CIFS), and Component Object Model Plus (COM+). When configuring a user right in the SCM enter a comma delimited list of accounts. Accounts can be either local or located in Active Directory, they can be groups, users, or computers.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</si>
  <si>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Note Microsoft released several security updates in October 2003 that used a version of Update.exe that required the administrator to have the Debug programs user right. Administrators who did not have this user right were unable to install these security updates until they reconfigured their user rights. This is not typical behavior for operating system updates. For more information, see Knowledge Base article 830846: Windows Product Updates may stop responding or may use most or all the CPU resources. When configuring a user right in the SCM enter a comma delimited list of accounts. Accounts can be either local or located in Active Directory, they can be groups, users, or computers.</t>
  </si>
  <si>
    <t>This policy setting determines which users can bypass file, directory, registry, and other persistent object permissions when restoring backed up files and directories on computers that run Windows Vista in your environment. This user right also determines which users can set valid security principals as object owners; it is similar to the Back up files and directories user right. When configuring a user right in the SCM enter a comma delimited list of accounts. Accounts can be either local or located in Active Directory, they can be groups, users, or computers.</t>
  </si>
  <si>
    <t>This policy setting determines which accounts will not be able to log on to the computer as a batch job. A batch job is not a batch (.bat) file, but rather a batch-queue facility. Accounts that use the Task Scheduler to schedule jobs need this user right. The Deny log on as a batch job user right overrides the Log on as a batch job user right, which could be used to allow accounts to schedule jobs that consume excessive system resources. Such an occurrence could cause a DoS condition. Failure to assign this user right to the recommended accounts can be a security risk. When configuring a user right in the SCM enter a comma delimited list of accounts. Accounts can be either local or located in Active Directory, they can be groups, users, or computers.</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</si>
  <si>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When configuring a user right in the SCM enter a comma delimited list of accounts. Accounts can be either local or located in Active Directory, they can be groups, users, or computers.</t>
  </si>
  <si>
    <t>This policy setting allows one process or service to start another service or process with a different security access token, which can be used to modify the security access token of that sub-process and result in the escalation of privileges. When configuring a user right in the SCM enter a comma delimited list of accounts. Accounts can be either local or located in Active Directory, they can be groups, users, or computers.</t>
  </si>
  <si>
    <t>This policy setting determines which users or groups have the right to log on as a Terminal Services client. Remote desktop users require this user right.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When configuring a user right in the SCM enter a comma delimited list of accounts. Accounts can be either local or located in Active Directory, they can be groups, users, or computers.</t>
  </si>
  <si>
    <t>This policy setting determines which users or processes can generate audit records in the Security log. When configuring a user right in the SCM enter a comma delimited list of accounts. Accounts can be either local or located in Active Directory, they can be groups, users, or computers.</t>
  </si>
  <si>
    <t>This policy setting allows a user to adjust the maximum amount of memory that is available to a process. The ability to adjust memory quotas is useful for system tuning, but it can be abused. In the wrong hands, it could be used to launch a denial of service (DoS) attack. When configuring a user right in the SCM enter a comma delimited list of accounts. Accounts can be either local or located in Active Directory, they can be groups, users, or computers.</t>
  </si>
  <si>
    <t>This setting determines which users can change the time zone of the computer. This ability holds no great danger for the computer and may be useful for mobile workers. When configuring a user right in the SCM enter a comma delimited list of accounts. Accounts can be either local or located in Active Directory, they can be groups, users, or computers.</t>
  </si>
  <si>
    <t>This policy setting determines which users who are logged on locally to the computers in your environment can shut down the operating system with the Shut Down command. Misuse of this user right can result in a denial of service condition. When configuring a user right in the SCM enter a comma delimited list of accounts. Accounts can be either local or located in Active Directory, they can be groups, users, or computers.</t>
  </si>
  <si>
    <t>This policy setting allows users to take ownership of files, folders, registry keys, processes, or threads. This user right bypasses any permissions that are in place to protect objects to give ownership to the specified user. When configuring a user right in the SCM enter a comma delimited list of accounts. Accounts can be either local or located in Active Directory, they can be groups, users, or computers.</t>
  </si>
  <si>
    <t>This policy setting determines whether users can log on as Terminal Services clients. After the baseline member server is joined to a domain environment, there is no need to use local accounts to access the server from the network. Domain accounts can access the server for administration and end-user processing. When configuring a user right in the SCM enter a comma delimited list of accounts. Accounts can be either local or located in Active Directory, they can be groups, users, or computers.</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</si>
  <si>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When configuring a user right in the SCM enter a comma delimited list of accounts. Accounts can be either local or located in Active Directory, they can be groups, users, or computers.</t>
  </si>
  <si>
    <t>This policy setting allows the user of a portable computer to click Eject PC on the Start menu to undock the computer. When configuring a user right in the SCM enter a comma delimited list of accounts. Accounts can be either local or located in Active Directory, they can be groups, users, or computers.</t>
  </si>
  <si>
    <t>This security setting is used by Credential Manager during Backup and Restore. No accounts should have this user right, as it is only assigned to Winlogon. Users saved credentials might be compromised if this user right is assigned to other entities. When configuring a user right in the SCM enter a comma delimited list of accounts. Accounts can be either local or located in Active Directory, they can be groups, users, or computers.</t>
  </si>
  <si>
    <t>This policy setting allows users to change the size of the pagefile. By making the pagefile extremely large or extremely small, an attacker could easily affect the performance of a compromised computer. When configuring a user right in the SCM enter a comma delimited list of accounts. Accounts can be either local or located in Active Directory, they can be groups, users, or computers.</t>
  </si>
  <si>
    <t>This security setting determines which users are prevented from logging on at the computer. This policy setting supersedes the Allow log on locally policy setting if an account is subject to both policies.Important:If you apply this security policy to the Everyone group, no one will be able to log on locally. When configuring a user right in the SCM enter a comma delimited list of accounts. Accounts can be either local or located in Active Directory, they can be groups, users, or computers.</t>
  </si>
  <si>
    <t>This policy setting determines which users can change the auditing options for files and directories and clear the Security log. When configuring a user right in the SCM enter a comma delimited list of accounts. Accounts can be either local or located in Active Directory, they can be groups, users, or computers.</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</si>
  <si>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or IIS also require this user right. The Guest account is assigned this user right by default. Although this account is disabled by default, it is recommended that you enable this setting through Group Policy. However, this user right should generally be restricted to the Administrators and Users groups. Assign this user right to the Backup Operators group if your organization requires that they have this capability. When configuring a user right in the SCM enter a comma delimited list of accounts. Accounts can be either local or located in Active Directory, they can be groups, users, or computers.</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</si>
  <si>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When configuring a user right in the SCM enter a comma delimited list of accounts. Accounts can be either local or located in Active Directory, they can be groups, users, or computers.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</si>
  <si>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When configuring a user right in the SCM enter a comma delimited list of accounts. Accounts can be either local or located in Active Directory, they can be groups, users, or computers.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</si>
  <si>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This policy setting allows users to use tools to view the performance of different system processes, which could be abused to allow attackers to determine a systems active processes and provide insight into the potential attack surface of the computer. When configuring a user right in the SCM enter a comma delimited list of accounts. Accounts can be either local or located in Active Directory, they can be groups, users, or computers.</t>
  </si>
  <si>
    <t>This policy setting allows a process to assume the identity of any user and thus gain access to the resources that the user is authorized to access. When configuring a user right in the SCM enter a comma delimited list of accounts. Accounts can be either local or located in Active Directory, they can be groups, users, or computers.</t>
  </si>
  <si>
    <t>This subcategory reports when packets are dropped by Windows Filtering Platform (WFP). These events can be very high in volume. Events for this subcategory include: 5152: The Windows Filtering Platform blocked a packet. 5153: A more restrictive Windows Filtering Platform filter has blocked a packet. Refer to the Microsoft Knowledgebase article Description of security events in Windows Vista and in Windows Server 2008 for the most recent information about this setting: http://support.microsoft.com/default.aspx/kb/947226.</t>
  </si>
  <si>
    <t>This subcategory reports when a handle to an object is opened or closed. Only objects with SACLs cause these events to be generated, and only if the attempted handle operation matches the SACL. Handle Manipulation events are only generated for object types where the corresponding Object Access subcategory is enabled, for example File System or Registry. Events for this subcategory include: 4656: A handle to an object was requested. 4658: The handle to an object was closed. 4690: An attempt was made to duplicate a handle to an object. Refer to the Microsoft Knowledgebase article Description of security events in Windows Vista and in Windows Server 2008 for the most recent information about this setting: http://support.microsoft.com/default.aspx/kb/947226.</t>
  </si>
  <si>
    <t>This subcategory reports other object access-related events such as Task Scheduler jobs and COM+ objects. Events for this subcategory include: 4671: An application attempted to access a blocked ordinal through the TBS. 4691: Indirect access to an object was requested. 4698: A scheduled task was created. 4699 : A scheduled task was deleted. 4700 : A scheduled task was enabled. 4701: A scheduled task was disabled. 4702 : A scheduled task was updated. 5888: An object in the COM+ Catalog was modified. 5889: An object was deleted from the COM+ Catalog. 5890: An object was added to the COM+ Catalog. Refer to the Microsoft Knowledgebase article Description of security events in Windows Vista and in Windows Server 2008 for the most recent information about this setting: http://support.microsoft.com/default.aspx/kb/947226.</t>
  </si>
  <si>
    <t>This subcategory reports when kernel objects such as processes and mutexes are accessed. Only kernel objects with SACLs cause audit events to be generated, and only when they are accessed in a manner matching their SACL. Typically kernel objects are only given SACLs if the AuditBaseObjects or AuditBaseDirectories auditing options are enabled. Refer to the Microsoft Knowledgebase article Description of security events in Windows Vista and in Windows Server 2008 for the most recent information about this setting: http://support.microsoft.com/default.aspx/kb/947226.</t>
  </si>
  <si>
    <t>This subcategory reports when registry objects are accessed. Only registry objects with SACLs cause audit events to be generated, and only when they are accessed in a manner matching their SACL. By itself, this policy setting will not cause auditing of any events. It determines whether to audit the event of a user who accesses a registry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4657 : A registry value was modified. 5039: A registry key was virtualized. Refer to the Microsoft Knowledgebase article Description of security events in Windows Vista and in Windows Server 2008 for the most recent information about this setting: http://support.microsoft.com/default.aspx/kb/947226.</t>
  </si>
  <si>
    <t>This subcategory reports when file system objects are accessed. Only file system objects with SACLs cause audit events to be generated, and only when they are accessed in a manner matching their SACL. By itself, this policy setting will not cause auditing of any events. It determines whether to audit the event of a user who accesses a file system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4664: An attempt was made to create a hard link. 4985: The state of a transaction has changed. 5051: A file was virtualized. Refer to the Microsoft Knowledgebase article Description of security events in Windows Vista and in Windows Server 2008 for the most recent information about this setting: http://support.microsoft.com/default.aspx/kb/947226.</t>
  </si>
  <si>
    <t>This subcategory reports when a file share is accessed. By itself, this policy setting will not cause auditing of any events. It determines whether to audit the event of a user who accesses a file share object that has a specified system access control list (SACL), effectively enabling auditing to take place. A SACL is comprised of access control entries (ACEs). Each ACE contains three pieces of information: . The security principal (user, computer, or group) to be audited. . The specific access type to be audited, called an access mask. . A flag to indicate whether to audit failed access events, successful access events, or both. If you configure the Audit object access setting to Success, an audit entry is generated each time that a user successfully accesses an object with a specified SACL. If you configure this policy setting to Failure, an audit entry is generated each time that a user fails in an attempt to access an object with a specified SACL. Organizations should define only the actions they want enabled when they configure SACLs. For example, you might want to enable the Write and Append Data auditing setting on executable files to track when they are changed or replaced, because computer viruses, worms, and Trojan horses typically target executable files. Similarly, you might want to track when sensitive documents are accessed or changed. Events for this subcategory include: 5140: A network share object was accessed. Refer to the Microsoft Knowledgebase article Description of security events in Windows Vista and in Windows Server 2008 for the most recent information about this setting: http://support.microsoft.com/default.aspx/kb/947226.</t>
  </si>
  <si>
    <t>This subcategory reports when connections are allowed or blocked by WFP. These events can be high in volume. Events for this subcategory include: 5031: The Windows Firewall Service blocked an application from accepting incoming connections on the network. 5154: The Windows Filtering Platform has permitted an application or service to listen on a port for incoming connections. 5155 : The Windows Filtering Platform has blocked an application or service from listening on a port for incoming connections. 5156: The Windows Filtering Platform has allowed a connection. 5157: The Windows Filtering Platform has blocked a connection. 5158: The Windows Filtering Platform has permitted a bind to a local port. 5159: The Windows Filtering Platform has blocked a bind to a local port. Refer to the Microsoft Knowledgebase article Description of security events in Windows Vista and in Windows Server 2008 for the most recent information about this setting: http://support.microsoft.com/default.aspx/kb/947226.</t>
  </si>
  <si>
    <t>This subcategory reports when applications attempt to generate audit events by using the Windows auditing application programming interfaces (APIs). Events for this subcategory include: 4665: An attempt was made to create an application client context. 4666: An application attempted an operation: 4667: An application client context was deleted. 4668: An application was initialized. Refer to the Microsoft Knowledgebase article Description of security events in Windows Vista and in Windows Server 2008 for the most recent information about this setting: http://support.microsoft.com/default.aspx/kb/947226.</t>
  </si>
  <si>
    <t>This subcategory reports when SAM objects are accessed. Refer to the Microsoft Knowledgebase article Description of security events in Windows Vista and in Windows Server 2008 for the most recent information about this setting: http://support.microsoft.com/default.aspx/kb/947226.</t>
  </si>
  <si>
    <t>This subcategory reports when Certification Services operations are performed. Events for this subcategory include: 4868: The certificate manager denied a pending certificate request. 4869: Certificate Services received a resubmitted certificate request. 4870: Certificate Services revoked a certificate. 4871: Certificate Services received a request to publish the certificate revocation list (CRL). 4872: Certificate Services published the certificate revocation list (CRL). 4873: A certificate request extension changed. 4874: One or more certificate request attributes changed. 4875: Certificate Services received a request to shut down. 4876: Certificate Services backup started. 4877: Certificate Services backup completed. 4878: Certificate Services restore started. 4879: Certificate Services restore completed. 4880: Certificate Services started. 4881: Certificate Services stopped. 4882 : The security permissions for Certificate Services changed. 4883: Certificate Services retrieved an archived key. 4884: Certificate Services imported a certificate into its database. 4885: The audit filter for Certificate Services changed. 4886: Certificate Services received a certificate request. 4887: Certificate Services approved a certificate request and issued a certificate. 4888: Certificate Services denied a certificate request. 4889: Certificate Services set the status of a certificate request to pending. 4890: The certificate manager settings for Certificate Services changed. 4891: A configuration entry changed in Certificate Services. 4892: A property of Certificate Services changed. 4893: Certificate Services archived a key. 4894: Certificate Services imported and archived a key. 4895: Certificate Services published the CA certificate to Active Directory Domain Services. 4896: One or more rows have been deleted from the certificate database. 4897: Role separation enabled: 4898: Certificate Services loaded a template. 4899: A Certificate Services template was updated. 4900: Certificate Services template security was updated. 5120: OCSP Responder Service Started. 5121: OCSP Responder Service Stopped. 5122: A Configuration entry changed in the OCSP Responder Service. 5123: A configuration entry changed in the OCSP Responder Service. 5124: A security setting was updated on OCSP Responder Service. 5125: A request was submitted to OCSP Responder Service. 5126: Signing Certificate was automatically updated by the OCSP Responder Service. 5127: The OCSP Revocation Provider successfully updated the revocation information. Refer to the Microsoft Knowledgebase article Description of security events in Windows Vista and in Windows Server 2008 for the most recent information about this setting: http://support.microsoft.com/default.aspx/kb/947226.</t>
  </si>
  <si>
    <t>This subcategory reports changes in authorization policy including permissions (DACL) changes. Events for this subcategory include: 4704: A user right was assigned. 4705: A user right was removed. 4706: A new trust was created to a domain. 4707: A trust to a domain was removed. 4714: Encrypted data recovery policy was changed. Refer to the Microsoft Knowledgebase article Description of security events in Windows Vista and in Windows Server 2008 for the most recent information about this setting: http://support.microsoft.com/default.aspx/kb/947226.</t>
  </si>
  <si>
    <t>This subcategory reports changes in audit policy including SACL changes. Events for this subcategory include: 4715: The audit policy (SACL) on an object was changed. 4719: System audit policy was changed. 4902: The Per-user audit policy table was created. 4904: An attempt was made to register a security event source. 4905: An attempt was made to unregister a security event source. 4906: The CrashOnAuditFail value has changed. 4907: Auditing settings on object were changed. 4908: Special Groups Logon table modified. 4912: Per User Audit Policy was changed. Refer to the Microsoft Knowledgebase article Description of security events in Windows Vista and in Windows Server 2008 for the most recent information about this setting: http://support.microsoft.com/default.aspx/kb/947226.</t>
  </si>
  <si>
    <t>This subcategory reports changes in policy rules used by the Microsoft Protection Service (MPSSVC.exe). This service is used by Windows Firewall and by Microsoft OneCare. Events for this subcategory include: 4944: The following policy was active when the Windows Firewall started. 4945: A rule was listed when the Windows Firewall started. 4946: A change has been made to Windows Firewall exception list. A rule was added. 4947: A change has been made to Windows Firewall exception list. A rule was modified. 4948: A change has been made to Windows Firewall exception list. A rule was deleted. 4949: Windows Firewall settings were restored to the default values. 4950: A Windows Firewall setting has changed. 4951: A rule has been ignored because its major version number was not recognized by Windows Firewall. 4952 : Parts of a rule have been ignored because its minor version number was not recognized by Windows Firewall. The other parts of the rule will be enforced. 4953: A rule has been ignored by Windows Firewall because it could not parse the rule. 4954: Windows Firewall Group Policy settings have changed. The new settings have been applied. 4956: Windows Firewall has changed the active profile. 4957: Windows Firewall did not apply the following rule: 4958: Windows Firewall did not apply the following rule because the rule referred to items not configured on this computer: Refer to the Microsoft Knowledgebase article Description of security events in Windows Vista and in Windows Server 2008 for the most recent information about this setting: http://support.microsoft.com/default.aspx/kb/947226.</t>
  </si>
  <si>
    <t>This subcategory reports other types of security policy changes such as configuration of the Trusted Platform Module (TPM) or cryptographic providers. Events for this subcategory include: 4909: The local policy settings for the TBS were changed. 4910: The group policy settings for the TBS were changed. 5063: A cryptographic provider operation was attempted. 5064: A cryptographic context operation was attempted. 5065: A cryptographic context modification was attempted. 5066: A cryptographic function operation was attempted. 5067: A cryptographic function modification was attempted. 5068: A cryptographic function provider operation was attempted. 5069: A cryptographic function property operation was attempted. 5070: A cryptographic function property modification was attempted. 5447: A Windows Filtering Platform filter has been changed. 6144: Security policy in the group policy objects has been applied successfully. 6145: One or more errors occurred while processing security policy in the group policy objects. Refer to the Microsoft Knowledgebase article Description of security events in Windows Vista and in Windows Server 2008 for the most recent information about this setting: http://support.microsoft.com/default.aspx/kb/947226.</t>
  </si>
  <si>
    <t>This subcategory reports changes in authentication policy. Events for this subcategory include: 4706: A new trust was created to a domain. 4707: A trust to a domain was removed. 4713: Kerberos policy was changed. 4716: Trusted domain information was modified. 4717: System security access was granted to an account. 4718: System security access was removed from an account. 4739: Domain Policy was changed. 4864: A namespace collision was detected. 4865: A trusted forest information entry was added. 4866: A trusted forest information entry was removed. 4867: A trusted forest information entry was modified. Refer to the Microsoft Knowledgebase article Description of security events in Windows Vista and in Windows Server 2008 for the most recent information about this setting: http://support.microsoft.com/default.aspx/kb/947226.</t>
  </si>
  <si>
    <t>This subcategory reports the addition and removal of objects from WFP, including startup filters. These events can be very high in volume. Events for this subcategory include: 4709: IPsec Services was started. 4710: IPsec Services was disabled. 4711: May contain any one of the following: . PAStore Engine applied locally cached copy of Active Directory storage IPsec policy on the computer. . PAStore Engine applied Active Directory storage IPsec policy on the computer. . PAStore Engine applied local registry storage IPsec policy on the computer. . PAStore Engine failed to apply locally cached copy of Active Directory storage IPsec policy on the computer. . PAStore Engine failed to apply Active Directory storage IPsec policy on the computer. . PAStore Engine failed to apply local registry storage IPsec policy on the computer. . PAStore Engine failed to apply some rules of the active IPsec policy on the computer. . PAStore Engine failed to load directory storage IPsec policy on the computer. . PAStore Engine loaded directory storage IPsec policy on the computer. . PAStore Engine failed to load local storage IPsec policy on the computer. . PAStore Engine loaded local storage IPsec policy on the computer. . PAStore Engine polled for changes to the active IPsec policy and detected no changes. 4712: IPsec Services encountered a potentially serious failure. 5040: A change has been made to IPsec settings. An Authentication Set was added. 5041: A change has been made to IPsec settings. An Authentication Set was modified. 5042: A change has been made to IPsec settings. An Authentication Set was deleted. 5043: A change has been made to IPsec settings. A Connection Security Rule was added. 5044: A change has been made to IPsec settings. A Connection Security Rule was modified. 5045: A change has been made to IPsec settings. A Connection Security Rule was deleted. 5046: A change has been made to IPsec settings. A Crypto Set was added. 5047: A change has been made to IPsec settings. A Crypto Set was modified. 5048: A change has been made to IPsec settings. A Crypto Set was deleted. 5440: The following callout was present when the Windows Filtering Platform Base Filtering Engine started. 5441: The following filter was present when the Windows Filtering Platform Base Filtering Engine started. 5442: The following provider was present when the Windows Filtering Platform Base Filtering Engine started. 5443: The following provider context was present when the Windows Filtering Platform Base Filtering Engine started. 5444 : The following sub-layer was present when the Windows Filtering Platform Base Filtering Engine started. 5446: A Windows Filtering Platform callout has been changed. 5448: A Windows Filtering Platform provider has been changed. 5449: A Windows Filtering Platform provider context has been changed. 5450: A Windows Filtering Platform sub-layer has been changed. 5456: PAStore Engine applied Active Directory storage IPsec policy on the computer. 5457: PAStore Engine failed to apply Active Directory storage IPsec policy on the computer. 5458 : PAStore Engine applied locally cached copy of Active Directory storage IPsec policy on the computer. 5459: PAStore Engine failed to apply locally cached copy of Active Directory storage IPsec policy on the computer. 5460: PAStore Engine applied local registry storage IPsec policy on the computer. 5461: PAStore Engine failed to apply local registry storage IPsec policy on the computer. 5462: PAStore Engine failed to apply some rules of the active IPsec policy on the computer. Use the IP Security Monitor snap-in to diagnose the problem. 5463: PAStore Engine polled for changes to the active IPsec policy and detected no changes. 5464: PAStore Engine polled for changes to the active IPsec policy, detected changes, and applied them to IPsec Services. 5465: PAStore Engine received a control for forced reloading of IPsec policy and processed the control successfully. 5466: PAStore Engine polled for changes to the Active Directory IPsec policy, determined that Active Directory cannot be reached, and will use the cached copy of the Active Directory IPsec policy instead. Any changes made to the Active Directory IPsec policy since the last poll could not be applied. 5467: PAStore Engine polled for changes to the Active Directory IPsec policy, determined that Active Directory can be reached, and found no changes to the policy. The cached copy of the Active Directory IPsec policy is no longer being used. 5468: PAStore Engine polled for changes to the Active Directory IPsec policy, determined that Active Directory can be reached, found changes to the policy, and applied those changes. The cached copy of the Active Directory IPsec policy is no longer being used. 5471: PAStore Engine loaded local storage IPsec policy on the computer. 5472: PAStore Engine failed to load local storage IPsec policy on the computer. 5473: PAStore Engine loaded directory storage IPsec policy on the computer. 5474: PAStore Engine failed to load directory storage IPsec policy on the computer. 5477: PAStore Engine failed to add quick mode filter. Refer to the Microsoft Knowledgebase article Description of security events in Windows Vista and in Windows Server 2008 for the most recent information about this setting: http://support.microsoft.com/default.aspx/kb/947226.</t>
  </si>
  <si>
    <t>This subcategory reports on violations of integrity of the security subsystem. Events for this subcategory include: 4612 : Internal resources allocated for the queuing of audit messages have been exhausted, leading to the loss of some audits. 4615 : Invalid use of LPC port. 4618 : A monitored security event pattern has occurred. 4816 : RPC detected an integrity violation while decrypting an incoming message. 5038 : Code integrity determined that the image hash of a file is not valid. The file could be corrupt due to unauthorized modification or the invalid hash could indicate a potential disk device error. 5056: A cryptographic self test was performed. 5057: A cryptographic primitive operation failed. 5060: Verification operation failed. 5061: Cryptographic operation. 5062: A kernel-mode cryptographic self test was performed. Refer to the Microsoft Knowledgebase article Description of security events in Windows Vista and in Windows Server 2008 for the most recent information about this setting: http://support.microsoft.com/default.aspx/kb/947226.</t>
  </si>
  <si>
    <t>This subcategory reports on other system events. Events for this subcategory include: 5024 : The Windows Firewall Service has started successfully. 5025 : The Windows Firewall Service has been stopped. 5027 : The Windows Firewall Service was unable to retrieve the security policy from the local storage. The service will continue enforcing the current policy. 5028 : The Windows Firewall Service was unable to parse the new security policy. The service will continue with currently enforced policy. 5029: The Windows Firewall Service failed to initialize the driver. The service will continue to enforce the current policy. 5030: The Windows Firewall Service failed to start. 5032: Windows Firewall was unable to notify the user that it blocked an application from accepting incoming connections on the network. 5033 : The Windows Firewall Driver has started successfully. 5034 : The Windows Firewall Driver has been stopped. 5035 : The Windows Firewall Driver failed to start. 5037 : The Windows Firewall Driver detected critical runtime error. Terminating. 5058: Key file operation. 5059: Key migration operation. Refer to the Microsoft Knowledgebase article Description of security events in Windows Vista and in Windows Server 2008 for the most recent information about this setting: http://support.microsoft.com/default.aspx/kb/947226.</t>
  </si>
  <si>
    <t>This subcategory reports on the activities of the Internet Protocol security (IPsec) driver. Events for this subcategory include: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4961: IPsec dropped an inbound packet that failed a replay check. If this problem persists, it could indicate a replay attack against this computer. 4962: IPsec dropped an inbound packet that failed a replay check. The inbound packet had too low a sequence number to ensure it was not a replay. 4963: IPsec dropped an inbound clear text packet that should have been secured. This is usually due to the remote computer changing its IPsec policy without informing this computer. This could also be a spoofing attack attempt.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5478: IPsec Services has started successfully. 5479: IPsec Services has been shut down successfully. The shutdown of IPsec Services can put the computer at greater risk of network attack or expose the computer to potential security risks.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5483: IPsec Services failed to initialize RPC server. IPsec Services could not be started. 5484: IPsec Services has experienced a critical failure and has been shut down. The shutdown of IPsec Services can put the computer at greater risk of network attack or expose the computer to potential security risks.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Refer to the Microsoft Knowledgebase article Description of security events in Windows Vista and in Windows Server 2008 for the most recent information about this setting: http://support.microsoft.com/default.aspx/kb/947226.</t>
  </si>
  <si>
    <t>This subcategory reports changes in security state of the system, such as when the security subsystem starts and stops. Events for this subcategory include: 4608: Windows is starting up. 4609: Windows is shutting down. 4616: The system time was changed. 4621: Administrator recovered system from CrashOnAuditFail. Users who are not administrators will now be allowed to log on. Some auditable activity might not have been recorded. Refer to the Microsoft Knowledgebase article Description of security events in Windows Vista and in Windows Server 2008 for the most recent information about this setting: http://support.microsoft.com/default.aspx/kb/947226.</t>
  </si>
  <si>
    <t>This subcategory reports the loading of extension code such as authentication packages by the security subsystem. Events for this subcategory include: 4610: An authentication package has been loaded by the Local Security Authority. 4611: A trusted logon process has been registered with the Local Security Authority. 4614: A notification package has been loaded by the Security Account Manager. 4622: A security package has been loaded by the Local Security Authority. 4697: A service was installed in the system. Refer to the Microsoft Knowledgebase article Description of security events in Windows Vista and in Windows Server 2008 for the most recent information about this setting: http://support.microsoft.com/default.aspx/kb/947226.</t>
  </si>
  <si>
    <t>This subcategory reports the creation of a process and the name of the program or user that created it. Events for this subcategory include: 4688: A new process has been created. 4696: A primary token was assigned to process. Refer to the Microsoft Knowledgebase article Description of security events in Windows Vista and in Windows Server 2008 for the most recent information about this setting: http://support.microsoft.com/default.aspx/kb/947226.</t>
  </si>
  <si>
    <t>This subcategory reports remote procedure call (RPC) connection events. Events for this subcategory include: 5712: A Remote Procedure Call (RPC) was attempted. Refer to the Microsoft Knowledgebase article Description of security events in Windows Vista and in Windows Server 2008 for the most recent information about this setting: http://support.microsoft.com/default.aspx/kb/947226.</t>
  </si>
  <si>
    <t>This subcategory reports when a process terminates. Events for this subcategory include: 4689: A process has exited. Refer to the Microsoft Knowledgebase article Description of security events in Windows Vista and in Windows Server 2008 for the most recent information about this setting: http://support.microsoft.com/default.aspx/kb/947226.</t>
  </si>
  <si>
    <t>This subcategory reports encrypt or decrypt calls into the data protections application interface (DPAPI). DPAPI is used to protect secret information such as stored password and key information. Events for this subcategory include: 4692: Backup of data protection master key was attempted. 4693: Recovery of data protection master key was attempted. 4694: Protection of auditable protected data was attempted. 4695: Unprotection of auditable protected data was attempted. Refer to the Microsoft Knowledgebase article Description of security events in Windows Vista and in Windows Server 2008 for the most recent information about this setting: http://support.microsoft.com/default.aspx/kb/947226.</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</si>
  <si>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4727: A security-enabled global group was created. 4728: A member was added to a security-enabled global group. 4729: A member was removed from a security-enabled global group. 4730: A security-enabled global group was deleted. 4731: A security-enabled local group was created. 4732: A member was added to a security-enabled local group. 4733: A member was removed from a security-enabled local group. 4734: A security-enabled local group was deleted. 4735: A security-enabled local group was changed. 4737: A security-enabled global group was changed. 4754: A security-enabled universal group was created. 4755: A security-enabled universal group was changed. 4756: A member was added to a security-enabled universal group. 4757: A member was removed from a security-enabled universal group. 4758: A security-enabled universal group was deleted. 4764: A group's type was changed. Refer to the Microsoft Knowledgebase article Description of security events in Windows Vista and in Windows Server 2008 for the most recent information about this setting: http://support.microsoft.com/default.aspx/kb/947226.</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</si>
  <si>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4720: A user account was created. 4722: A user account was enabled. 4723: An attempt was made to change an accounts password. 4724: An attempt was made to reset an accounts password. 4725: A user account was disabled. 4726: A user account was deleted. 4738: A user account was changed. 4740: A user account was locked out. 4765: SID History was added to an account. 4766: An attempt to add SID History to an account failed. 4767: A user account was unlocked. 4780: The ACL was set on accounts which are members of administrators groups. 4781: The name of an account was changed: 4794: An attempt was made to set the Directory Services Restore Mode. 5376: Credential Manager credentials were backed up. 5377: Credential Manager credentials were restored from a backup. Refer to the Microsoft Knowledgebase article Description of security events in Windows Vista and in Windows Server 2008 for the most recent information about this setting: http://support.microsoft.com/default.aspx/kb/947226.</t>
  </si>
  <si>
    <t>This subcategory reports other account management events. Events for this subcategory include: 4782: The password hash an account was accessed. 4793: The Password Policy Checking API was called. Refer to the Microsoft Knowledgebase article Description of security events in Windows Vista and in Windows Server 2008 for the most recent information about this setting: http://support.microsoft.com/default.aspx/kb/947226.</t>
  </si>
  <si>
    <t>This subcategory reports each event of computer account management, such as when a computer account is created, changed, deleted, renamed, disabled, or enabled. Events for this subcategory include: 4741: A computer account was created. 4742: A computer account was changed. 4743: A computer account was deleted. Refer to the Microsoft Knowledgebase article Description of security events in Windows Vista and in Windows Server 2008 for the most recent information about this setting: http://support.microsoft.com/default.aspx/kb/947226.</t>
  </si>
  <si>
    <t>This subcategory reports each event of distribution group management, such as when a distribution group is created, changed, or deleted or when a member is added to or removed from a distribution group. If you enable this Audit policy setting, administrators can track events to detect malicious, accidental, and authorized creation of group accounts. Events for this subcategory include: 4744: A security-disabled local group was created. 4745: A security-disabled local group was changed. 4746: A member was added to a security-disabled local group. 4747: A member was removed from a security-disabled local group. 4748: A security-disabled local group was deleted. 4749: A security-disabled global group was created. 4750: A security-disabled global group was changed. 4751: A member was added to a security-disabled global group. 4752: A member was removed from a security-disabled global group. 4753: A security-disabled global group was deleted. 4759: A security-disabled universal group was created. 4760: A security-disabled universal group was changed. 4761: A member was added to a security-disabled universal group. 4762: A member was removed from a security-disabled universal group. 4763: A security-disabled universal group was deleted. Refer to the Microsoft Knowledgebase article Description of security events in Windows Vista and in Windows Server 2008 for the most recent information about this setting: http://support.microsoft.com/default.aspx/kb/947226.</t>
  </si>
  <si>
    <t>This subcategory reports each event of application group management on a computer, such as when an application group is created, changed, or deleted or when a member is added to or removed from an application group. If you enable this Audit policy setting, administrators can track events to detect malicious, accidental, and authorized creation of application group accounts. Events for this subcategory include: 4783: A basic application group was created. 4784: A basic application group was changed. 4785: A member was added to a basic application group. 4786: A member was removed from a basic application group. 4787: A non-member was added to a basic application group. 4788: A non-member was removed from a basic application group. 4789: A basic application group was deleted. 4790: An LDAP query group was created. 4791: A basic application group was changed. 4792: An LDAP query group was deleted. Refer to the Microsoft Knowledgebase article Description of security events in Windows Vista and in Windows Server 2008 for the most recent information about this setting: http://support.microsoft.com/default.aspx/kb/947226.</t>
  </si>
  <si>
    <t>This subcategory reports changes to objects in Active Directory Domain Services (AD DS). The types of changes that are reported are create, modify, move, and undelete operations that are performed on an object. DS Change auditing, where appropriate, indicates the old and new values of the changed properties of the objects that were changed. Only objects with SACLs cause audit events to be generated, and only when they are accessed in a manner that matches their SACL. Some objects and properties do not cause audit events to be generated due to settings on the object class in the schema. This subcategory applies only to domain controllers. Events for this subcategory include: 5136 : A directory service object was modified. 5137 : A directory service object was created. 5138 : A directory service object was undeleted. 5139 : A directory service object was moved. Note The following event in the Directory Service Changes subcategory is available only in Windows Vista Service Pack 1 and in Windows Server 2008. 5141: A directory service object was deleted. Refer to the Microsoft Knowledgebase article Description of security events in Windows Vista and in Windows Server 2008 for the most recent information about this setting: http://support.microsoft.com/default.aspx/kb/947226.</t>
  </si>
  <si>
    <t>This subcategory reports detailed information about the information replicating between domain controllers. These events can be very high in volume. Events for this subcategory include: 4928: An Active Directory replica source naming context was established. 4929 : An Active Directory replica source naming context was removed. 4930 : An Active Directory replica source naming context was modified. 4931 : An Active Directory replica destination naming context was modified. 4934 : Attributes of an Active Directory object were replicated. 4935 : Replication failure begins. 4936 : Replication failure ends. 4937 : A lingering object was removed from a replica. Refer to the Microsoft Knowledgebase article Description of security events in Windows Vista and in Windows Server 2008 for the most recent information about this setting: http://support.microsoft.com/default.aspx/kb/947226.</t>
  </si>
  <si>
    <t>This subcategory reports when an AD DS object is accessed. Only objects with SACLs cause audit events to be generated, and only when they are accessed in a manner that matches their SACL. These events are similar to the directory service access events in previous versions of Windows Server. This subcategory applies only to domain controllers. Events for this subcategory include: 4662 : An operation was performed on an object. Refer to the Microsoft Knowledgebase article Description of security events in Windows Vista and in Windows Server 2008 for the most recent information about this setting: http://support.microsoft.com/default.aspx/kb/947226.</t>
  </si>
  <si>
    <t>This subcategory reports when replication between two domain controllers begins and ends. Events for this subcategory include: 4932: Synchronization of a replica of an Active Directory naming context has begun. 4933: Synchronization of a replica of an Active Directory naming context has ended. Refer to the Microsoft Knowledgebase article Description of security events in Windows Vista and in Windows Server 2008 for the most recent information about this setting: http://support.microsoft.com/default.aspx/kb/947226.</t>
  </si>
  <si>
    <t>This subcategory reports events generated by RADIUS (IAS) and Network Access Protection (NAP) user access requests. These requests can be Grant, Deny, Discard, Quarantine, Lock, and Unlock. Auditing this setting will result in a medium or high volume of records on NPS and IAS servers. Events for this subcategory include: Note All the events in the Network Policy Server subcategory are available only in Windows Vista Service Pack 1 and in Windows Server 2008. 6272: Network Policy Server granted access to a user. 6273: Network Policy Server denied access to a user. 6274: Network Policy Server discarded the request for a user. 6275: Network Policy Server discarded the accounting request for a user. 6276: Network Policy Server quarantined a user. 6277: Network Policy Server granted access to a user but put it on probation because the host did not meet the defined health policy. 6278: Network Policy Server granted full access to a user because the host met the defined health policy. 6279: Network Policy Server locked the user account due to repeated failed authentication attempts. 6280: Network Policy Server unlocked the user account. 8191: Network Policy Server unlocked the user account. Refer to the Microsoft Knowledgebase article Description of security events in Windows Vista and in Windows Server 2008 for the most recent information about this setting: http://support.microsoft.com/default.aspx/kb/947226.</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</si>
  <si>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4624: An account was successfully logged on. 4625: An account failed to log on. 4648: A logon was attempted using explicit credentials. 4675: SIDs were filtered. Refer to the Microsoft Knowledgebase article Description of security events in Windows Vista and in Windows Server 2008 for the most recent information about this setting: http://support.microsoft.com/default.aspx/kb/947226.</t>
  </si>
  <si>
    <t>This subcategory reports other logon/logoff-related events, such as Terminal Services session disconnects and reconnects, using RunAs to run processes under a different account, and locking and unlocking a workstation. Events for this subcategory include: 4649: A replay attack was detected. 4778: A session was reconnected to a Window Station. 4779: A session was disconnected from a Window Station. 4800: The workstation was locked. 4801: The workstation was unlocked. 4802: The screen saver was invoked. 4803: The screen saver was dismissed. 5378: The requested credentials delegation was disallowed by policy. 5632: A request was made to authenticate to a wireless network. 5633: A request was made to authenticate to a wired network. Refer to the Microsoft Knowledgebase article Description of security events in Windows Vista and in Windows Server 2008 for the most recent information about this setting: http://support.microsoft.com/default.aspx/kb/947226.</t>
  </si>
  <si>
    <t>This subcategory reports the results of IKE protocol and AuthIP during Quick Mode negotiations. 4654: An IPsec Quick Mode negotiation failed. Events for this subcategory include: 4977: During Quick Mode negotiation, IPsec received an invalid negotiation packet. If this problem persists, it could indicate a network issue or an attempt to modify or replay this negotiation. 5451: An IPsec Quick Mode security association was established. 5452: An IPsec Quick Mode security association ended. Refer to the Microsoft Knowledgebase article Description of security events in Windows Vista and in Windows Server 2008 for the most recent information about this setting: http://support.microsoft.com/default.aspx/kb/947226.</t>
  </si>
  <si>
    <t>This subcategory reports when a users account is locked out as a result of too many failed logon attempts. Events for this subcategory include: 4625: An account failed to log on. Refer to the Microsoft Knowledgebase article Description of security events in Windows Vista and in Windows Server 2008 for the most recent information about this setting: http://support.microsoft.com/default.aspx/kb/947226.</t>
  </si>
  <si>
    <t>This subcategory reports when a special logon is used. A special logon is a logon that has administrator-equivalent privileges and can be used to elevate a process to a higher level. Events for this subcategory include: 4964 : Special groups have been assigned to a new logon. Refer to the Microsoft Knowledgebase article Description of security events in Windows Vista and in Windows Server 2008 for the most recent information about this setting: http://support.microsoft.com/default.aspx/kb/947226.</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</si>
  <si>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4634: An account was logged off. 4647: User initiated logoff. Refer to the Microsoft Knowledgebase article Description of security events in Windows Vista and in Windows Server 2008 for the most recent information about this setting: http://support.microsoft.com/default.aspx/kb/947226.</t>
  </si>
  <si>
    <t>This subcategory reports the results of AuthIP during Extended Mode negotiations. Events for this subcategory include: 4978: During Extended Mode negotiation, IPsec received an invalid negotiation packet. If this problem persists, it could indicate a network issue or an attempt to modify or replay this negotiation. 4979: IPsec Main Mode and Extended Mode security associations were established. 4980: IPsec Main Mode and Extended Mode security associations were established. 4981: IPsec Main Mode and Extended Mode security associations were established. 4982: IPsec Main Mode and Extended Mode security associations were established. 4983: An IPsec Extended Mode negotiation failed. The corresponding Main Mode security association has been deleted. 4984: An IPsec Extended Mode negotiation failed. The corresponding Main Mode security association has been deleted. Refer to the Microsoft Knowledgebase article Description of security events in Windows Vista and in Windows Server 2008 for the most recent information about this setting: http://support.microsoft.com/default.aspx/kb/947226.</t>
  </si>
  <si>
    <t>This subcategory reports the results of Internet Key Exchange (IKE) protocol and Authenticated Internet Protocol (AuthIP) during Main Mode negotiations. Events for this subcategory include: 4646: IKE DoS-prevention mode started. 4650: An IPsec Main Mode security association was established. Extended Mode was not enabled. Certificate authentication was not used. 4651: An IPsec Main Mode security association was established. Extended Mode was not enabled. A certificate was used for authentication. 4652: An IPsec Main Mode negotiation failed. 4653: An IPsec Main Mode negotiation failed. 4655: An IPsec Main Mode security association ended. 4976: During Main Mode negotiation, IPsec received an invalid negotiation packet. If this problem persists, it could indicate a network issue or an attempt to modify or replay this negotiation. 5049: An IPsec Security Association was deleted. 5453: An IPsec negotiation with a remote computer failed because the IKE and AuthIP IPsec Keying Modules (IKEEXT) service is not started. Refer to the Microsoft Knowledgebase article Description of security events in Windows Vista and in Windows Server 2008 for the most recent information about this setting: http://support.microsoft.com/default.aspx/kb/947226.</t>
  </si>
  <si>
    <t>This subcategory reports when a user account or service uses a sensitive privilege. A sensitive privilege includes the following user rights: Act as part of the operating system, Back up files and directories, Create a token object, Debug programs, Enable computer and user accounts to be trusted for delegation, Generate security audits, Impersonate a client after authentication, Load and unload device drivers, Manage auditing and security log, Modify firmware environment values, Replace a process-level token, Restore files and directories, and Take ownership of files or other objects. Auditing this subcategory will create a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</si>
  <si>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This subcategory reports when a user account or service uses a non-sensitive privilege. A non-sensitive privilege includes the following user rights: Access Credential Manager as a trusted caller, Access this computer from the network, Add workstations to domain, Adjust memory quotas for a process, Allow log on locally, Allow log on through Terminal Services, Bypass traverse checking, Change the system time, Create a pagefile, Create global objects, Create permanent shared objects, Create symbolic links, Deny access this computer from the network, Deny log on as a batch job, Deny log on as a service, Deny log on locally, Deny log on through Terminal Services, Force shutdown from a remote system, Increase a process working set, Increase scheduling priority, Lock pages in memory, Log on as a batch job, Log on as a service, Modify an object label, Perform volume maintenance tasks, Profile single process, Profile system performance, Remove computer from docking station, Shut down the system, and Synchronize directory service data. Auditing this subcategory will create a very high volume of events. Events for this subcategory include: 4672: Special privileges assigned to new logon. 4673: A privileged service was called. 4674: An operation was attempted on a privileged object. Refer to the Microsoft Knowledgebase article Description of security events in Windows Vista and in Windows Server 2008 for the most recent information about this setting: http://support.microsoft.com/default.aspx/kb/947226.</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</si>
  <si>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4774: An account was mapped for logon. 4775: An account could not be mapped for logon. 4776: The domain controller attempted to validate the credentials for an account. 4777: The domain controller failed to validate the credentials for an account. Refer to the Microsoft Knowledgebase article Description of security events in Windows Vista and in Windows Server 2008 for the most recent information about this setting: http://support.microsoft.com/default.aspx/kb/947226.</t>
  </si>
  <si>
    <t>This subcategory reports the events that occur in response to credentials submitted for a user account logon request that do not relate to credential validation or Kerberos tickets.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Refer to the Microsoft Knowledgebase article Description of security events in Windows Vista and in Windows Server 2008 for the most recent information about this setting: http://support.microsoft.com/default.aspx/kb/947226.</t>
  </si>
  <si>
    <t>This subcategory reports events generated by the Kerberos Authentication Server. These events occur on the computer that is authoritative for the credentials. Events for this subcategory include: 4768: A Kerberos authentication ticket (TGT) was requested. 4771: Kerberos pre-authentication failed. 4772: A Kerberos authentication ticket request failed. Refer to the Microsoft Knowledgebase article Description of security events in Windows Vista and in Windows Server 2008 for the most recent information about this setting: http://support.microsoft.com/default.aspx/kb/947226.</t>
  </si>
  <si>
    <t>This subcategory reports generated by Kerberos ticket request processes on the domain controller that is authoritative for the domain account. Events for this subcategory include: 4769: A Kerberos service ticket was requested. 4770: A Kerberos service ticket was renewed. 4773: A Kerberos service ticket request failed. Refer to the Microsoft Knowledgebase article Description of security events in Windows Vista and in Windows Server 2008 for the most recent information about this setting: http://support.microsoft.com/default.aspx/kb/947226.</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</si>
  <si>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t>
  </si>
  <si>
    <t>Select this option to have Windows Firewall with Advanced Security display notifications to the user when a program is blocked from receiving inbound connections. Note When the Apply local firewall rules setting is configured to No. It is recommended to also configuring the Display a notification setting to No. Otherwise, users will continue to receive messages that ask if they want to unblock a restricted inbound connection, but the users response will be ignored.</t>
  </si>
  <si>
    <t>This setting determines the behavior for inbound connections that do not match an inbound firewall rule. The default behavior is to block connections unless there are firewall rules to allow the connection.</t>
  </si>
  <si>
    <t>This setting controls whether local administrators are allowed to create local firewall rules that apply together with firewall rules configured by Group Policy.</t>
  </si>
  <si>
    <t>This setting determines the behavior for outbound connections that do not match an outbound firewall rule. The default behavior is to allow connections unless there are firewall rules that block the connection. Important If you set Outbound connections to Block and then deploy the firewall policy by using a GPO, computers that receive the GPO settings cannot receive subsequent Group Policy updates unless you create and deploy an outbound rule that enables Group Policy to work. Predefined rules for Core Networking include outbound rules that enable Group Policy to work. Ensure that these outbound rules are active, and thoroughly test firewall profiles before deploying.</t>
  </si>
  <si>
    <t>This setting controls whether local administrators are allowed to create connection security rules that apply together with connection security rules configured by Group Policy.</t>
  </si>
  <si>
    <t>This option is useful if you need to control whether this computer receives unicast responses to its outgoing multicast or broadcast messages.</t>
  </si>
  <si>
    <t>This setting determines the behavior for outbound connections that do not match an outbound firewall rule. In Windows Vista, the default behavior is to allow connections unless there are firewall rules that block the connection.</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</si>
  <si>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t>
  </si>
  <si>
    <t>This policy setting determines the number of failed logon attempts before a lock occurs. Authorized users can lock themselves out of an account by mistyping their password or by remembering it incorrectly, or by changing their password on one computer while logged on to another computer. The computer with the incorrect password will continuously try to authenticate the user, and because the password it uses to authenticate is incorrect, a lock occurs. To avoid accidental lockout of authorized users, set the account lockout threshold to a high number. The default value for this policy setting is 0 invalid logon attempts, which disables the account lockout feature.
	Because it is possible for an attacker to use this lockout state as a denial of service (DoS) by triggering a lockout on a large number of accounts, your organization should determine whether to use this policy setting based on identified threats and the risks you want to mitigate. There are two options to consider for this policy setting.
	* Configure the value for Account lockout threshold to 0 to ensure that accounts will not be locked out. This setting value will prevent a DoS attack that attempts to lock out accounts in your organization. It will also reduce help desk calls, because users will not be able to lock themselves out of their accounts accidentally. However, this setting value will not prevent a brute force attack. The following defenses should also be considered:
	* A password policy that forces all users to have complex passwords made up of 8 or more characters.
	* A robust auditing mechanism, which will alert administrators when a series of account lockouts occurs in the environment. For example, the auditing solution should monitor for security event 539, which is a logon failure. This event identifies that there was a lock on the account at the time of the logon attempt.
	The second option is:
	* Configure the value for Account lockout threshold to a value that provides users with the ability to mistype their password several times, but locks out the account if a brute force password attack occurs. This configuration will prevent accidental account lockouts and reduce help desk calls, but will not prevent a DoS attack.</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</si>
  <si>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</si>
  <si>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t>
  </si>
  <si>
    <t>This policy setting determines the least number of characters that make up a password for a user account. There are many different theories about how to determine the best password length for an organization, but perhaps "pass phrase" is a better term than "password." In Microsoft Windows 2000 or later, pass phrases can be quite long and can include spaces. Therefore, a phrase such as "I want to drink a $5 milkshake" is a valid pass phrase; it is a considerably stronger password than an 8 or 10 character string of random numbers and letters, and yet is easier to remember. Users must be educated about the proper selection and maintenance of passwords, especially with regard to password length.
	In enterprise environments, ensure that the value for the Minimum password length setting is configured to 8 characters. This policy setting is long enough to provide adequate security. In high security environments, configure the value to 12 characters.</t>
  </si>
  <si>
    <t>This policy setting defines how long a user can use their password before it expires.
	Values for this policy setting range from 0 to 999 days. If you set the value to 0, the password will never expire. The default value for this policy setting is 42 days.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t>
  </si>
  <si>
    <t>This policy setting determines the number of renewed, unique passwords that have to be associated with a user account before you can reuse an old password. The value for this policy setting must be between 0 and 24 passwords. The default value for Windows Vista is 0 passwords, but the default setting in a domain is 24 passwords. To maintain the effectiveness of this policy setting, use the Minimum password age setting to prevent users from repeatedly changing their password.</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</si>
  <si>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</si>
  <si>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four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267 (approximately 8 x 109 or 8 billion) possible combinations. At 1,000,000 attempts per second (a capability of many password-cracking utilities), it would only take 133 minutes to crack. A seven-character alphabetic password with case sensitivity has 527 combinations. A seven-character case-sensitive alphanumeric password without punctuation has 627 combinations. An eight-character password has 268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t>
  </si>
  <si>
    <t>This policy requires Windows Vista or later versions of Windows. This policy setting specifies the maximum size of the log file in kilobytes. If you enable this policy setting, you can configure the maximum log file size to be between 1 megabyte (1024 kilobytes) and 2 terabytes (2147483647 kilobytes) in kilobyte increments. If you disable or do not configure this policy setting, the maximum size of the log file maximum size will be set to the local configuration value. This value can be changed by the local administrator using the log properties dialog and it defaults to 20 megabytes. For backwards compatibility the same setting can also be configured at Computer ConfigurationWindows SettingsSecurity SettingsEvent Log, if set at both locations this one will take precedence.</t>
  </si>
  <si>
    <t>This policy setting controls Event Log behavior when the log file reaches its maximum size. Old events may or may not be retained according to the Backup log automatically when full policy setting.</t>
  </si>
  <si>
    <t>Autoplay starts to read from a drive as soon as you insert media in the drive, which causes the setup file for programs or audio media to start immediately. An attacker could use this feature to launch a program to damage the computer or data on the computer. You can enable the Turn off Autoplay setting to disable the Autoplay feature. Autoplay is disabled by default on some removable drive types, such as floppy disk and network drives, but not on CD-ROM drives. Note You cannot use this policy setting to enable Autoplay on computer drives in which it is disabled by default, such as floppy disk and network drives.</t>
  </si>
  <si>
    <t>Directs Windows Installer to use system permissions when it installs any program on the system. This setting extends elevated privileges to all programs. These privileges are usually reserved for programs that have been assigned to the user (offered on the desktop), assigned to the computer (installed automatically), or made available in Add or Remove Programs in Control Panel. This setting lets users install programs that require access to directories that the user might not have permission to view or change, including directories on highly restricted computers. If you disable this setting or do not configure it, the system applies the current users permissions when it installs programs that a system administrator does not distribute or offer. Note: This setting appears both in the Computer Configuration and User Configuration folders. To make this setting effective, you must enable the setting in both folders. Caution: Skilled users can take advantage of the permissions this setting grants to change their privileges and gain permanent access to restricted files and folders. Note that the User Configuration version of this setting is not guaranteed to be secure.</t>
  </si>
  <si>
    <t>Navigate to the UI Path articulated in the Remediation section and confirm it is set as prescribed. This group policy object is backed by the following registry location:
	HKEY_LOCAL_MACHINESystemCurrentControlSetServicesLanManServerParameters:enableforcedlogoff</t>
  </si>
  <si>
    <t>Navigate to the UI Path articulated in the Remediation section and confirm it is set as prescribed.</t>
  </si>
  <si>
    <t>Navigate to the UI Path articulated in the Remediation section and confirm it is set as prescribed. This group policy object is backed by the following registry location:
	HKEY_LOCAL_MACHINESystemCurrentControlSetControlLsa:EveryoneIncludesAnonymous</t>
  </si>
  <si>
    <t>Navigate to the UI Path articulated in the Remediation section and confirm it is set as prescribed. This group policy object is backed by the following registry location:
	HKEY_LOCAL_MACHINESystemCurrentControlSetServicesLanmanWorkstationParameters:RequireSecuritySignature</t>
  </si>
  <si>
    <t>Navigate to the UI Path articulated in the Remediation section and confirm it is set as prescribed. This group policy object is backed by the following registry location:
	HKEY_LOCAL_MACHINESoftwareMicrosoftWindows NTCurrentVersionWinlogon:cachedlogonscount</t>
  </si>
  <si>
    <t>Navigate to the UI Path articulated in the Remediation section and confirm it is set as prescribed. This group policy object is backed by the following registry location:
	HKEY_LOCAL_MACHINESoftwarePoliciesMicrosoftWindowsSaferCodeIdentifiers:AuthenticodeEnabled</t>
  </si>
  <si>
    <t>Navigate to the UI Path articulated in the Remediation section and confirm it is set as prescribed. This group policy object is backed by the following registry location:
	HKEY_LOCAL_MACHINESystemCurrentControlSetServicesLanManServerParameters:NullSessionPipes</t>
  </si>
  <si>
    <t>Navigate to the UI Path articulated in the Remediation section and confirm it is set as prescribed. This group policy object is backed by the following registry location:
	HKEY_LOCAL_MACHINESoftwareMicrosoftWindowsCurrentVersionPoliciesSystem:ValidateAdminCodeSignatures</t>
  </si>
  <si>
    <t>Navigate to the UI Path articulated in the Remediation section and confirm it is set as prescribed. This group policy object is backed by the following registry location:
	HKEY_LOCAL_MACHINESystemCurrentControlSetControlLsa:RestrictAnonymousSAM</t>
  </si>
  <si>
    <t>Navigate to the UI Path articulated in the Remediation section and confirm it is set as prescribed. This group policy object is backed by the following registry location:
	HKEY_LOCAL_MACHINESoftwareMicrosoftWindows NTCurrentVersionWinlogon:AllocateDASD</t>
  </si>
  <si>
    <t>Navigate to the UI Path articulated in the Remediation section and confirm it is set as prescribed. This group policy object is backed by the following registry location:
	HKEY_LOCAL_MACHINESoftwareMicrosoftWindows NTCurrentVersionWinlogon:ScreenSaverGracePeriod</t>
  </si>
  <si>
    <t>Navigate to the UI Path articulated in the Remediation section and confirm it is set as prescribed. This group policy object is backed by the following registry location:
	HKEY_LOCAL_MACHINESoftwareMicrosoftWindowsCurrentVersionPoliciesSystem:EnableVirtualization</t>
  </si>
  <si>
    <t>Navigate to the UI Path articulated in the Remediation section and confirm it is set as prescribed. This group policy object is backed by the following registry location:
	HKEY_LOCAL_MACHINESoftwareMicrosoftWindowsCurrentVersionPoliciesSystem:ShutdownWithoutLogon</t>
  </si>
  <si>
    <t>Navigate to the UI Path articulated in the Remediation section and confirm it is set as prescribed. This group policy object is backed by the following registry location:
	HKEY_LOCAL_MACHINESystemCurrentControlSetServicesLanManServerParameters:NullSessionShares</t>
  </si>
  <si>
    <t>Navigate to the UI Path articulated in the Remediation section and confirm it is set as prescribed. This group policy object is backed by the following registry location:
	HKEY_LOCAL_MACHINESystemCurrentControlSetServicesNetlogonParameters:disablepasswordchange</t>
  </si>
  <si>
    <t>Navigate to the UI Path articulated in the Remediation section and confirm it is set as prescribed. This group policy object is backed by the following registry location:
	HKEY_LOCAL_MACHINESystemCurrentControlSetControlLsa:scenoapplylegacyauditpolicy</t>
  </si>
  <si>
    <t>Navigate to the UI Path articulated in the Remediation section and confirm it is set as prescribed. This group policy object is backed by the following registry location:
	HKEY_LOCAL_MACHINESystemCurrentControlSetControlLsa:RestrictAnonymous</t>
  </si>
  <si>
    <t>Navigate to the UI Path articulated in the Remediation section and confirm it is set as prescribed. This group policy object is backed by the following registry location:
	HKEY_LOCAL_MACHINESystemCurrentControlSetServicesLanManServerParameters:autodisconnect</t>
  </si>
  <si>
    <t>Navigate to the UI Path articulated in the Remediation section and confirm it is set as prescribed. This group policy object is backed by the following registry location:
	HKEY_LOCAL_MACHINESystemCurrentControlSetServicesLanmanWorkstationParameters:EnablePlainTextPassword</t>
  </si>
  <si>
    <t>Navigate to the UI Path articulated in the Remediation section and confirm it is set as prescribed. This group policy object is backed by the following registry location:
	HKEY_LOCAL_MACHINESystemCurrentControlSetServicesTcpipParameters:TcpMaxDataRetransmissions</t>
  </si>
  <si>
    <t>Navigate to the UI Path articulated in the Remediation section and confirm it is set as prescribed. This group policy object is backed by the following registry location:
	HKEY_LOCAL_MACHINESoftwareMicrosoftWindows NTCurrentVersionSetupRecoveryConsole:securitylevel</t>
  </si>
  <si>
    <t>Navigate to the UI Path articulated in the Remediation section and confirm it is set as prescribed. This group policy object is backed by the following registry location:
	HKEY_LOCAL_MACHINESOFTWAREMicrosoftWindowsCurrentVersionPoliciesSystem:EnableUIADesktopToggle</t>
  </si>
  <si>
    <t>Navigate to the UI Path articulated in the Remediation section and confirm it is set as prescribed for your organization. This group policy object is backed by the following registry location:
	HKEY_LOCAL_MACHINESoftwareMicrosoftWindowsCurrentVersionPoliciesSystem:LegalNoticeCaption</t>
  </si>
  <si>
    <t>Navigate to the UI Path articulated in the Remediation section and confirm it is set as prescribed. This group policy object is backed by the following registry location:
	HKEY_LOCAL_MACHINESystemCurrentControlSetControlLsaMSV1_0:NTLMMinClientSec</t>
  </si>
  <si>
    <t>Navigate to the UI Path articulated in the Remediation section and confirm it is set as prescribed. This group policy object is backed by the following registry location:
	HKEY_LOCAL_MACHINESoftwareMicrosoftWindows NTCurrentVersionWinlogon:AutoAdminLogon</t>
  </si>
  <si>
    <t>Navigate to the UI Path articulated in the Remediation section and confirm it is set as prescribed. This group policy object is backed by the following registry location:
	HKEY_LOCAL_MACHINESystemCurrentControlSetServicesTcpip6Parameters:TcpMaxDataRetransmissions</t>
  </si>
  <si>
    <t>Navigate to the UI Path articulated in the Remediation section and confirm it is set as prescribed. This group policy object is backed by the following registry location:
	HKEY_LOCAL_MACHINESystemCurrentControlSetServicesNetlogonParameters:signsecurechannel</t>
  </si>
  <si>
    <t>Navigate to the UI Path articulated in the Remediation section and confirm it is set as prescribed. This group policy object is backed by the following registry location:
	HKEY_LOCAL_MACHINESystemCurrentControlSetControlSecurePipeServersWinregAllowedExactPaths:Machine</t>
  </si>
  <si>
    <t>Navigate to the UI Path articulated in the Remediation section and confirm it is set as prescribed. This group policy object is backed by the following registry location:
	HKEY_LOCAL_MACHINESystemCurrentControlSetControlPrintProvidersLanMan Print ServicesServers:AddPrinterDrivers</t>
  </si>
  <si>
    <t>Navigate to the UI Path articulated in the Remediation section and confirm it is set as prescribed. This group policy object is backed by the following registry location:
	HKEY_LOCAL_MACHINESoftwareMicrosoftWindowsCurrentVersionPoliciesSystem:EnableSecureUIAPaths</t>
  </si>
  <si>
    <t>Navigate to the UI Path articulated in the Remediation section and confirm it is set as prescribed. This group policy object is backed by the following registry location:
	HKEY_LOCAL_MACHINESoftwareMicrosoftWindowsCurrentVersionPoliciesSystem:EnableInstallerDetection</t>
  </si>
  <si>
    <t>Navigate to the UI Path articulated in the Remediation section and confirm it is set as prescribed. This group policy object is backed by the following registry location:
	HKEY_LOCAL_MACHINESystemCurrentControlSetControlSession ManagerMemory Management:ClearPageFileAtShutdown</t>
  </si>
  <si>
    <t>Navigate to the UI Path articulated in the Remediation section and confirm it is set as prescribed. This group policy object is backed by the following registry location:
	HKEY_LOCAL_MACHINESystemCurrentControlSetServicesLanmanWorkstationParameters:EnableSecuritySignature</t>
  </si>
  <si>
    <t>Navigate to the UI Path articulated in the Remediation section and confirm it is set as prescribed. This group policy object is backed by the following registry location:
	HKEY_LOCAL_MACHINESystemCurrentControlSetControlSecurePipeServersWinregAllowedPaths:Machine</t>
  </si>
  <si>
    <t>Navigate to the UI Path articulated in the Remediation section and confirm it is set as prescribed. This group policy object is backed by the following registry location:
	HKEY_LOCAL_MACHINESystemCurrentControlSetServicesTcpip6Parameters:DisableIPSourceRouting</t>
  </si>
  <si>
    <t>Navigate to the UI Path articulated in the Remediation section and confirm it is set as prescribed. This group policy object is backed by the following registry location:
	HKEY_LOCAL_MACHINESystemCurrentControlSetServicesLanManServerParameters:enablesecuritysignature</t>
  </si>
  <si>
    <t>Navigate to the UI Path articulated in the Remediation section and confirm it is set as prescribed. This group policy object is backed by the following registry location:
	HKEY_LOCAL_MACHINESystemCurrentControlSetControlLsaFIPSAlgorithmPolicy:Enabled</t>
  </si>
  <si>
    <t>Navigate to the UI Path articulated in the Remediation section and confirm it is set as prescribed. This group policy object is backed by the following registry location:
	HKEY_LOCAL_MACHINESoftwareMicrosoftWindowsCurrentVersionPoliciesSystem:DisableCAD</t>
  </si>
  <si>
    <t>Navigate to the UI Path articulated in the Remediation section and confirm it is set as prescribed. This group policy object is backed by the following registry location:
	HKEY_LOCAL_MACHINESystemCurrentControlSetServicesLDAP:LDAPClientIntegrity</t>
  </si>
  <si>
    <t>Navigate to the UI Path articulated in the Remediation section and confirm it is set as prescribed. This group policy object is backed by the following registry location:
	HKEY_LOCAL_MACHINESystemCurrentControlSetControlLsa:ForceGuest</t>
  </si>
  <si>
    <t>Navigate to the UI Path articulated in the Remediation section and confirm it is set as prescribed. This group policy object is backed by the following registry location:
	HKEY_LOCAL_MACHINESystemCurrentControlSetServicesNetlogonParameters:sealsecurechannel</t>
  </si>
  <si>
    <t>Navigate to the UI Path articulated in the Remediation section and confirm it is set as prescribed. This group policy object is backed by the following registry location:
	HKEY_LOCAL_MACHINESoftwareMicrosoftWindowsCurrentVersionPoliciesSystem:PromptOnSecureDesktop</t>
  </si>
  <si>
    <t>Navigate to the UI Path articulated in the Remediation section and confirm it is set as prescribed. This group policy object is backed by the following registry location:
	HKEY_LOCAL_MACHINESystemCurrentControlSetServicesLanManServerParameters:restrictnullsessaccess</t>
  </si>
  <si>
    <t>Navigate to the UI Path articulated in the Remediation section and confirm it is set as prescribed. This group policy object is backed by the following registry location:
	HKEY_LOCAL_MACHINESoftwareMicrosoftWindows NTCurrentVersionWinlogon:passwordexpirywarning</t>
  </si>
  <si>
    <t>Navigate to the UI Path articulated in the Remediation section and confirm it is set as prescribed. This group policy object is backed by the following registry location:
	HKEY_LOCAL_MACHINESystemCurrentControlSetControlLsa:LimitBlankPasswordUse</t>
  </si>
  <si>
    <t>Navigate to the UI Path articulated in the Remediation section and confirm it is set as prescribed. This group policy object is backed by the following registry location:
	HKEY_LOCAL_MACHINESoftwareMicrosoftWindowsCurrentVersionPoliciesSystem:FilterAdministratorToken</t>
  </si>
  <si>
    <t>Navigate to the UI Path articulated in the Remediation section and confirm it is set as prescribed. This group policy object is backed by the following registry location:
	HKEY_LOCAL_MACHINESystemCurrentControlSetControlSession ManagerKernel:ObCaseInsensitive</t>
  </si>
  <si>
    <t>Navigate to the UI Path articulated in the Remediation section and confirm it is set as prescribed. This group policy object is backed by the following registry location:
	HKEY_LOCAL_MACHINESystemCurrentControlSetControlLsa:crashonauditfail</t>
  </si>
  <si>
    <t>Navigate to the UI Path articulated in the Remediation section and confirm it is set as prescribed. This group policy object is backed by the following registry location:
	HKEY_LOCAL_MACHINESoftwareMicrosoftWindowsCurrentVersionPoliciesSystem:ConsentPromptBehaviorAdmin</t>
  </si>
  <si>
    <t>Navigate to the UI Path articulated in the Remediation section and confirm it is set as prescribed. This group policy object is backed by the following registry location:
	HKEY_LOCAL_MACHINESystemCurrentControlSetServicesLanManServerParameters:requiresecuritysignature</t>
  </si>
  <si>
    <t>Navigate to the UI Path articulated in the Remediation section and confirm it is set as prescribed for your organization. This group policy object is backed by the following registry location:
	HKEY_LOCAL_MACHINESoftwareMicrosoftWindowsCurrentVersionPoliciesSystem:LegalNoticeText</t>
  </si>
  <si>
    <t>Navigate to the UI Path articulated in the Remediation section and confirm it is set as prescribed. This group policy object is backed by the following registry location:
	HKEY_LOCAL_MACHINESoftwareMicrosoftWindowsCurrentVersionPoliciesSystem:EnableLUA</t>
  </si>
  <si>
    <t>Navigate to the UI Path articulated in the Remediation section and confirm it is set as prescribed. This group policy object is backed by the following registry location:
	HKEY_LOCAL_MACHINESoftwareMicrosoftWindows NTCurrentVersionWinlogon:ForceUnlockLogon</t>
  </si>
  <si>
    <t>Navigate to the UI Path articulated in the Remediation section and confirm it is set as prescribed. This group policy object is backed by the following registry location:
	HKEY_LOCAL_MACHINESystemCurrentControlSetControlLsa:LmCompatibilityLevel</t>
  </si>
  <si>
    <t>Navigate to the UI Path articulated in the Remediation section and confirm it is set as prescribed. This group policy object is backed by the following registry location:
	HKEY_LOCAL_MACHINESystemCurrentControlSetServicesNetlogonParameters:requiresignorseal</t>
  </si>
  <si>
    <t>Navigate to the UI Path articulated in the Remediation section and confirm it is set as prescribed. This group policy object is backed by the following registry location:
	HKEY_LOCAL_MACHINESoftwareMicrosoftWindowsCurrentVersionPoliciesSystem:DontDisplayLastUserName</t>
  </si>
  <si>
    <t>Navigate to the UI Path articulated in the Remediation section and confirm it is set as prescribed. This group policy object is backed by the following registry location:
	HKEY_LOCAL_MACHINESystemCurrentControlSetServicesNetlogonParameters:requirestrongkey</t>
  </si>
  <si>
    <t>Navigate to the UI Path articulated in the Remediation section and confirm it is set as prescribed. This group policy object is backed by the following registry location:
	HKEY_LOCAL_MACHINESystemCurrentControlSetControlSession Manager:ProtectionMode</t>
  </si>
  <si>
    <t>Navigate to the UI Path articulated in the Remediation section and confirm it is set as prescribed. This group policy object is backed by the following registry location:
	HKEY_LOCAL_MACHINESystemCurrentControlSetControlLsaMSV1_0:NTLMMinServerSec</t>
  </si>
  <si>
    <t>Navigate to the UI Path articulated in the Remediation section and confirm it is set as prescribed. This group policy object is backed by the following registry location:
	HKEY_LOCAL_MACHINESYSTEMCurrentControlSetServicesEventlogSecurity:WarningLevel</t>
  </si>
  <si>
    <t>Navigate to the UI Path articulated in the Remediation section and confirm it is set as prescribed. This group policy object is backed by the following registry location:
	HKEY_LOCAL_MACHINESYSTEMCurrentControlSetControlSession Manager:SafeDllSearchMode</t>
  </si>
  <si>
    <t>Navigate to the UI Path articulated in the Remediation section and confirm it is set as prescribed. This group policy object is backed by the following registry location:
	HKEY_LOCAL_MACHINESoftwareMicrosoftWindows NTCurrentVersionSetupRecoveryConsole:setcommand</t>
  </si>
  <si>
    <t>Navigate to the UI Path articulated in the Remediation section and confirm it is set as prescribed. This group policy object is backed by the following registry location:
	HKEY_LOCAL_MACHINESystemCurrentControlSetControlLsa:NoLMHash</t>
  </si>
  <si>
    <t>Navigate to the UI Path articulated in the Remediation section and confirm it is set as prescribed. This group policy object is backed by the following registry location:
	HKEY_LOCAL_MACHINESystemCurrentControlSetServicesTcpipParameters:DisableIPSourceRouting</t>
  </si>
  <si>
    <t>Navigate to the UI Path articulated in the Remediation section and confirm it is set as prescribed. This group policy object is backed by the following registry location:
	HKEY_LOCAL_MACHINESoftwarePoliciesMicrosoftWindowsFirewallPrivateProfile:EnableFirewall</t>
  </si>
  <si>
    <t>Navigate to the UI Path articulated in the Remediation section and confirm it is set as prescribed. This group policy object is backed by the following registry location:
	HKEY_LOCAL_MACHINESoftwarePoliciesMicrosoftWindowsFirewallPrivateProfile:DisableNotifications</t>
  </si>
  <si>
    <t>Navigate to the UI Path articulated in the Remediation section and confirm it is set as prescribed. This group policy object is backed by the following registry location:
	HKEY_LOCAL_MACHINESoftwarePoliciesMicrosoftWindowsFirewallPrivateProfile:DefaultInboundAction</t>
  </si>
  <si>
    <t>Navigate to the UI Path articulated in the Remediation section and confirm it is set as prescribed. This group policy object is backed by the following registry location:
	HKEY_LOCAL_MACHINESoftwarePoliciesMicrosoftWindowsFirewallPrivateProfile:AllowLocalPolicyMerge</t>
  </si>
  <si>
    <t>Navigate to the UI Path articulated in the Remediation section and confirm it is set as prescribed. This group policy object is backed by the following registry location:
	HKEY_LOCAL_MACHINESoftwarePoliciesMicrosoftWindowsFirewallPrivateProfile:DefaultOutboundAction</t>
  </si>
  <si>
    <t>Navigate to the UI Path articulated in the Remediation section and confirm it is set as prescribed. This group policy object is backed by the following registry location:
	HKEY_LOCAL_MACHINESoftwarePoliciesMicrosoftWindowsFirewallPrivateProfile:AllowLocalIPsecPolicyMerge</t>
  </si>
  <si>
    <t>Navigate to the UI Path articulated in the Remediation section and confirm it is set as prescribed. This group policy object is backed by the following registry location:
	HKEY_LOCAL_MACHINESoftwarePoliciesMicrosoftWindowsFirewallPrivateProfile:DisableUnicastResponsesToMulticastBroadcast</t>
  </si>
  <si>
    <t>Navigate to the UI Path articulated in the Remediation section and confirm it is set as prescribed. This group policy object is backed by the following registry location:
	HKEY_LOCAL_MACHINESoftwarePoliciesMicrosoftWindowsFirewallDomainProfile:DefaultOutboundAction</t>
  </si>
  <si>
    <t>Navigate to the UI Path articulated in the Remediation section and confirm it is set as prescribed. This group policy object is backed by the following registry location:
	HKEY_LOCAL_MACHINESoftwarePoliciesMicrosoftWindowsFirewallDomainProfile:AllowLocalPolicyMerge</t>
  </si>
  <si>
    <t>Navigate to the UI Path articulated in the Remediation section and confirm it is set as prescribed. This group policy object is backed by the following registry location:
	HKEY_LOCAL_MACHINESoftwarePoliciesMicrosoftWindowsFirewallDomainProfile:DefaultInboundAction</t>
  </si>
  <si>
    <t>Navigate to the UI Path articulated in the Remediation section and confirm it is set as prescribed. This group policy object is backed by the following registry location:
	HKEY_LOCAL_MACHINESoftwarePoliciesMicrosoftWindowsFirewallDomainProfile:DisableNotifications</t>
  </si>
  <si>
    <t>Navigate to the UI Path articulated in the Remediation section and confirm it is set as prescribed. This group policy object is backed by the following registry location:
	HKEY_LOCAL_MACHINESoftwarePoliciesMicrosoftWindowsFirewallDomainProfile:EnableFirewall</t>
  </si>
  <si>
    <t>Navigate to the UI Path articulated in the Remediation section and confirm it is set as prescribed. This group policy object is backed by the following registry location:
	HKEY_LOCAL_MACHINESoftwarePoliciesMicrosoftWindowsFirewallDomainProfile:AllowLocalIPsecPolicyMerge</t>
  </si>
  <si>
    <t>Navigate to the UI Path articulated in the Remediation section and confirm it is set as prescribed. This group policy object is backed by the following registry location:
	HKEY_LOCAL_MACHINESoftwarePoliciesMicrosoftWindowsFirewallDomainProfile:DisableUnicastResponsesToMulticastBroadcast</t>
  </si>
  <si>
    <t>Navigate to the UI Path articulated in the Remediation section and confirm it is set as prescribed. This group policy object is backed by the following registry location:
	HKEY_LOCAL_MACHINESoftwarePoliciesMicrosoftWindowsFirewallPublicProfile:DefaultOutboundAction</t>
  </si>
  <si>
    <t>Navigate to the UI Path articulated in the Remediation section and confirm it is set as prescribed. This group policy object is backed by the following registry location:
	HKEY_LOCAL_MACHINESoftwarePoliciesMicrosoftWindowsFirewallPublicProfile:AllowLocalIPsecPolicyMerge</t>
  </si>
  <si>
    <t>Navigate to the UI Path articulated in the Remediation section and confirm it is set as prescribed. This group policy object is backed by the following registry location:
	HKEY_LOCAL_MACHINESoftwarePoliciesMicrosoftWindowsFirewallPublicProfile:DefaultInboundAction</t>
  </si>
  <si>
    <t>Navigate to the UI Path articulated in the Remediation section and confirm it is set as prescribed. This group policy object is backed by the following registry location:
	HKEY_LOCAL_MACHINESoftwarePoliciesMicrosoftWindowsFirewallPublicProfile:DisableUnicastResponsesToMulticastBroadcast</t>
  </si>
  <si>
    <t>Navigate to the UI Path articulated in the Remediation section and confirm it is set as prescribed. This group policy object is backed by the following registry location:
	HKEY_LOCAL_MACHINESoftwarePoliciesMicrosoftWindowsFirewallPublicProfile:EnableFirewall</t>
  </si>
  <si>
    <t>Navigate to the UI Path articulated in the Remediation section and confirm it is set as prescribed. This group policy object is backed by the following registry location:
	HKEY_LOCAL_MACHINESoftwarePoliciesMicrosoftWindowsFirewallPublicProfile:DisableNotifications</t>
  </si>
  <si>
    <t>Navigate to the UI Path articulated in the Remediation section and confirm it is set as prescribed. This group policy object is backed by the following registry location:
	HKEY_LOCAL_MACHINESoftwarePoliciesMicrosoftWindowsFirewallPublicProfile:AllowLocalPolicyMerge</t>
  </si>
  <si>
    <t>Navigate to the UI Path articulated in the Remediation section and confirm it is set as prescribed. This group policy object is backed by the following registry location:
	HKEY_LOCAL_MACHINESoftwarePoliciesMicrosoftWindowsEventLogSystem:MaxSize</t>
  </si>
  <si>
    <t>Navigate to the UI Path articulated in the Remediation section and confirm it is set as prescribed. This group policy object is backed by the following registry location:
	HKEY_LOCAL_MACHINESoftwarePoliciesMicrosoftWindowsEventLogSystem:Retention</t>
  </si>
  <si>
    <t>Navigate to the UI Path articulated in the Remediation section and confirm it is set as prescribed. This group policy object is backed by the following registry location:
	HKEY_LOCAL_MACHINESoftwarePoliciesMicrosoftWindowsEventLogApplication:MaxSize</t>
  </si>
  <si>
    <t>Navigate to the UI Path articulated in the Remediation section and confirm it is set as prescribed. This group policy object is backed by the following registry location:
	HKEY_LOCAL_MACHINESoftwarePoliciesMicrosoftWindowsEventLogApplication:Retention</t>
  </si>
  <si>
    <t>Navigate to the UI Path articulated in the Remediation section and confirm it is set as prescribed. This group policy object is backed by the following registry location:
	HKEY_LOCAL_MACHINESoftwarePoliciesMicrosoftWindowsEventLogSecurity:Retention</t>
  </si>
  <si>
    <t>Navigate to the UI Path articulated in the Remediation section and confirm it is set as prescribed. This group policy object is backed by the following registry location:
	HKEY_LOCAL_MACHINESoftwarePoliciesMicrosoftWindowsEventLogSecurity:MaxSize</t>
  </si>
  <si>
    <t>Navigate to the UI Path articulated in the Remediation section and confirm it is set as prescribed. This group policy object is backed by the following registry location:
	HKEY_LOCAL_MACHINESoftwareMicrosoftWindowsCurrentVersionPoliciesExplorer:NoDriveTypeAutoRun</t>
  </si>
  <si>
    <t>Navigate to the UI Path articulated in the Remediation section and confirm it is set as prescribed. This group policy object is backed by the following registry location:
	HKEY_LOCAL_MACHINESoftwarePoliciesMicrosoftWindowsInstaller:AlwaysInstallElevated</t>
  </si>
  <si>
    <t>1.1.1.2.1</t>
  </si>
  <si>
    <t>1.1.1.2.1.1</t>
  </si>
  <si>
    <t>1.1.1.2.1.10</t>
  </si>
  <si>
    <t>1.1.1.2.1.11</t>
  </si>
  <si>
    <t>1.1.1.2.1.14</t>
  </si>
  <si>
    <t>1.1.1.2.1.16</t>
  </si>
  <si>
    <t>1.1.1.2.1.17</t>
  </si>
  <si>
    <t>1.1.1.2.1.19</t>
  </si>
  <si>
    <t>1.1.1.2.1.20</t>
  </si>
  <si>
    <t>1.1.1.2.1.21</t>
  </si>
  <si>
    <t>1.1.1.2.1.23</t>
  </si>
  <si>
    <t>1.1.1.2.1.24</t>
  </si>
  <si>
    <t>1.1.1.2.1.25</t>
  </si>
  <si>
    <t>1.1.1.2.1.26</t>
  </si>
  <si>
    <t>1.1.1.2.1.27</t>
  </si>
  <si>
    <t>1.1.1.2.1.28</t>
  </si>
  <si>
    <t>1.1.1.2.1.29</t>
  </si>
  <si>
    <t>1.1.1.2.1.30</t>
  </si>
  <si>
    <t>1.1.1.2.1.31</t>
  </si>
  <si>
    <t>1.1.1.2.1.32</t>
  </si>
  <si>
    <t>1.1.1.2.1.33</t>
  </si>
  <si>
    <t>1.1.1.2.1.34</t>
  </si>
  <si>
    <t>1.1.1.2.1.37</t>
  </si>
  <si>
    <t>1.1.1.2.1.38</t>
  </si>
  <si>
    <t>1.1.1.2.1.39</t>
  </si>
  <si>
    <t>1.1.1.2.1.40</t>
  </si>
  <si>
    <t>1.1.1.2.1.41</t>
  </si>
  <si>
    <t>1.1.1.2.1.43</t>
  </si>
  <si>
    <t>1.1.1.2.1.44</t>
  </si>
  <si>
    <t>1.1.1.2.1.45</t>
  </si>
  <si>
    <t>1.1.1.2.1.46</t>
  </si>
  <si>
    <t>1.1.1.2.1.47</t>
  </si>
  <si>
    <t>1.1.1.2.1.48</t>
  </si>
  <si>
    <t>1.1.1.2.1.49</t>
  </si>
  <si>
    <t>1.1.1.2.1.5</t>
  </si>
  <si>
    <t>1.1.1.2.1.50</t>
  </si>
  <si>
    <t>1.1.1.2.1.52</t>
  </si>
  <si>
    <t>1.1.1.2.1.53</t>
  </si>
  <si>
    <t>1.1.1.2.1.54</t>
  </si>
  <si>
    <t>1.1.1.2.1.55</t>
  </si>
  <si>
    <t>1.1.1.2.1.58</t>
  </si>
  <si>
    <t>1.1.1.2.1.59</t>
  </si>
  <si>
    <t>1.1.1.2.1.6</t>
  </si>
  <si>
    <t>1.1.1.2.1.60</t>
  </si>
  <si>
    <t>1.1.1.2.1.61</t>
  </si>
  <si>
    <t>1.1.1.2.1.62</t>
  </si>
  <si>
    <t>1.1.1.2.1.63</t>
  </si>
  <si>
    <t>1.1.1.2.1.64</t>
  </si>
  <si>
    <t>1.1.1.2.1.65</t>
  </si>
  <si>
    <t>1.1.1.2.1.66</t>
  </si>
  <si>
    <t>1.1.1.2.1.67</t>
  </si>
  <si>
    <t>1.1.1.2.1.68</t>
  </si>
  <si>
    <t>1.1.1.2.1.69</t>
  </si>
  <si>
    <t>1.1.1.2.1.70</t>
  </si>
  <si>
    <t>1.1.1.2.1.71</t>
  </si>
  <si>
    <t>1.1.1.2.1.72</t>
  </si>
  <si>
    <t>1.1.1.2.1.73</t>
  </si>
  <si>
    <t>1.1.1.2.1.74</t>
  </si>
  <si>
    <t>1.1.1.2.1.75</t>
  </si>
  <si>
    <t>1.1.1.2.1.77</t>
  </si>
  <si>
    <t>1.1.1.2.1.78</t>
  </si>
  <si>
    <t>1.1.1.2.1.79</t>
  </si>
  <si>
    <t>1.1.1.2.1.80</t>
  </si>
  <si>
    <t>1.1.1.2.1.81</t>
  </si>
  <si>
    <t>1.1.1.2.1.82</t>
  </si>
  <si>
    <t>1.1.1.2.1.83</t>
  </si>
  <si>
    <t>1.1.1.2.1.84</t>
  </si>
  <si>
    <t>1.1.1.2.1.85</t>
  </si>
  <si>
    <t>1.1.1.2.2</t>
  </si>
  <si>
    <t>1.1.1.2.2.11</t>
  </si>
  <si>
    <t>1.1.1.2.2.15</t>
  </si>
  <si>
    <t>1.1.1.2.2.17</t>
  </si>
  <si>
    <t>1.1.1.2.2.20</t>
  </si>
  <si>
    <t>1.1.1.2.2.21</t>
  </si>
  <si>
    <t>1.1.1.2.2.22</t>
  </si>
  <si>
    <t>1.1.1.2.2.23</t>
  </si>
  <si>
    <t>1.1.1.2.2.24</t>
  </si>
  <si>
    <t>1.1.1.2.2.25</t>
  </si>
  <si>
    <t>1.1.1.2.2.28</t>
  </si>
  <si>
    <t>1.1.1.2.2.30</t>
  </si>
  <si>
    <t>1.1.1.2.2.34</t>
  </si>
  <si>
    <t>1.1.1.2.2.37</t>
  </si>
  <si>
    <t>1.1.1.2.2.38</t>
  </si>
  <si>
    <t>1.1.1.2.2.40</t>
  </si>
  <si>
    <t>1.1.1.2.2.41</t>
  </si>
  <si>
    <t>1.1.1.2.2.42</t>
  </si>
  <si>
    <t>1.1.1.2.2.43</t>
  </si>
  <si>
    <t>1.1.1.2.2.44</t>
  </si>
  <si>
    <t>1.1.1.2.2.45</t>
  </si>
  <si>
    <t>1.1.1.2.2.46</t>
  </si>
  <si>
    <t>1.1.1.2.2.47</t>
  </si>
  <si>
    <t>1.1.1.2.2.48</t>
  </si>
  <si>
    <t>1.1.1.2.2.49</t>
  </si>
  <si>
    <t>1.1.1.2.2.5</t>
  </si>
  <si>
    <t>1.1.1.2.2.8</t>
  </si>
  <si>
    <t>1.1.1.2.2.9</t>
  </si>
  <si>
    <t>1.1.1.3.1.1</t>
  </si>
  <si>
    <t>1.1.1.3.1.1.1</t>
  </si>
  <si>
    <t>1.1.1.3.1.1.10</t>
  </si>
  <si>
    <t>1.1.1.3.1.1.11</t>
  </si>
  <si>
    <t>1.1.1.3.1.1.2</t>
  </si>
  <si>
    <t>1.1.1.3.1.1.3</t>
  </si>
  <si>
    <t>1.1.1.3.1.1.4</t>
  </si>
  <si>
    <t>1.1.1.3.1.1.5</t>
  </si>
  <si>
    <t>1.1.1.3.1.1.6</t>
  </si>
  <si>
    <t>1.1.1.3.1.1.7</t>
  </si>
  <si>
    <t>1.1.1.3.1.1.8</t>
  </si>
  <si>
    <t>1.1.1.3.1.1.9</t>
  </si>
  <si>
    <t>1.1.1.3.1.2</t>
  </si>
  <si>
    <t>1.1.1.3.1.2.2</t>
  </si>
  <si>
    <t>1.1.1.3.1.2.3</t>
  </si>
  <si>
    <t>1.1.1.3.1.2.4</t>
  </si>
  <si>
    <t>1.1.1.3.1.2.5</t>
  </si>
  <si>
    <t>1.1.1.3.1.2.6</t>
  </si>
  <si>
    <t>1.1.1.3.1.2.7</t>
  </si>
  <si>
    <t>1.1.1.3.1.3</t>
  </si>
  <si>
    <t>1.1.1.3.1.3.1</t>
  </si>
  <si>
    <t>1.1.1.3.1.3.2</t>
  </si>
  <si>
    <t>1.1.1.3.1.3.3</t>
  </si>
  <si>
    <t>1.1.1.3.1.3.4</t>
  </si>
  <si>
    <t>1.1.1.3.1.3.5</t>
  </si>
  <si>
    <t>1.1.1.3.1.4</t>
  </si>
  <si>
    <t>1.1.1.3.1.4.1</t>
  </si>
  <si>
    <t>1.1.1.3.1.4.2</t>
  </si>
  <si>
    <t>1.1.1.3.1.4.3</t>
  </si>
  <si>
    <t>1.1.1.3.1.4.4</t>
  </si>
  <si>
    <t>1.1.1.3.1.5</t>
  </si>
  <si>
    <t>1.1.1.3.1.5.1</t>
  </si>
  <si>
    <t>1.1.1.3.1.5.2</t>
  </si>
  <si>
    <t>1.1.1.3.1.5.3</t>
  </si>
  <si>
    <t>1.1.1.3.1.5.4</t>
  </si>
  <si>
    <t>1.1.1.3.1.5.5</t>
  </si>
  <si>
    <t>1.1.1.3.1.5.6</t>
  </si>
  <si>
    <t>1.1.1.3.1.6</t>
  </si>
  <si>
    <t>1.1.1.3.1.6.2</t>
  </si>
  <si>
    <t>1.1.1.3.1.6.3</t>
  </si>
  <si>
    <t>1.1.1.3.1.6.5</t>
  </si>
  <si>
    <t>1.1.1.3.1.6.6</t>
  </si>
  <si>
    <t>1.1.1.3.1.7</t>
  </si>
  <si>
    <t>1.1.1.3.1.7.10</t>
  </si>
  <si>
    <t>1.1.1.3.1.7.11</t>
  </si>
  <si>
    <t>1.1.1.3.1.7.12</t>
  </si>
  <si>
    <t>1.1.1.3.1.7.2</t>
  </si>
  <si>
    <t>1.1.1.3.1.7.3</t>
  </si>
  <si>
    <t>1.1.1.3.1.7.5</t>
  </si>
  <si>
    <t>1.1.1.3.1.7.6</t>
  </si>
  <si>
    <t>1.1.1.3.1.7.8</t>
  </si>
  <si>
    <t>1.1.1.3.1.7.9</t>
  </si>
  <si>
    <t>1.1.1.3.1.8</t>
  </si>
  <si>
    <t>1.1.1.3.1.8.1</t>
  </si>
  <si>
    <t>1.1.1.3.1.8.2</t>
  </si>
  <si>
    <t>1.1.1.3.1.8.3</t>
  </si>
  <si>
    <t>1.1.1.3.1.9</t>
  </si>
  <si>
    <t>1.1.1.3.1.9.2</t>
  </si>
  <si>
    <t>1.1.1.3.1.9.3</t>
  </si>
  <si>
    <t>1.1.1.3.1.9.5</t>
  </si>
  <si>
    <t>1.1.1.3.1.9.7</t>
  </si>
  <si>
    <t>1.1.1.4.1.1.1</t>
  </si>
  <si>
    <t>1.1.1.4.1.1.1.1</t>
  </si>
  <si>
    <t>1.1.1.4.1.1.1.11</t>
  </si>
  <si>
    <t>1.1.1.4.1.1.1.3</t>
  </si>
  <si>
    <t>1.1.1.4.1.1.1.4</t>
  </si>
  <si>
    <t>1.1.1.4.1.1.1.6</t>
  </si>
  <si>
    <t>1.1.1.4.1.1.1.7</t>
  </si>
  <si>
    <t>1.1.1.4.1.1.1.9</t>
  </si>
  <si>
    <t>1.1.1.4.1.1.2</t>
  </si>
  <si>
    <t>1.1.1.4.1.1.2.1</t>
  </si>
  <si>
    <t>1.1.1.4.1.1.2.11</t>
  </si>
  <si>
    <t>1.1.1.4.1.1.2.3</t>
  </si>
  <si>
    <t>1.1.1.4.1.1.2.4</t>
  </si>
  <si>
    <t>1.1.1.4.1.1.2.6</t>
  </si>
  <si>
    <t>1.1.1.4.1.1.2.7</t>
  </si>
  <si>
    <t>1.1.1.4.1.1.2.9</t>
  </si>
  <si>
    <t>1.1.1.4.1.1.3</t>
  </si>
  <si>
    <t>1.1.1.4.1.1.3.1</t>
  </si>
  <si>
    <t>1.1.1.4.1.1.3.11</t>
  </si>
  <si>
    <t>1.1.1.4.1.1.3.3</t>
  </si>
  <si>
    <t>1.1.1.4.1.1.3.4</t>
  </si>
  <si>
    <t>1.1.1.4.1.1.3.6</t>
  </si>
  <si>
    <t>1.1.1.4.1.1.3.7</t>
  </si>
  <si>
    <t>1.1.1.4.1.1.3.9</t>
  </si>
  <si>
    <t>1.1.1.5.2</t>
  </si>
  <si>
    <t>1.1.1.5.2.1</t>
  </si>
  <si>
    <t>1.1.1.5.2.2</t>
  </si>
  <si>
    <t>1.1.1.5.2.3</t>
  </si>
  <si>
    <t>1.1.1.5.3</t>
  </si>
  <si>
    <t>1.1.1.5.3.1</t>
  </si>
  <si>
    <t>1.1.1.5.3.2</t>
  </si>
  <si>
    <t>1.1.1.5.3.3</t>
  </si>
  <si>
    <t>1.1.1.5.3.4</t>
  </si>
  <si>
    <t>1.1.1.5.3.5</t>
  </si>
  <si>
    <t>1.1.1.5.3.6</t>
  </si>
  <si>
    <t>1.2.2.1.1</t>
  </si>
  <si>
    <t>1.2.2.1.1.1</t>
  </si>
  <si>
    <t>1.2.2.1.1.2</t>
  </si>
  <si>
    <t>1.2.2.1.2</t>
  </si>
  <si>
    <t>1.2.2.1.2.1</t>
  </si>
  <si>
    <t>1.2.2.1.2.2</t>
  </si>
  <si>
    <t>1.2.2.1.3</t>
  </si>
  <si>
    <t>1.2.2.1.3.1</t>
  </si>
  <si>
    <t>1.2.2.1.3.2</t>
  </si>
  <si>
    <t>1.2.2.4</t>
  </si>
  <si>
    <t>1.2.2.4.1</t>
  </si>
  <si>
    <t>1.2.2.5</t>
  </si>
  <si>
    <t>1.2.2.5.1</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</si>
  <si>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</si>
  <si>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The number that is assigned to this policy setting indicates the number of users whose logon information the servers will cache locally. If the number is set to 10, then the server caches logon information for 10 users. When an eleventh user logs on to the computer, the server overwrites the oldest cached logon session. Users who access the server console will have their logon credentials cached on that server. An attacker who is able to access the file system of the server could locate this cached information and use a brute force attack to attempt to determine user passwords. To mitigate this type of attack, Windows encrypts the information and obscures its physical location.</t>
  </si>
  <si>
    <t>Software restriction policies help to protect users and computers because they can prevent the execution of unauthorized code, such as viruses and Trojans horses.</t>
  </si>
  <si>
    <t>You can restrict access over named pipes such as COMNAP and LOCATOR to help prevent unauthorized access to the network. The list of some of the default named pipes and their purpose is provided in the following list: Browser - Named pipe for the Computer Browser service. COMNAP - SNABase named pipe. Systems Network Architecture (SNA) is a collection of network protocols that were originally developed for IBM mainframe computers. COMNODE - SNA Server named pipe. EPMAPPER - End Point Mapper named pipe. LOCATOR - Remote Procedure Call Locator service named pipe. Lsarpc - Named pipe for the Local Security Authority Remote Procedure Call service. Netlogon - Named pipe for then NetLogon service. Samr - Named pipe for the Security Accounts Manager service. SPOOLSS - Named pipe for the Print Spooler service. SQLQUERY - Default named pipe for SQL Server. Srvsvc - Named pipe for the Server service. TrkSvr - Distributed Link Tracking Server named pipe. TrkWks - Distributed Link Tracking Client named pipe. Wkssvc - Named pipe for the Workstation service.</t>
  </si>
  <si>
    <t>Intellectual property, personally identifiable information, and other confidential data are normally manipulated by applications on the computer and require elevated credentials to get access to the information. Users and administrators inherently trust applications used with these information sources and provide their credentials. If one of these applications is replaced by a rogue application that appears identical to the trusted application the confidential data could be compromised and the users administrative credentials would also be compromised.</t>
  </si>
  <si>
    <t>An unauthorized user could anonymously list account names and use the information to perform social engineering attacks or attempt to guess passwords. (Social engineering attacks try to deceive users in some way to obtain passwords or some form of security information.)</t>
  </si>
  <si>
    <t>Users may be able to move data on removable disks to a different computer where they have administrative privileges. The user could then take ownership of any file, grant themselves full control, and view or modify any file. The fact that most removable storage devices will eject media by pressing a mechanical button diminishes the advantage of this policy setting.</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</si>
  <si>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</si>
  <si>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This setting reduces vulnerabilities by ensuring that legacy applications only write data to permitted locations.</t>
  </si>
  <si>
    <t>Users who can access the console locally could shut down the computer. Attackers could also walk to the local console and restart the server, which would cause a temporary denial of service (DoS) condition. Attackers could also shut down the server and leave all of its applications and services unavailable.</t>
  </si>
  <si>
    <t>It is very dangerous to enable this setting. Any shares that are listed can be accessed by any network user, which could lead to the exposure or corruption of sensitive data.</t>
  </si>
  <si>
    <t>The default configuration computers that belong to a domain is that they are automatically required to change the passwords for their accounts every 30 days. If you disable this policy setting, computers will retain the same passwords as their computer accounts. Computers that are no longer able to automatically change their account password are at risk from an attacker who could determine the password for the computer's domain account.</t>
  </si>
  <si>
    <t>Prior to the introduction of auditing subcategories in Windows Vista, it was difficult to track events at a per-system or per-user level. The larger event categories created too many events and the key information that needed to be audited was difficult to find.</t>
  </si>
  <si>
    <t>An unauthorized user could anonymously list account names and shared resources and use the information to attempt to guess passwords or perform social engineering attacks.</t>
  </si>
  <si>
    <t>Each SMB session consumes server resources, and numerous null sessions will slow the server or possibly cause it to fail. An attacker could repeatedly establish SMB sessions until the servers SMB services become slow or unresponsive.</t>
  </si>
  <si>
    <t>If you enable this policy setting, the computer can transmit passwords in plaintext across the network to other computers that offer SMB services. These other computers may not use any of the SMB security mechanisms that are included with recent versions Windows.</t>
  </si>
  <si>
    <t>A malicious user could exhaust a target computers resources if it never sent any acknowledgment messages for data that was transmitted by the target computer.</t>
  </si>
  <si>
    <t>The Recovery Console can be very useful when you need to troubleshoot and repair computers that do not start. However, it is dangerous to allow automatic logon to the console. Anyone could walk up to the server, disconnect the power to shut it down, restart it, select Recover Console from the Restart menu, and then assume full control of the server.</t>
  </si>
  <si>
    <t>One of the risks that the UAC feature introduced with Windows Vista is trying to mitigate is that of malicious software running under elevated credentials without the user or administrator being aware of its activity. This setting allows the administrator to perform operations that require elevated privileges while connected via Remote Assistance. This increases security in that organizations can use UAC even when end user support is provided remotely. However, it also reduces security by adding the risk that an administrator might allow an unprivileged user to share elevated privileges for an application that the administrator needs to use during the Remote Desktop session.</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</si>
  <si>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</si>
  <si>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You can enable all of the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</si>
  <si>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</si>
  <si>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</si>
  <si>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</si>
  <si>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</si>
  <si>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</si>
  <si>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Important information that is kept in real memory may be written periodically to the page file to help Windows handle multitasking functions. An attacker who has physical access to a server that has been shut down could view the contents of the paging file. The attacker could move the system volume into a different computer and then analyze the contents of the paging file. Although this process is time consuming, it could expose data that is cached from random access memory (RAM) to the paging file. Caution: An attacker who has physical access to the server could bypass this countermeasure by simply unplugging the server from its power source.</t>
  </si>
  <si>
    <t>Session hijacking uses tools that allow attackers who have access to the same network as the client or server to interrupt, end, or steal a session in progress. Attackers can potentially intercept and modify unsigned SMB packets and then them so that the server might perform undesirable actions. Alternatively, the attacker could pose as the server or client after legitimate authentication and gain unauthorized access to data. SMB is the resource sharing protocol that is supported by many Windows operating systems. SMB signatures authenticate both users and the servers that host the data. If either side fails the authentication process, data transmission will not take place.</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</si>
  <si>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</si>
  <si>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</si>
  <si>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An attacker could use source routed packets to obscure their identity and location. Source routing allows a computer that sends a packet to specify the route that the packet takes.</t>
  </si>
  <si>
    <t>You can enable this policy setting to ensure that the computer will use the most powerful algorithms that are available for digital encryption, hashing and signing. Use of these algorithms will minimize the risk of compromise of digitally encrypted or signed data by an unauthorized user.</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</si>
  <si>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</si>
  <si>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</si>
  <si>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An unauthorized user could anonymously list account names and shared resources and use the information to attempt to guess passwords, perform social engineering attacks, or launch denial of service (DoS) attacks.</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</si>
  <si>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</si>
  <si>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When a computer running Windows NT, Windows 2000, or later versions of Windows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</si>
  <si>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Elevation prompt dialog boxes can be spoofed, causing users to disclose their passwords to malicious software.</t>
  </si>
  <si>
    <t>Null sessions are a weakness that can be exploited through shares (including the default shares) on computers in your environment.</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</si>
  <si>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 s network through dial-up or virtual private network (VPN) connections.</t>
  </si>
  <si>
    <t>Blank passwords are a serious threat to computer security and should be forbidden through both organizational policy and suitable technical measures. In fact, the default settings for Windows Server 2003 Active Directory(R) directory service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</si>
  <si>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the built-in Administrator account is disabled.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Vista is installed, the built-in Administrator account may be enabled, but we strongly recommend that this account remain disabled.</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</si>
  <si>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</si>
  <si>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</si>
  <si>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</si>
  <si>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systems.SMB signatures authenticate both users and the servers that host the data. If either side fails the authentication process, data transmission will not take place.</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</si>
  <si>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</si>
  <si>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This is the setting that turns on or off UAC. If this setting is disabled, UAC will not be used and any security benefits and risk mitigations that are dependent on UAC will not be present on the system.</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</si>
  <si>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account—such as user rights assignments, account lockout, or the account being disabled—are not considered or applied after the account is authenticated. User privileges are not updated, and (more importantly) disabled accounts are still able to unlock the console of the computer.</t>
  </si>
  <si>
    <t>In Windows Vista, this setting is undefined. However, in Windows 2000, Windows Server 2003, and Windows XP clients are configured by default to send LM and NTLM authentication responses (Windows 95-based and Windows 98-based clients only send LM). The default setting on servers allows all clients to authenticate with servers and use their resources. However, this means that LM responses—the weakest form of authentication response—are sent over the network, and it is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earlier clients and servers, Windows-based clients and servers that are members of the domain will use the Kerberos authentication protocol to authenticate with Windows Server 2003 domain controllers.</t>
  </si>
  <si>
    <t>An attacker with access to the console (for example, someone with physical access or someone who is able to connect to the server through Terminal Services) could view the name of the last user who logged on to the server. The attacker could then try to guess the password, use a dictionary, or use a brute-force attack to try and log on.</t>
  </si>
  <si>
    <t>This setting determines the strength of the default DACL for objects. Windows Server 2003 maintains a global list of shared computer resources so that objects can be located and shared among processes. Each type of object is created with a default DACL that specifies who can access the objects and with what permissions. If you enable this setting, the default DACL is strengthened because non-administrator users are allowed to read shared objects but not modify shared objects that they did not create.</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</si>
  <si>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</si>
  <si>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</si>
  <si>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</si>
  <si>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An attacker who can cause the system to restart into the Recovery Console could steal sensitive data and leave no audit or access trail.</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</si>
  <si>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</si>
  <si>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are used to back up data.</t>
  </si>
  <si>
    <t>Accounts that have the Deny log on as a batch job user right could be used to schedule jobs that could consume excessive computer resources and cause a DoS condition.</t>
  </si>
  <si>
    <t>Anyone who is assigned the Modify firmware environment values user right could configure the settings of a hardware component to cause it to fail, which could lead to data corruption or a denial of service (DoS) condition.</t>
  </si>
  <si>
    <t>User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</si>
  <si>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Any account with the Allow log on through Terminal Services user right can log on to the remote console of the computer. If you do not restrict this user right to legitimate users who need to log on to the console of the computer, unauthorized users could download and run malicious software to elevate their privileges.</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</si>
  <si>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</si>
  <si>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</si>
  <si>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Any user who can shut down a computer could cause a denial of service (DoS) condition to occur. Therefore, this user right should be tightly restricted.</t>
  </si>
  <si>
    <t>A user with the Adjust memory quotas for a process privilege can reduce the amount of memory that is available to any process, which could cause business-critical network applications to become slow or to fail. In the wrong hands, this privilege could be used to start a denial of service (DoS) attack.</t>
  </si>
  <si>
    <t>Changing the time zone represents little vulnerability because the system time is not affected. This setting merely enables users to display their preferred time zone while being synchronized with domain controllers in different time zones.</t>
  </si>
  <si>
    <t>The ability to shut down domain controllers should be limited to a very small number of trusted administrators. Although the Shut down the system user right requires the ability to log on to the server, you should be very careful about which accounts and groups you allow to shut down a domain controller. When a domain controller is shut down, it is no longer available to process logons, serve Group Policy, and answer Lightweight Directory Access Protocol (LDAP) queries. If you shut down domain controllers that possess Flexible SingleMaster Operations (FSMO) roles, you can disable key domain functionality, such as processing logons for new passwords—the Primary Domain Controller (PDC) Emulator role.</t>
  </si>
  <si>
    <t>Any users with the Take ownership of files or other objects user right can take control of any object, regardless of the permissions on that object, and then make any changes they wish to that object. Such changes could result in exposure of data, corruption of data, or a denial of service (DoS) condition.</t>
  </si>
  <si>
    <t>Any account with the right to log on through Terminal Services could be used to log on to the remote console of the computer. If this user right is not restricted to legitimate users who need to log on to the console of the computer, unauthorized users might download and run malicious software that elevates their privileges.</t>
  </si>
  <si>
    <t>Users who can log on to the computer over the network can enumerate lists of account names, group names, and shared resources. Users with permission to access shared folders and files can connect over the network and possibly view or modify data.</t>
  </si>
  <si>
    <t>Anyone who has the Remove computer from docking station user right can log on and then remove a portable computer from its docking station. If this setting is not defined, it has the same effect as if everyone was granted this right. However, the value of implementing this countermeasure is reduced by the following factors: . If attackers can restart the computer, they could remove it from the docking station after the BIOS starts but before the operating system starts. . This setting does not affect servers, because they typically are not installed in docking stations. . An attacker could steal the computer and the docking station together.</t>
  </si>
  <si>
    <t>If an account is given this right the user of the account may create an application that calls into Credential Manager and is returned the saved credentials for another user.</t>
  </si>
  <si>
    <t>Users who can change the page file size could make it extremely small or move the file to a highly fragmented storage volume, which could cause reduced computer performance.</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</si>
  <si>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</si>
  <si>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The ability to manage the Security event log is a powerful user right and it should be closely guarded. Anyone with this user right can clear the Security log to erase important evidence of unauthorized activity.</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</si>
  <si>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</si>
  <si>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</si>
  <si>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</si>
  <si>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</si>
  <si>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The Act as part of the operating system user right is extremely powerful. Anyone with this user right can take complete control of the computer and erase evidence of their activities.</t>
  </si>
  <si>
    <t>The default configuration for the Bypass traverse checking setting is to allow all users, including the Everyone group, to bypass traverse checking. Permissions to files and folders are controlled though appropriate configuration of file system access control lists (ACLs), as the ability to traverse the folder does not provide any read or write permissions to the user. The only scenario in which the default configuration could lead to a mishap would be if the administrator who configures permissions does not understand how this policy setting works. For example, the administrator might expect that users who are unable to access a folder will be unable to access the contents of any child folders. Such a situation is unlikely, and therefore this vulnerability presents little risk.</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</si>
  <si>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in the group will be able to read the files in those shared folders. However, this situation is unlikely for new installations of recent versions of Windows, because the default share and NTFS permissions do not include the Everyone group. This vulnerability may have a higher level of risk for computers that you upgrade from Windows NT(R) 4.0 or Windows 2000, because the default permissions for these operating systems are not as restrictive as the default permissions in Windows Server 2003 and later versions of the Windows operating system.</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</si>
  <si>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 The value of removing this user right from members of the Administrators group is diminished by the fact that a malicious user who has administrative privileges can bypass the countermeasure by launching processes under the Local System account.</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</si>
  <si>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If security logs are allowed to be overwritten, an attacker can overwrite part or all of their activity by generating large numbers of events so that the evidence of their intrusion is overwritten.</t>
  </si>
  <si>
    <t>If audit settings are not configured, it can be difficult or impossible to determine what occurred during a security incident. However, if audit settings are configured so that events are generated for all activities the Security log will be filled with data and hard to use. Also, you can use a large amount of data storage as well as adversely affect overall computer performance if you configure audit settings for a large number of objects. If failure auditing is used and the Audit: Shut down system immediately if unable to log security audits setting in the Security Options section of Group Policy is enabled, an attacker could generate millions of failure events such as logon failures in order to fill the Security log and force the computer to shut down, creating a denial of service (DoS). If security logs are allowed to be overwritten, an attacker can overwrite part or all of their activity by generating large numbers of events so that the evidence of their intrusion is overwritten.</t>
  </si>
  <si>
    <t>If the firewall is turned off all traffic will be able to access the system and an attacker may be more easily able to remotely exploit a weakness in a network service.</t>
  </si>
  <si>
    <t>An attacker could respond to broadcast or multicast message with malicious payloads.</t>
  </si>
  <si>
    <t>Some organizations may prefer to avoid alarming users when firewall rules block certain types of network activity. However, notifications can be helpful when troubleshooting network issues involving the firewall.</t>
  </si>
  <si>
    <t>If the firewall allows all traffic to access the system then an attacker may be more easily able to remotely exploit a weakness in a network service.</t>
  </si>
  <si>
    <t>Users with administrative privileges might create firewall rules that expose the system to remote attack.</t>
  </si>
  <si>
    <t>Some people believe that it is prudent to block all outbound connections except those specifically approved by the user or administrator. Microsoft disagrees with this opinion, blocking outbound connections by default will force users to deal with a large number of dialog boxes prompting them to authorize or block applications such as their web browser or instant messaging software. Additionally, blocking outbound traffic has little value because if an attacker has compromised the system they can reconfigure the firewall anyway.</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</si>
  <si>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</si>
  <si>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Password attacks can use automated methods to try millions of password combinations for any user account. The effectiveness of such attacks can be almost eliminated if you limit the number of failed logons that can be performed.
	However, a denial of service (DoS) attack could be performed on a domain that has an account lockout threshold configured. An attacker could programmatically attempt a series of password attacks against all users in the organization. If the number of attempts is greater than the account lockout threshold, the attacker might be able to lock out every account.</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</si>
  <si>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</si>
  <si>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Enabling this policy setting allows the operating system to store passwords in a weaker format that is much more susceptible to compromise and weakens your system security.</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</si>
  <si>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</si>
  <si>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is authorized access.</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</si>
  <si>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</si>
  <si>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</si>
  <si>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Passwords that contain only alphanumeric characters are extremely easy to discover with several publicly available tools.</t>
  </si>
  <si>
    <t>If events are not recorded it may be difficult or impossible to determine the root cause of system problems or the unauthorized activities of malicious users</t>
  </si>
  <si>
    <t>If new events are not recorded it may be difficult or impossible to determine the root cause of system problems or the unauthorized activities of malicious users</t>
  </si>
  <si>
    <t>If you significantly increase the number of objects to audit in your organization, there is a risk that the Security log will reach its capacity and force the computer to shut down if you enabled the Audit: Shut down system immediately if unable to log security audits setting. If such a shutdown occurs, the computer will be unusable until an administrator clears the Security log. To prevent such a shutdown, you can disable the Audit: Shut down system immediately if unable to log security audits setting that is described in Chapter 5, "Security Options," and increase the Security log size. Alternatively, you can configure automatic log rotation as described in the Microsoft Knowledge Base article "The event log stops logging events before reaching the maximum log size" at http://support.microsoft.com/default.aspx?kbid=312571.</t>
  </si>
  <si>
    <t>An attacker could use this feature to launch a program to damage a client computer or data on the computer.</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</si>
  <si>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</si>
  <si>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If logon hours are not used in your organization, this policy setting will have no impact. If logon hours are used, existing user sessions will be forcibly terminated when their logon hours expire.</t>
  </si>
  <si>
    <t>CCE-2029-7</t>
  </si>
  <si>
    <t>Maintenance issues can arise under certain circumstances if you disable the Administrator account. For example, if the secure channel between a member computer and the domain controller fails in a domain environment for any reason and there is no other local Administrator account, you must restart in safe mode to fix the problem that broke the secure channel. If the current Administrator password does not meet the password requirements, you will not be able to re-enable the Administrator account after it is disabled. If this situation occurs, another member of the Administrators group must set the password on the Administrator account with the Local Users and Groups tool.</t>
  </si>
  <si>
    <t>CCE-2337-4</t>
  </si>
  <si>
    <t>None. This is the default configuration.</t>
  </si>
  <si>
    <t>CCE-2278-0</t>
  </si>
  <si>
    <t>The Windows 2000 and later implementations of the SMB file and print sharing protocol support mutual authentication, which protect against session hijacking attacks and support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Knowledgebase Article 950876 for more details: http://support.microsoft.com/default.aspx/kb/950876/.</t>
  </si>
  <si>
    <t>CCE-2356-4</t>
  </si>
  <si>
    <t>CCE-2297-0</t>
  </si>
  <si>
    <t>If you enable certificate rules, software restriction policies check a certificate revocation list (CRL) to ensure that the software€ s certificate and signature are valid. This checking process may negatively affect performance when signed programs start. To disable this feature you can edit the software restriction policies in the desired GPO. On the Trusted Publishers Properties dialog box, clear the Publisher and Timestamp check boxes.</t>
  </si>
  <si>
    <t>CCE-2421-6</t>
  </si>
  <si>
    <t>This configuration will disable null session access over named pipes, and applications that rely on this feature or on unauthenticated access to named pipes will no longer function. For example, with Microsoft Commercial Internet System 1.0, the Internet Mail Service runs under the Inetinfo process. Inetinfo starts in the context of the System account. When Internet Mail Service needs to query the Microsoft SQL Server database, it uses the System account, which uses null credentials to access a SQL pipe on the computer that runs SQL Server. To avoid this problem, refer to the Microsoft Knowledge Base article How to access network files from IIS applications, which is located at http://support.microsoft.com/default.aspx?scid=207671.</t>
  </si>
  <si>
    <t>CCE-2089-1</t>
  </si>
  <si>
    <t>Enabling this setting requires that you have a public key infrastructure (PKI) and that your Enterprise administrators have populated the Trusted Root Store with the certificates for the allowed applications. Some older applications are not signed and will not be able to be used in an environment that is hardened with this setting. You should carefully test your applications in a pre-production environment before implementing this setting. For information about the steps required to test application compatibility, make application compatibility fixes, and sign installer packages to prepare your organization for deployment of Windows Vista User Account Control, see Understanding and Configuring User Account Control in Windows Vista (http://go.microsoft.com/fwlink/?LinkID=79026). Control over the applications that are installed on the desktops and the hardware that is able to join your domain should provide similar protection from the vulnerability addressed by this setting. Additionally, the level of protection provided by this setting is not an assurance that all rogue applications will be found</t>
  </si>
  <si>
    <t>It will be impossible to establish trusts with Windows NT 4.0€based domains. Also, client computers that run older versions of the Windows operating system such as Windows NT 3.51 and Windows 95 will experience problems when they try to use resources on the server.</t>
  </si>
  <si>
    <t>CCE-1962-0</t>
  </si>
  <si>
    <t>Only Administrators will be able to format and eject removable media. If users are in the habit of using removable media for file transfers and storage, they will need to be informed of the change in policy.</t>
  </si>
  <si>
    <t>CCE-2377-0</t>
  </si>
  <si>
    <t>Users will have to enter their passwords to resume their console sessions as soon as the screen saver activates.</t>
  </si>
  <si>
    <t>CCE-2266-5</t>
  </si>
  <si>
    <t>Operators will have to log on to servers to shut them down or restart them.</t>
  </si>
  <si>
    <t>CCE-2403-4</t>
  </si>
  <si>
    <t>There should be little impact because this is the default configuration. Only authenticated users will have access to shared resources on the server.</t>
  </si>
  <si>
    <t>CCE-2256-6</t>
  </si>
  <si>
    <t>The individual audit policy subcategories that are available in Windows Vista and later versions are not exposed in the interface of Group Policy tools for Windows Vista and Windows Server 2008. Administrators can deploy a custom audit policy that applies detailed security auditing settings to Windows Vista-based client computers in a Windows Server 2008 domain, Windows Server 2003 domain, or in a Windows 2000 domain. If after enabling this setting, you attempt to modify an auditing setting by using Group Policy, the Group Policy auditing setting will be ignored in favor of the custom policy setting. To modify auditing settings by using Group Policy, you must first disable this key.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</si>
  <si>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CCE-2276-4</t>
  </si>
  <si>
    <t>It will be impossible to grant access to users of another domain across a one-way trust because administrators in the trusting domain will be unable to enumerate lists of accounts in the other domain. Users who access file and print servers anonymously will be unable to list the shared network resources on those servers; the users will have to authenticate before they can view the lists of shared folders and printers.</t>
  </si>
  <si>
    <t>CCE-2340-8</t>
  </si>
  <si>
    <t>There will be little impact because SMB sessions will be re-established automatically if the client resumes activity.</t>
  </si>
  <si>
    <t>CCE-2236-8</t>
  </si>
  <si>
    <t>Some very old applications and operating systems such as MS-DOS, Windows for Workgroups 3.11, and Windows 95a may not be able to communicate with the servers in your organization by means of the SMB protocol.</t>
  </si>
  <si>
    <t>TCP starts a retransmission timer when each outbound segment is passed to the IP. If no acknowledgment is received for the data in a given segment before the timer expires, then the segment is retransmitted up to three times.</t>
  </si>
  <si>
    <t>CCE-2424-0</t>
  </si>
  <si>
    <t>Users will have to enter a user name and password to access the Recovery Console.</t>
  </si>
  <si>
    <t>If you enable this setting, ("User Account Control: Allow UIAccess applications to prompt for elevation without using the secure desktop), requests for elevation are automatically sent to the interactive desktop (not the secure desktop) and also appear on the remote administrators view of the desktop during a Windows Remote Assistance session, and the remote administrator is able to provide the appropriate credentials for elevation. This setting does not change the behavior of the User Account Control (UAC) elevation prompt for administrators.</t>
  </si>
  <si>
    <t>Users will see a message in a dialog box before they can log on to the server console. Note that Windows XP and later versions of Windows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 If you inadvertently create a logon message policy on a Windows Vista-based or Windows XP Professional-based computer and you discover that it does not display properly on Windows 2000-based computers, do the following: Change the setting to Not Defined, and then change the setting to the desired value by using a Windows 2000-based computer. Important: If you do not reconfigure this setting to Not Defined before reconfiguring the setting using a Windows 2000-based computer, the changes will not take effect properly.</t>
  </si>
  <si>
    <t>CCE-2037-0</t>
  </si>
  <si>
    <t>Client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</si>
  <si>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None. By default this entry is not enabled.</t>
  </si>
  <si>
    <t>CCE-5263-9</t>
  </si>
  <si>
    <t>Remote management tools such as the Microsoft Baseline Security Analyzer and Microsoft Systems Management Server require remote access to the registry to properly monitor and manage those computers. If you remove the default registry paths from the list of accessible ones, such remote management tools could fail. Note: If you want to allow remote access, you must also enable the Remote Registry service.</t>
  </si>
  <si>
    <t>CCE-1521-4</t>
  </si>
  <si>
    <t>Only users with Administrative, Power User, or Server Operator privileges will be able to install printers on the servers. If this policy setting is enabled but the driver for a network printer already exists on the local computer, users can still add the network printer.</t>
  </si>
  <si>
    <t>CCE-2152-7</t>
  </si>
  <si>
    <t>If the application that requests UIAccess meets the UIAccess setting requirements, Windows Vista starts the application with the ability to bypass most of the UIPI restrictions. If the application does not meet the security restrictions, the application will be started without UIAccess rights and can interact only with applications at the same or lower privilege level.</t>
  </si>
  <si>
    <t>Users will need to provide administrative passwords to be able to install programs.</t>
  </si>
  <si>
    <t>It will take longer to shut down and restart the server, especially on servers with large paging files. For a server with 2 gigabytes (GB) of RAM and a 2-GB paging file, this policy setting could increase the shutdown process by 20 to 30 minutes, or more. For some organizations, this downtime violates their internal service level agreements. Therefore, use caution before you implement this countermeasure in your environment.</t>
  </si>
  <si>
    <t>CCE-2416-6</t>
  </si>
  <si>
    <t>CCE-2378-8</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</si>
  <si>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Windows(R) 2000, Windows XP, and later versions of Windows.</t>
  </si>
  <si>
    <t>If you configure this value to 2, all incoming source routed packets will be dropped.</t>
  </si>
  <si>
    <t>CCE-5229-0</t>
  </si>
  <si>
    <t>CCE-2263-2</t>
  </si>
  <si>
    <t>Unless they use a smart card to log on, users will have to simultaneously press three keys before the logon dialog box will display.</t>
  </si>
  <si>
    <t>CCE-2331-7</t>
  </si>
  <si>
    <t>If you configure the server to require LDAP signatures you must also configure the client. If you do not configure the client it will not be able to communicate with the server, which could cause many features to fail, including user authentication, Group Policy, and logon scripts.</t>
  </si>
  <si>
    <t>CCE-2327-5</t>
  </si>
  <si>
    <t>Disabled is the default configuration for this policy setting on member computers; therefore it will have no impact on them. If you disable this policy setting on domain controllers, legacy computers may be unable to communicate with other computers in the domain. For example, the following computers may not work: . Windows NT 4.0based Remote Access Service servers. . Microsoft SQL Servers that run on Windows NT 3.xbased or Windows NT 4.0based computers. . Remote Access Service or Microsoft SQL servers that run on Windows 2000based computers and are located in Windows NT 3.x domains or Windows NT 4.0 domains.</t>
  </si>
  <si>
    <t>CCE-2318-4</t>
  </si>
  <si>
    <t>You can enable this policy setting to restrict null session access for unauthenticated users to all server pipes and shared folders except those that are listed in the NullSessionPipes and NullSessionShares entries. If you choose to enable this setting and are supporting Windows NT 4.0 domains, you should check if any of the named pipes are required to maintain trust relationships between the domains, and then add the pipe to the Network access: Named pipes that can be accessed anonymously setting. Previous to the release of Windows Server 2003 with Service Pack 1 (SP1) some named pipes were allowed anonymous access by default, but with the increased hardening in Windows Server 2003 with SP1 more pipes must be explicitly added if needed.</t>
  </si>
  <si>
    <t>CCE-2361-4</t>
  </si>
  <si>
    <t>Users will see a dialog box prompt to change their password each time that they log on to the domain when their password is configured to expire in 14 or fewer days.</t>
  </si>
  <si>
    <t>CCE-2324-2</t>
  </si>
  <si>
    <t>CCE-2364-8</t>
  </si>
  <si>
    <t>Users that log on using the local Administrator account will be prompted for consent whenever a program requests an elevation in privilege. This setting should never be used on Server Core because there will be no way to launch applications with elevated privileges, UAC features such as the Run as Administrator command and elevation prompts do not work on Server Core.</t>
  </si>
  <si>
    <t>All subsystems will be forced to observe case insensitivity. This configuration may confuse users who are familiar with any UNIX-based operating systems that is case-sensitive.</t>
  </si>
  <si>
    <t>CCE-2429-9</t>
  </si>
  <si>
    <t>If you enable this policy setting,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t>
  </si>
  <si>
    <t>CCE-2315-0</t>
  </si>
  <si>
    <t>This is the default behavior. Administrators should be made aware that they will be prompted for consent.</t>
  </si>
  <si>
    <t>CCE-2474-5</t>
  </si>
  <si>
    <t>CCE-2381-2</t>
  </si>
  <si>
    <t>CCE-2225-1</t>
  </si>
  <si>
    <t>Users and administrators will need to learn to work with UAC prompts and adjust their work habits to use least privilege operations. This setting should never be used on Server Core because there will be no way to launch applications with elevated privileges, UAC features such as the Run as Administrator command and elevation prompts do not work on Server Core.</t>
  </si>
  <si>
    <t>When the console on a computer is locked, either by a user or automatically by a screen saver time-out, the console can only be unlocked if the user is able to re-authenticate to the domain controller. If no domain controller is available, then users cannot unlock their workstations. If you configure the Interactive logon: Number of previous logons to cache (in case domain controller is not available) setting to 0, users whose domain controllers are unavailable (such as mobile or remote users) will not be able to log on.</t>
  </si>
  <si>
    <t>CCE-2346-5</t>
  </si>
  <si>
    <t>Clients that do not support NTLMv2 authentication will not be able to authenticate in the domain and access domain resources by using LM and NTLM. Note: For information about a hotfix to ensure that this setting works in networks that include Windows NT 4.0-based computers along with Windows 2000, Windows XP, and Windows Server 2003-based computers, see article 305379, Authentication Problems in Windows 2000 with NTLM 2 Levels Above 2 in a Windows NT 4.0 Domain, in the Microsoft Knowledge Base (http://go.microsoft.com/fwlink/?LinkId=100907).</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</si>
  <si>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</si>
  <si>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Users will not see their user name or domain name when unlocking their computer, they will have to enter that information.</t>
  </si>
  <si>
    <t>CCE-2199-8</t>
  </si>
  <si>
    <t>Computers that have this policy setting enabled will not be able to join Windows NT 4.0 domains, and trusts between Active Directory domains and Windows NT-style domains may not work properly. Also, computers that do not support this policy setting will not be able to join domains in which the domain controllers have this policy setting enabled.</t>
  </si>
  <si>
    <t>CCE-2451-3</t>
  </si>
  <si>
    <t>Server applications that are enforcing these settings will be unable to communicate with older servers that do not support them. This setting could impact Windows Clustering when applied to servers running Windows Server 2003, see "How to apply more restrictive security settings on a Windows Server 2003-based cluster server" at http://support.microsoft.com/default.aspx?scid=kb;en-us;891597 and "You receive an "Error 0x8007042b" error message when you add or join a node to a cluster if you use NTLM version 2 in Windows Server 2003" at http://support.microsoft.com/kb/890761/ for more information on possible issues and how to resolve them.</t>
  </si>
  <si>
    <t>This setting will generate an audit event when the Security log reaches the 90 percent-full threshold unless the log is configured to overwrite events as needed.</t>
  </si>
  <si>
    <t>CCE-2442-2</t>
  </si>
  <si>
    <t>Applications will be forced to search for DLLs in the system path first. For applications that require unique versions of these DLLs that are included with the application, this entry could cause performance or stability problems.</t>
  </si>
  <si>
    <t>CCE-2447-1</t>
  </si>
  <si>
    <t>Users who have started a server through the Recovery Console and logged in with the built-in Administrator account will not be able to copy files and folders to a floppy disk.</t>
  </si>
  <si>
    <t>CCE-1553-7</t>
  </si>
  <si>
    <t>Earlier operating systems such as Windows 95, Windows 98, and Windows ME as well as some third-party applications will fail.</t>
  </si>
  <si>
    <t>CCE-1826-7</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</si>
  <si>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 s personnel to do their jobs.</t>
  </si>
  <si>
    <t>CCE-2294-7</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</si>
  <si>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</si>
  <si>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CCE-1834-1</t>
  </si>
  <si>
    <t>CCE-2257-4</t>
  </si>
  <si>
    <t>On most computers, this is the default configuration and there will be no negative impact. However, if you have installed optional components such as ASP.NET or IIS, you may need to assign the Replace a process level token privilege to additional accounts. For example, IIS requires that the Service, Network Service, and IWAM_ accounts be explicitly granted this user right.</t>
  </si>
  <si>
    <t>CCE-1527-1</t>
  </si>
  <si>
    <t>Removal of the Allow log on through Terminal Services user right from other groups or membership changes in these default groups could limit the abilities of users who perform specific administrative roles in your environment. You should confirm that delegated activities will not be adversely affected.</t>
  </si>
  <si>
    <t>CCE-2308-5</t>
  </si>
  <si>
    <t>CCE-2129-5</t>
  </si>
  <si>
    <t>If you assign the Deny log on as a service user right to specific accounts, services may not be able to start and a DoS condition could result.</t>
  </si>
  <si>
    <t>CCE-1944-8</t>
  </si>
  <si>
    <t>If you remove the Force shutdown from a remote system user right from the Server Operator group you could limit the abilities of users who are assigned to specific administrative roles in your environment. You should confirm that delegated activities will not be adversely affected.</t>
  </si>
  <si>
    <t>CCE-1750-9</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</si>
  <si>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IIS requires that this privilege be explicitly assigned to the IWAM_, Network Service, and Service accounts. Otherwise, this countermeasure should have no impact on most computers. If this user right is necessary for a user account, it can be assigned to a local computer account instead of a domain account.</t>
  </si>
  <si>
    <t>CCE-2004-0</t>
  </si>
  <si>
    <t>CCE-2171-7</t>
  </si>
  <si>
    <t>The impact of removing these default groups from the Shut down the system user right could limit the delegated abilities of assigned roles in your environment. You should confirm that delegated activities will not be adversely affected.</t>
  </si>
  <si>
    <t>CCE-2078-4</t>
  </si>
  <si>
    <t>CCE-2506-4</t>
  </si>
  <si>
    <t>If you assign the Deny log on through Terminal Services user right to other groups, you could limit the abilities of users who are assigned to specific administrative roles in your environment. Accounts that have this user right will be unable to connect to the computer through either Terminal Services or Remote Assistance. You should confirm that delegated tasks will not be negatively impacted.</t>
  </si>
  <si>
    <t>CCE-2102-2</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</si>
  <si>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</si>
  <si>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In Windows XP and Windows Server 2003 only members of the local Administrators and Power Users groups are granted this right by default. In later versions of Windows members of the local Administrators and Users groups have this right by default. Other user accounts must be explicitly granted the right as necessary. If your organizations users are not members of these groups on their portable computers, they will be unable to remove their own portable computers from their docking stations without shutting them down first. Therefore, on Windows XP, you may want to assign the Remove computer from docking station privilege to the local Users group for portable computers.</t>
  </si>
  <si>
    <t>CCE-2382-0</t>
  </si>
  <si>
    <t>None, this is the default configuration</t>
  </si>
  <si>
    <t>CCE-2026-3</t>
  </si>
  <si>
    <t>CCE-1328-4</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</si>
  <si>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</si>
  <si>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CCE-2296-2</t>
  </si>
  <si>
    <t>CCE-1843-2</t>
  </si>
  <si>
    <t>If you remove these default groups, you could limit the abilities of users who are assigned to specific administrative roles in your environment. If you have installed optional components such as ASP.NET or Internet Information Services, you may need to assign Allow log on locally user right to additional accounts that are required by those components. IIS requires that this user right be assigned to the IUSR_ account. You should confirm that delegated activities will not be adversely affected by any changes that you make to the Allow log on locally user rights assignments.</t>
  </si>
  <si>
    <t>CCE-2286-3</t>
  </si>
  <si>
    <t>If you remove the Profile single process user right from the Power Users group or other accounts, you could limit the abilities of users who are assigned to specific administrative roles in your environment. You should ensure that delegated tasks will not be negatively affected.</t>
  </si>
  <si>
    <t>CCE-2360-6</t>
  </si>
  <si>
    <t>There should be no impact, because time synchronization for most organizations should be fully automated for all computers that belong to the domain. Computers that do not belong to the domain should be configured to synchronize with an external source.</t>
  </si>
  <si>
    <t>CCE-2290-5</t>
  </si>
  <si>
    <t>CCE-2113-9</t>
  </si>
  <si>
    <t>There should be little or no impact because the Act as part of the operating system user right is rarely needed by any accounts other than the Local System account.</t>
  </si>
  <si>
    <t>CCE-2079-2</t>
  </si>
  <si>
    <t>The Windows operating systems, as well as many applications, were designed with the expectation that anyone who can legitimately access the computer will have this user right. Therefore, we recommend that you thoroughly test any changes to assignments of the Bypass traverse checking user right before you make such changes to production systems. In particular, IIS requires this user right to be assigned to the Network Service, Local Service, IIS_WPG, IUSR_, and IWAM_ accounts. (It must also be assigned to the ASPNET account through its membership in the Users group.) We recommend that you leave this policy setting at its default configuration.</t>
  </si>
  <si>
    <t>CCE-2285-5</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</si>
  <si>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it is recommended that it is assigned to the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</si>
  <si>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CCE-2075-0</t>
  </si>
  <si>
    <t>If you revoke this user right, no one will be able to debug programs. If you do revoke this privilege from all accounts and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privilege; if it does not have it, Windows Clustering will fail. For additional information about how to configure Windows Clustering in conjunction with computer hardening, see article 891597, How to apply more restrictive security settings on a Windows Server 2003based cluster server, in the Microsoft Knowledge Base (http://go.microsoft.com/fwlink/?LinkId=100746).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 Task Manager will not be able to manage processes owned by other accounts. Also, some older versions of Update.exe (which is used to install Windows product updates) require the account that applies the update to have this user right. If you install one of the patches that uses this version of Update.exe, the computer could become unresponsive. For more information, see article 830846, Windows Product Updates may stop responding or may use most or all the CPU resources, in the Microsoft Knowledge Base (http://go.microsoft.com/fwlink/?LinkId=100747).</t>
  </si>
  <si>
    <t>CCE-2310-1</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</si>
  <si>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</si>
  <si>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CCE-2482-8</t>
  </si>
  <si>
    <t>CCE-12848-8</t>
  </si>
  <si>
    <t>CCE-2095-8</t>
  </si>
  <si>
    <t>CCE-2408-3</t>
  </si>
  <si>
    <t>CCE-2033-9</t>
  </si>
  <si>
    <t>CCE-2417-4</t>
  </si>
  <si>
    <t>CCE-2553-6</t>
  </si>
  <si>
    <t>CCE-2531-2</t>
  </si>
  <si>
    <t>CCE-2601-3</t>
  </si>
  <si>
    <t>CCE-2504-9</t>
  </si>
  <si>
    <t>CCE-2368-9</t>
  </si>
  <si>
    <t>CCE-2570-0</t>
  </si>
  <si>
    <t>CCE-2433-1</t>
  </si>
  <si>
    <t>CCE-2464-6</t>
  </si>
  <si>
    <t>CCE-2385-3</t>
  </si>
  <si>
    <t>CCE-2566-8</t>
  </si>
  <si>
    <t>CCE-2614-6</t>
  </si>
  <si>
    <t>CCE-2348-1</t>
  </si>
  <si>
    <t>CCE-2022-2</t>
  </si>
  <si>
    <t>CCE-2608-8</t>
  </si>
  <si>
    <t>CCE-2414-1</t>
  </si>
  <si>
    <t>CCE-1841-6</t>
  </si>
  <si>
    <t>CCE-2002-4</t>
  </si>
  <si>
    <t>CCE-2544-5</t>
  </si>
  <si>
    <t>CCE-2518-9</t>
  </si>
  <si>
    <t>CCE-2522-1</t>
  </si>
  <si>
    <t>CCE-2443-0</t>
  </si>
  <si>
    <t>CCE-2394-5</t>
  </si>
  <si>
    <t>CCE-2485-1</t>
  </si>
  <si>
    <t>CCE-2288-9</t>
  </si>
  <si>
    <t>CCE-1642-8</t>
  </si>
  <si>
    <t>CCE-2468-7</t>
  </si>
  <si>
    <t>CCE-2635-1</t>
  </si>
  <si>
    <t>CCE-2556-9</t>
  </si>
  <si>
    <t>CCE-2367-1</t>
  </si>
  <si>
    <t>CCE-2534-6</t>
  </si>
  <si>
    <t>CCE-2569-2</t>
  </si>
  <si>
    <t>CCE-2350-7</t>
  </si>
  <si>
    <t>CCE-2260-8</t>
  </si>
  <si>
    <t>CCE-2373-9</t>
  </si>
  <si>
    <t>CCE-2441-4</t>
  </si>
  <si>
    <t>CCE-2615-3</t>
  </si>
  <si>
    <t>CCE-2064-4</t>
  </si>
  <si>
    <t>CCE-2110-5</t>
  </si>
  <si>
    <t>CCE-2610-4</t>
  </si>
  <si>
    <t>CCE-2205-3</t>
  </si>
  <si>
    <t>CCE-2104-8</t>
  </si>
  <si>
    <t>CCE-2386-1</t>
  </si>
  <si>
    <t>CCE-2463-8</t>
  </si>
  <si>
    <t>CCE-1678-2</t>
  </si>
  <si>
    <t>CCE-2586-6</t>
  </si>
  <si>
    <t>CCE-2405-9</t>
  </si>
  <si>
    <t>None, this is the default configuration.</t>
  </si>
  <si>
    <t>CCE-13454-4</t>
  </si>
  <si>
    <t>If you enable this setting and this computer sends multicast or broadcast messages to other computers, Windows Firewall with Advanced Security waits as long as three seconds for unicast responses from the other computers and then blocks all later responses. If you disable this setting and this computer sends a multicast or broadcast message to other computers, Windows Firewall with Advanced Security blocks the unicast responses sent by those other computers.</t>
  </si>
  <si>
    <t>CCE-12562-5</t>
  </si>
  <si>
    <t>If you configure this policy setting to Yes, Windows Firewall will display these notifications.</t>
  </si>
  <si>
    <t>CCE-13230-8</t>
  </si>
  <si>
    <t>CCE-13980-8</t>
  </si>
  <si>
    <t>If you configure this setting to No, administrators can still create firewall rules, but the rules will not be applied. This setting is available only when configuring the policy through Group Policy.</t>
  </si>
  <si>
    <t>CCE-13615-0</t>
  </si>
  <si>
    <t>CCE-12640-9</t>
  </si>
  <si>
    <t>CCE-12739-9</t>
  </si>
  <si>
    <t>CCE-13197-9</t>
  </si>
  <si>
    <t>CCE-13823-0</t>
  </si>
  <si>
    <t>CCE-12473-5</t>
  </si>
  <si>
    <t>CCE-12553-4</t>
  </si>
  <si>
    <t>CCE-12973-4</t>
  </si>
  <si>
    <t>CCE-12504-7</t>
  </si>
  <si>
    <t>CCE-11888-5</t>
  </si>
  <si>
    <t>CCE-12990-8</t>
  </si>
  <si>
    <t>CCE-14139-0</t>
  </si>
  <si>
    <t>CCE-14271-1</t>
  </si>
  <si>
    <t>CCE-13400-7</t>
  </si>
  <si>
    <t>CCE-13049-2</t>
  </si>
  <si>
    <t>CCE-12456-0</t>
  </si>
  <si>
    <t>CCE-12706-8</t>
  </si>
  <si>
    <t>Although it may seem like a good idea to configure this policy setting to never automatically unlock an account, such a configuration can increase the number of requests that your organization's help desk receives to unlock accounts that were locked by mistake.</t>
  </si>
  <si>
    <t>CCE-1317-7</t>
  </si>
  <si>
    <t>If this policy setting is enabled, a locked-out account will not be usable until it is reset by an administrator or until the account lockout duration expires. This setting will likely generate a number of additional help desk calls. In fact, locked accounts cause the greatest number of calls to the help desk in many organizations. 
	If you enforce this setting an attacker could cause a denial of service condition by deliberately generating failed logons for multiple user, therefore you should also configure the Account Lockout Duration to a relatively low value such as 15 minutes.
	If you configure the Account Lockout Threshold to 0, there is a possibility that an attacker's attempt to discover passwords with a brute force password attack might go undetected if a robust audit mechanism is not in place.</t>
  </si>
  <si>
    <t>If you do not configure this policy setting or if the value is configured to an interval that is too long, a denial of service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</si>
  <si>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CCE-2311-9</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</si>
  <si>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</si>
  <si>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 phrases, which are often easier to remember and, due to the larger number of character combinations, much harder to discover.
	Note: Older versions of Windows such as Windows 98 and Windows NT(R) 4.0 do not support passwords that are longer than 14 characters. Computers that run these older operating systems are unable to authenticate with computers or domains that use accounts that require long passwords.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</si>
  <si>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</si>
  <si>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</si>
  <si>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</si>
  <si>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0128-0159 range. (ALT characters outside of this range can represent standard alphanumeric characters that would not add additional complexity to the password.)</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</si>
  <si>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Operations Manager (MOM)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</si>
  <si>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CCE-13508-7</t>
  </si>
  <si>
    <t>When this policy setting is enabled and a log file reaches its maximum size, new events are not written to the log and are lost. When this policy setting is disabled and a log file reaches its maximum size, new events overwrite old events.</t>
  </si>
  <si>
    <t>CCE-12284-6</t>
  </si>
  <si>
    <t>CCE-13639-0</t>
  </si>
  <si>
    <t>CCE-12163-2</t>
  </si>
  <si>
    <t>CCE-13594-7</t>
  </si>
  <si>
    <t>CCE-13748-9</t>
  </si>
  <si>
    <t>Users will have to manually launch setup or installation programs that are provided on removable media.</t>
  </si>
  <si>
    <t>Windows Installer will apply the current users permissions when it installs programs, this will prevent standard users from installing applications that affect system-wide configuration items.</t>
  </si>
  <si>
    <t>CCE-17161-1</t>
  </si>
  <si>
    <t>To implement the recommended configuration state, set the following Group Policy setting to 15. 
	Computer Configuration\Windows Settings\Security Settings\Local Policies\Security Options\Microsoft network server: Amount of idle time required before suspending session</t>
  </si>
  <si>
    <t>To implement the recommended configuration state, set the following Group Policy setting to 1. 
	Computer Configuration\Windows Settings\Security Settings\Local Policies\Security Options\Microsoft network server: Digitally sign communications (always)</t>
  </si>
  <si>
    <t>To implement the recommended configuration state, set the following Group Policy setting to 14. 
	Computer Configuration\Windows Settings\Security Settings\Local Policies\Security Options\Interactive logon: Prompt user to change password before expiration</t>
  </si>
  <si>
    <t>To implement the recommended configuration state, set the following Group Policy setting to browser. 
	Computer Configuration\Windows Settings\Security Settings\Local Policies\Security Options\Network access: Named Pipes that can be accessed anonymously</t>
  </si>
  <si>
    <t>To implement the recommended configuration state, set the following Group Policy setting to 1. 
	Computer Configuration\Windows Settings\Security Settings\Local Policies\Security Options\Network security: LDAP client signing requirements</t>
  </si>
  <si>
    <t>To implement the recommended configuration state, set the following Group Policy setting to 0. 
	Computer Configuration\Windows Settings\Security Settings\Local Policies\Security Options\Network access: Sharing and security model for local accounts</t>
  </si>
  <si>
    <t>To implement the recommended configuration state, set the following Group Policy setting to 1. 
	Computer Configuration\Windows Settings\Security Settings\Local Policies\Security Options\User Account Control: Behavior of the elevation prompt for administrators in Admin Approval Mode</t>
  </si>
  <si>
    <t>To implement the recommended configuration state, set the following Group Policy setting to 0. 
	Computer Configuration\Windows Settings\Security Settings\Local Policies\Security Options\MSS: (ScreenSaverGracePeriod) The time in seconds before the screen saver grace period expires (0 recommended)</t>
  </si>
  <si>
    <t>To implement the recommended configuration state, set the following Group Policy setting to 3. 
	Computer Configuration\Windows Settings\Security Settings\Local Policies\Security Options\MSS: (TcpMaxDataRetransmissions) How many times unacknowledged data is retransmitted (3 recommended, 5 is default)</t>
  </si>
  <si>
    <t>To implement the recommended configuration state, set the following Group Policy setting to 3. 
	Computer Configuration\Windows Settings\Security Settings\Local Policies\Security Options\MSS: (TcpMaxDataRetransmissions IPv6) How many times unacknowledged data is retransmitted (3 recommended, 5 is default)</t>
  </si>
  <si>
    <t>To implement the recommended configuration state, set the following Group Policy setting to 2. 
	Computer Configuration\Windows Settings\Security Settings\Local Policies\Security Options\MSS: (DisableIPSourceRouting IPv6) IP source routing protection level (protects against packet spoofing)</t>
  </si>
  <si>
    <t>To implement the recommended configuration state, set the following Group Policy setting to 90. 
	Computer Configuration\Windows Settings\Security Settings\Local Policies\Security Options\MSS: (WarningLevel) Percentage threshold for the security event log at which the system will generate a warning</t>
  </si>
  <si>
    <t>To implement the recommended configuration state, set the following Group Policy setting to 2. 
	Computer Configuration\Windows Settings\Security Settings\Local Policies\Security Options\MSS: (DisableIPSourceRouting) IP source routing protection level (protects against packet spoofing)</t>
  </si>
  <si>
    <t>To implement the recommended configuration state, set the following Group Policy setting to Administrators, Backup Operators. 
	Computer Configuration\Windows Settings\Security Settings\Local Policies\User Rights Assignment\Restore files and directories</t>
  </si>
  <si>
    <t>To implement the recommended configuration state, set the following Group Policy setting to Guests. 
	Computer Configuration\Windows Settings\Security Settings\Local Policies\User Rights Assignment\Deny log on as a batch job</t>
  </si>
  <si>
    <t>To implement the recommended configuration state, set the following Group Policy setting to Guests. 
	Computer Configuration\Windows Settings\Security Settings\Local Policies\User Rights Assignment\Deny log on through Terminal Services</t>
  </si>
  <si>
    <t>To implement the recommended configuration state, set the following Group Policy setting to Guests (additional entries also acceptable as authorized per enterprise policy).
	Computer Configuration\Windows Settings\Security Settings\Local Policies\User Rights Assignment\Deny access to this computer from the network</t>
  </si>
  <si>
    <t>To implement the recommended configuration state, set the following Group Policy setting to Guests. 
	Computer Configuration\Windows Settings\Security Settings\Local Policies\User Rights Assignment\Deny log on locally</t>
  </si>
  <si>
    <t>To implement the recommended configuration state, set the following Group Policy setting to Administrators. 
	Computer Configuration\Windows Settings\Security Settings\Local Policies\User Rights Assignment\Modify firmware environment values</t>
  </si>
  <si>
    <t>To implement the recommended configuration state, set the following Group Policy setting to Administrators. 
	Computer Configuration\Windows Settings\Security Settings\Local Policies\User Rights Assignment\Create a pagefile</t>
  </si>
  <si>
    <t>To implement the recommended configuration state, set the following Group Policy setting to No Auditing. 
	Computer Configuration\Windows Settings\Security Settings\Advanced Audit Policy Configuration\Audit Policies\Object Access\Audit Policy: Object Access: Filtering Platform Packet Drop</t>
  </si>
  <si>
    <t>To implement the recommended configuration state, set the following Group Policy setting to No Auditing. 
	Computer Configuration\Windows Settings\Security Settings\Advanced Audit Policy Configuration\Audit Policies\Object Access\Audit Policy: Object Access: SAM</t>
  </si>
  <si>
    <t>To implement the recommended configuration state, set the following Group Policy setting to No Auditing. 
	Computer Configuration\Windows Settings\Security Settings\Advanced Audit Policy Configuration\Audit Policies\Object Access\Audit Policy: Object Access: Certification Services</t>
  </si>
  <si>
    <t>To implement the recommended configuration state, set the following Group Policy setting to No Auditing. 
	Computer Configuration\Windows Settings\Security Settings\Advanced Audit Policy Configuration\Audit Policies\Object Access\Audit Policy: Object Access: Handle Manipulation</t>
  </si>
  <si>
    <t>To implement the recommended configuration state, set the following Group Policy setting to No Auditing. 
	Computer Configuration\Windows Settings\Security Settings\Advanced Audit Policy Configuration\Audit Policies\Object Access\Audit Policy: Object Access: Other Object Access Events</t>
  </si>
  <si>
    <t>To implement the recommended configuration state, set the following Group Policy setting to No Auditing. 
	Computer Configuration\Windows Settings\Security Settings\Advanced Audit Policy Configuration\Audit Policies\Object Access\Audit Policy: Object Access: Kernel Object</t>
  </si>
  <si>
    <t>To implement the recommended configuration state, set the following Group Policy setting to No Auditing. 
	Computer Configuration\Windows Settings\Security Settings\Advanced Audit Policy Configuration\Audit Policies\Object Access\Audit Policy: Object Access: Registry</t>
  </si>
  <si>
    <t>To implement the recommended configuration state, set the following Group Policy setting to No Auditing. 
	Computer Configuration\Windows Settings\Security Settings\Advanced Audit Policy Configuration\Audit Policies\Object Access\Audit Policy: Object Access: File System</t>
  </si>
  <si>
    <t>To implement the recommended configuration state, set the following Group Policy setting to No Auditing. 
	Computer Configuration\Windows Settings\Security Settings\Advanced Audit Policy Configuration\Audit Policies\Object Access\Audit Policy: Object Access: File Share</t>
  </si>
  <si>
    <t>To implement the recommended configuration state, set the following Group Policy setting to No Auditing. 
	Computer Configuration\Windows Settings\Security Settings\Advanced Audit Policy Configuration\Audit Policies\Object Access\Audit Policy: Object Access: Filtering Platform Connection</t>
  </si>
  <si>
    <t>To implement the recommended configuration state, set the following Group Policy setting to No Auditing. 
	Computer Configuration\Windows Settings\Security Settings\Advanced Audit Policy Configuration\Audit Policies\Object Access\Audit Policy: Object Access: Application Generated</t>
  </si>
  <si>
    <t>To implement the recommended configuration state, set the following Group Policy setting to Enabled.
	Computer Configuration\Windows Settings\Security Settings\Account Policies\Password Policy\Password must meet complexity requirements</t>
  </si>
  <si>
    <t>To implement the recommended configuration state, set the following Group Policy setting to 1 or greater.
	Computer Configuration\Windows Settings\Security Settings\Account Policies\Password Policy\Minimum password age</t>
  </si>
  <si>
    <t>To implement the recommended configuration state, set the following Group Policy setting to Disabled. 
	Computer Configuration\Administrative Templates\Windows Components\Windows Installer\Always install with elevated privileges</t>
  </si>
  <si>
    <t>To implement the recommended configuration state, set the following Group Policy setting to Disabled. 
	Computer Configuration\Administrative Templates\Windows Components\Event Log Service\Security\Retain old events</t>
  </si>
  <si>
    <t>To implement the recommended configuration state, set the following Group Policy setting to Disabled. 
	Computer Configuration\Administrative Templates\Windows Components\Event Log Service\Application\Retain old events</t>
  </si>
  <si>
    <t>To implement the recommended configuration state, set the following Group Policy setting to Enabled. Then set the available option to 32768. 
	Computer Configuration\Administrative Templates\Windows Components\Event Log Service\Application\Maximum Log Size (KB)</t>
  </si>
  <si>
    <t>To implement the recommended configuration state, set the following Group Policy setting to Disabled. 
	Computer Configuration\Administrative Templates\Windows Components\Event Log Service\System\Retain old events</t>
  </si>
  <si>
    <t>To implement the recommended configuration state, set the following Group Policy setting to Enabled. Then set the available option to 32768. 
	Computer Configuration\Administrative Templates\Windows ComponentsEvent Log Service\System\Maximum Log Size (KB)</t>
  </si>
  <si>
    <t>To implement the recommended configuration state, set the following Group Policy setting to 24 or greater.
	Computer Configuration\Windows Settings\Security Settings\Account Policies\Password Policy\Enforce password history</t>
  </si>
  <si>
    <t>To implement the recommended configuration state, set the following Group Policy setting to Disabled.
	Computer Configuration\Windows Settings\Security Settings\Account Policies\Password Policy\Store passwords using reversible encryption</t>
  </si>
  <si>
    <t>To implement the recommended configuration state, set the following Group Policy setting to Enabled. Then set the available option to Block (default). 
	Computer Configuration\Windows Settings\Security Settings\Windows Firewall with Advanced Security\Windows Firewall with Advanced Security\Windows Firewall Properties\Public Profile\Windows Firewall: Public: Inbound connections</t>
  </si>
  <si>
    <t>To implement the recommended configuration state, set the following Group Policy setting to Enabled. Then set the available option to Block (default). 
	Computer Configuration\Windows Settings\Security Settings\Windows Firewall with Advanced Security\Windows Firewall with Advanced Security\Windows Firewall Properties\Domain Profile\Windows Firewall: Domain: Inbound connections</t>
  </si>
  <si>
    <t>To implement the recommended configuration state, set the following Group Policy setting to Enabled. Then set the available option to Block (default). 
	Computer Configuration\Windows Settings\Security Settings\Windows Firewall with Advanced Security\Windows Firewall with Advanced Security\Windows Firewall Properties\Private Profile\Windows Firewall: Private: Inbound connections</t>
  </si>
  <si>
    <t>To implement the recommended configuration state, set the following Group Policy setting to Success. 
	Computer Configuration\Windows Settings\Security Settings\Advanced Audit Policy Configuration\Audit Policies\Account Logon\Audit Policy: Account Logon: Credential Validation</t>
  </si>
  <si>
    <t>To implement the recommended configuration state, set the following Group Policy setting to No Auditing. 
	Computer Configuration\Windows Settings\Security Settings\Advanced Audit Policy Configuration\Audit Policies\Account Logon\Audit Policy: Account Logon: Other Account Logon Events</t>
  </si>
  <si>
    <t>To implement the recommended configuration state, set the following Group Policy setting to No Auditing. 
	Computer Configuration\Windows Settings\Security Settings\Advanced Audit Policy Configuration\Audit Policies\Account Logon\Audit Policy: Account Logon: Kerberos Authentication Service</t>
  </si>
  <si>
    <t>To implement the recommended configuration state, set the following Group Policy setting to No Auditing. 
	Computer Configuration\Windows Settings\Security Settings\Advanced Audit Policy Configuration\Audit Policies\Account Logon\Audit Policy: Account Logon: Kerberos Service Ticket Operations</t>
  </si>
  <si>
    <t>To implement the recommended configuration state, set the following Group Policy setting to Success and Failure. 
	Computer Configuration\Windows Settings\Security Settings\Advanced Audit Policy Configuration\Audit Policies\Privilege Use\Audit Policy: Privilege Use: Sensitive Privilege Use</t>
  </si>
  <si>
    <t>To implement the recommended configuration state, set the following Group Policy setting to No Auditing. 
	Computer Configuration\Windows Settings\Security Settings\Advanced Audit Policy Configuration\Audit Policies\Privilege Use\Audit Policy: Privilege Use: Non Sensitive Privilege Use</t>
  </si>
  <si>
    <t>To implement the recommended configuration state, set the following Group Policy setting to No Auditing. 
	Computer Configuration\Windows Settings\Security Settings\Advanced Audit Policy Configuration\Audit Policies\Privilege Use\Audit Policy: Privilege Use: Other Privilege Use Events</t>
  </si>
  <si>
    <t>To implement the recommended configuration state, set the following Group Policy setting to Success. 
	Computer Configuration\Windows Settings\Security Settings\Advanced Audit Policy Configuration\Audit Policies\Logon/Logoff\Audit Policy: Logon-Logoff: Logoff</t>
  </si>
  <si>
    <t>To implement the recommended configuration state, set the following Group Policy setting to No Auditing. 
	Computer Configuration\Windows Settings\Security Settings\Advanced Audit Policy Configuration\Audit Policies\Logon/Logoff\Audit Policy: Logon-Logoff: IPsec Extended Mode</t>
  </si>
  <si>
    <t>To implement the recommended configuration state, set the following Group Policy setting to No Auditing. 
	Computer Configuration\Windows Settings\Security Settings\Advanced Audit Policy Configuration\Audit Policies\Logon/Logoff\Audit Policy: Logon-Logoff: IPsec Main Mode</t>
  </si>
  <si>
    <t>To implement the recommended configuration state, set the following Group Policy setting to No Auditing. 
	Computer Configuration\Windows Settings\Security Settings\Advanced Audit Policy Configuration\Audit Policies\Logon/Logoff\Audit Policy: Logon-Logoff: Network Policy Server</t>
  </si>
  <si>
    <t>To implement the recommended configuration state, set the following Group Policy setting to Success and Failure. 
	Computer Configuration\Windows Settings\Security Settings\Advanced Audit Policy Configuration\Audit Policies\Logon/Logoff\Audit Policy: Logon-Logoff: Logon</t>
  </si>
  <si>
    <t>To implement the recommended configuration state, set the following Group Policy setting to Success. 
	Computer Configuration\Windows Settings\Security Settings\Advanced Audit Policy Configuration\Audit Policies\Logon/Logoff\Audit Policy: Logon-Logoff: Other Logon/Logoff Events</t>
  </si>
  <si>
    <t>To implement the recommended configuration state, set the following Group Policy setting to No Auditing. 
	Computer Configuration\Windows Settings\Security Settings\Advanced Audit Policy Configuration\Audit Policies\Logon/Logoff\Audit Policy: Logon-Logoff: IPsec Quick Mode</t>
  </si>
  <si>
    <t>To implement the recommended configuration state, set the following Group Policy setting to Success. 
	Computer Configuration\Windows Settings\Security Settings\Advanced Audit Policy Configuration\Audit Policies\Logon/Logoff\Audit Policy: Logon-Logoff: Account Lockout</t>
  </si>
  <si>
    <t>To implement the recommended configuration state, set the following Group Policy setting to Success. 
	Computer Configuration\Windows Settings\Security Settings\Advanced Audit Policy Configuration\Audit Policies\Logon/Logoff\Audit Policy: Logon-Logoff: Special Logon</t>
  </si>
  <si>
    <t>To implement the recommended configuration state, set the following Group Policy setting to No Auditing. 
	Computer Configuration\Windows Settings\Security Settings\Advanced Audit Policy Configuration\Audit Policies\DS Access\Audit Policy: DS Access: Directory Service Changes</t>
  </si>
  <si>
    <t>To implement the recommended configuration state, set the following Group Policy setting to No Auditing. 
	Computer Configuration\Windows Settings\Security Settings\Advanced Audit Policy Configuration\Audit Policies\DS Access\Audit Policy: DS Access: Detailed Directory Service Replication</t>
  </si>
  <si>
    <t>To implement the recommended configuration state, set the following Group Policy setting to No Auditing. 
	Computer Configuration\Windows Settings\Security Settings\Advanced Audit Policy Configuration\Audit Policies\DS Access\Audit Policy: DS Access: Directory Service Access</t>
  </si>
  <si>
    <t>To implement the recommended configuration state, set the following Group Policy setting to No Auditing. 
	Computer Configuration\Windows Settings\Security Settings\Advanced Audit Policy Configuration\Audit Policies\DS Access\Audit Policy: DS Access: Directory Service Replication</t>
  </si>
  <si>
    <t>To implement the recommended configuration state, set the following Group Policy setting to Success and Failure. 
	Computer Configuration\Windows Settings\Security Settings\Advanced Audit Policy Configuration\Audit Policies\Account Management\Audit Policy: Account Management: Security Group Management</t>
  </si>
  <si>
    <t>To implement the recommended configuration state, set the following Group Policy setting to Success and Failure. 
	Computer Configuration\Windows Settings\Security Settings\Advanced Audit Policy Configuration\Audit Policies\Account Management\Audit Policy: Account Management: User Account Management</t>
  </si>
  <si>
    <t>To implement the recommended configuration state, set the following Group Policy setting to Success and Failure. 
	Computer Configuration\Windows Settings\Security Settings\Advanced Audit Policy Configuration\Audit Policies\Account Management\Audit Policy: Account Management: Other Account Management Events</t>
  </si>
  <si>
    <t>To implement the recommended configuration state, set the following Group Policy setting to Success and Failure. 
	Computer Configuration\Windows Settings\Security Settings\Advanced Audit Policy Configuration\Audit Policies\Account Management\Audit Policy: Account Management: Computer Account Management</t>
  </si>
  <si>
    <t>To implement the recommended configuration state, set the following Group Policy setting to No Auditing. 
	Computer Configuration\Windows Settings\Security Settings\Advanced Audit Policy Configuration\Audit Policies\Account Management\Audit Policy: Account Management: Distribution Group Management</t>
  </si>
  <si>
    <t>To implement the recommended configuration state, set the following Group Policy setting to No Auditing. 
	Computer Configuration\Windows Settings\Security Settings\Advanced Audit Policy Configuration\Audit Policies\Account Management\Audit Policy: Account Management: Application Group Management</t>
  </si>
  <si>
    <t>To implement the recommended configuration state, set the following Group Policy setting to Success. 
	Computer Configuration\Windows Settings\Security Settings\Advanced Audit Policy Configuration\Audit Policies\Detailed Tracking\Audit Policy: Detailed Tracking: Process Creation</t>
  </si>
  <si>
    <t>To implement the recommended configuration state, set the following Group Policy setting to No Auditing. 
	Computer Configuration\Windows Settings\Security Settings\Advanced Audit Policy Configuration\Audit Policies\Detailed Tracking\Audit Policy: Detailed Tracking: RPC Events</t>
  </si>
  <si>
    <t>To implement the recommended configuration state, set the following Group Policy setting to No Auditing. 
	Computer Configuration\Windows Settings\Security Settings\Advanced Audit Policy Configuration\Audit Policies\Detailed Tracking\Audit Policy: Detailed Tracking: Process Termination</t>
  </si>
  <si>
    <t>To implement the recommended configuration state, set the following Group Policy setting to No Auditing. 
	Computer Configuration\Windows Settings\Security Settings\Advanced Audit Policy Configuration\Audit Policies\Detailed Tracking\Audit Policy: Detailed Tracking: DPAPI Activity</t>
  </si>
  <si>
    <t>To implement the recommended configuration state, set the following Group Policy setting to Success and Failure. 
	Computer Configuration\Windows Settings\Security Settings\Advanced Audit Policy Configuration\Audit Policies\System\Audit Policy: System: Security System Extension</t>
  </si>
  <si>
    <t>To implement the recommended configuration state, set the following Group Policy setting to Success and Failure. 
	Computer Configuration\Windows Settings\Security Settings\Advanced Audit Policy Configuration\Audit Policies\System\Audit Policy: System: System Integrity</t>
  </si>
  <si>
    <t>To implement the recommended configuration state, set the following Group Policy setting to No Auditing. 
	Computer Configuration\Windows Settings\Security Settings\Advanced Audit Policy Configuration\Audit Policies\System\Audit Policy: System: Other System Events</t>
  </si>
  <si>
    <t>To implement the recommended configuration state, set the following Group Policy setting to Success and Failure. 
	Computer Configuration\Windows Settings\Security Settings\Advanced Audit Policy Configuration\Audit Policies\System\Audit Policy: System: IPsec Driver</t>
  </si>
  <si>
    <t>To implement the recommended configuration state, set the following Group Policy setting to Success and Failure. 
	Computer Configuration\Windows Settings\Security Settings\Advanced Audit Policy Configuration\Audit Policies\System\Audit Policy: System: Security State Change</t>
  </si>
  <si>
    <t>To implement the recommended configuration state, set the following Group Policy setting to Success. 
	Computer Configuration\Windows Settings\Security Settings\Advanced Audit Policy Configuration\Audit Policies\Policy Change\Audit Policy: Policy Change: Authorization Policy Change</t>
  </si>
  <si>
    <t>To implement the recommended configuration state, set the following Group Policy setting to Success and Failure. 
	Computer Configuration\Windows Settings\Security Settings\Advanced Audit Policy Configuration\Audit Policies\Policy Change\Audit Policy: Policy Change: Audit Policy Change</t>
  </si>
  <si>
    <t>To implement the recommended configuration state, set the following Group Policy setting to No Auditing. 
	Computer Configuration\Windows Settings\Security Settings\Advanced Audit Policy Configuration\Audit Policies\Policy Change\Audit Policy: Policy Change: MPSSVC Rule-Level Policy Change</t>
  </si>
  <si>
    <t>To implement the recommended configuration state, set the following Group Policy setting to No Auditing. 
	Computer Configuration\Windows Settings\Security Settings\Advanced Audit Policy Configuration\Audit Policies\Policy Change\Audit Policy: Policy Change: Other Policy Change Events</t>
  </si>
  <si>
    <t>To implement the recommended configuration state, set the following Group Policy setting to Success. 
	Computer Configuration\Windows Settings\Security Settings\Advanced Audit Policy Configuration\Audit Policies\Policy Change\Audit Policy: Policy Change: Authentication Policy Change</t>
  </si>
  <si>
    <t>To implement the recommended configuration state, set the following Group Policy setting to No Auditing. 
	Computer Configuration\Windows Settings\Security Settings\Advanced Audit Policy Configuration\Audit Policies\Policy Change\Audit Policy: Policy Change: Filtering Platform Policy Change</t>
  </si>
  <si>
    <t>To implement the recommended configuration state, set the following Group Policy setting to Administrators. 
	Computer Configuration\Windows Settings\Security Settings\Local Policies\User Rights Assignment\Debug programs</t>
  </si>
  <si>
    <t>To implement the recommended configuration state, set the following Group Policy setting to Administrators, Authenticated Users. 
	Computer Configuration\Windows Settings\Security Settings\Local Policies\User Rights Assignment\Access this computer from the network</t>
  </si>
  <si>
    <t>To implement the recommended configuration state, set the following Group Policy setting to Administrators, Authenticated Users, Backup Operators, Local Service, Network Service. 
	Computer Configuration\Windows Settings\Security Settings\Local Policies\User Rights Assignment\Bypass traverse checking</t>
  </si>
  <si>
    <t>To implement the recommended configuration state, set the following Group Policy setting to Administrators. 
	Computer Configuration\Windows Settings\Security Settings\Local Policies\User Rights Assignment\Profile system performance</t>
  </si>
  <si>
    <t>To implement the recommended configuration state, set the following Group Policy setting to Administrators. 
	Computer Configuration\Windows Settings\Security Settings\Local Policies\User Rights Assignment\Profile single process</t>
  </si>
  <si>
    <t>To implement the recommended configuration state, set the following Group Policy setting to Administrators. 
	Computer Configuration\Windows Settings\Security Settings\Local Policies\User Rights Assignment\Allow log on locally</t>
  </si>
  <si>
    <t>To implement the recommended configuration state, set the following Group Policy setting to Administrators. 
	Computer Configuration\Windows Settings\Security Settings\Local Policies\User Rights Assignment\Manage auditing and security log</t>
  </si>
  <si>
    <t>To implement the recommended configuration state, set the following Group Policy setting to Administrators. 
	Computer Configuration\Windows Settings\Security Settings\Local Policies\User Rights Assignment\Remove computer from docking station</t>
  </si>
  <si>
    <t>To implement the recommended configuration state, set the following Group Policy setting to Administrators. 
	Computer Configuration\Windows Settings\Security Settings\Local Policies\User Rights Assignment\Take ownership of files or other objects</t>
  </si>
  <si>
    <t>To implement the recommended configuration state, set the following Group Policy setting to Administrators. 
	Computer Configuration\Windows Settings\Security Settings\Local Policies\User Rights Assignment\Shut down the system</t>
  </si>
  <si>
    <t>To implement the recommended configuration state, set the following Group Policy setting to Administrators. 
	Computer Configuration\Windows Settings\Security Settings\Local Policies\User Rights Assignment\Force shutdown from a remote system</t>
  </si>
  <si>
    <t>To implement the recommended configuration state, set the following Group Policy setting to Administrators. 
	Computer Configuration\Windows Settings\Security Settings\Local Policies\User Rights Assignment\Allow log on through Terminal Services</t>
  </si>
  <si>
    <t>AC-3</t>
  </si>
  <si>
    <t>AC-7</t>
  </si>
  <si>
    <t>CM-6</t>
  </si>
  <si>
    <t>AC-6</t>
  </si>
  <si>
    <t>AC-1</t>
  </si>
  <si>
    <t>AU-2</t>
  </si>
  <si>
    <t>IA-5</t>
  </si>
  <si>
    <t>AC-4</t>
  </si>
  <si>
    <t>AC-8</t>
  </si>
  <si>
    <t>SC-9</t>
  </si>
  <si>
    <t>SC-2</t>
  </si>
  <si>
    <t>AU-5</t>
  </si>
  <si>
    <t>AU-8</t>
  </si>
  <si>
    <t>AC-5</t>
  </si>
  <si>
    <t>▪ Criticality</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</si>
  <si>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</si>
  <si>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</si>
  <si>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</si>
  <si>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</si>
  <si>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</si>
  <si>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</si>
  <si>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Weighted Pass Rate</t>
  </si>
  <si>
    <t>Totals</t>
  </si>
  <si>
    <t>Weighted Score</t>
  </si>
  <si>
    <t>Risk Rating</t>
  </si>
  <si>
    <t>Test Cases</t>
  </si>
  <si>
    <t>Weight</t>
  </si>
  <si>
    <t>Device Weighted Score:</t>
  </si>
  <si>
    <t>Criticality</t>
  </si>
  <si>
    <t>Moderate</t>
  </si>
  <si>
    <t>Significant</t>
  </si>
  <si>
    <t>Limited</t>
  </si>
  <si>
    <t>Criticality Ratings</t>
  </si>
  <si>
    <t>Critical</t>
  </si>
  <si>
    <t>1. All SCSEM Test Results</t>
  </si>
  <si>
    <t>HAC10</t>
  </si>
  <si>
    <t>HAC27</t>
  </si>
  <si>
    <t>HAC11</t>
  </si>
  <si>
    <t>HPW11</t>
  </si>
  <si>
    <t>HPW2</t>
  </si>
  <si>
    <t>HPW100</t>
  </si>
  <si>
    <t>HCM9</t>
  </si>
  <si>
    <t>HAC100</t>
  </si>
  <si>
    <t>HCM100</t>
  </si>
  <si>
    <t>HAU100</t>
  </si>
  <si>
    <t>HAC14</t>
  </si>
  <si>
    <t>HPW10</t>
  </si>
  <si>
    <t>HCM10</t>
  </si>
  <si>
    <t>HAC29</t>
  </si>
  <si>
    <t>HSC15</t>
  </si>
  <si>
    <t>HAC22</t>
  </si>
  <si>
    <t>HPW7</t>
  </si>
  <si>
    <t>HAU4</t>
  </si>
  <si>
    <t>HRM100</t>
  </si>
  <si>
    <t>HAC17</t>
  </si>
  <si>
    <t>HPW3</t>
  </si>
  <si>
    <t>HPW6</t>
  </si>
  <si>
    <t>HPW4</t>
  </si>
  <si>
    <t>HAU10</t>
  </si>
  <si>
    <t>AU-4</t>
  </si>
  <si>
    <t>AU-11</t>
  </si>
  <si>
    <t>Access Control Policies and Procedures</t>
  </si>
  <si>
    <t>Access Enforcement</t>
  </si>
  <si>
    <t>Information Flow Enforcement</t>
  </si>
  <si>
    <t>System Use Notification</t>
  </si>
  <si>
    <t>Separation of Duties</t>
  </si>
  <si>
    <t>Least Privilege</t>
  </si>
  <si>
    <t>Unsuccessful Logon Attempts</t>
  </si>
  <si>
    <t>Audit Record Retention</t>
  </si>
  <si>
    <t>Audit Events</t>
  </si>
  <si>
    <t>Audit Storage Capacity</t>
  </si>
  <si>
    <t>Response to Audit Failures</t>
  </si>
  <si>
    <t>Time Stamps</t>
  </si>
  <si>
    <t>Configuration Settings</t>
  </si>
  <si>
    <t>Authenticator Management</t>
  </si>
  <si>
    <t>Application Partitioning</t>
  </si>
  <si>
    <t>Transmission Confidentiality</t>
  </si>
  <si>
    <t>To implement the recommended configuration state, set the following Group Policy setting to 0. 
	Computer Configuration\Windows Settings\Security Settings\Local Policies\Security Options\Interactive logon: Number of previous logons to cache (in case domain controller is not available)</t>
  </si>
  <si>
    <t>Users will be unable to log on to any computers if there is no domain controller available to authenticate them. Organizations may want to configure this value to 2 for end-user computers, especially for mobile users. A configuration value of 0 means that the user's logon information will still be in the cache, even if a member of the IT department has recently logged on to their computer to perform system maintenance. This method allows users to log on to their computers when they are not connected to the organization€ s network.</t>
  </si>
  <si>
    <t>Section #</t>
  </si>
  <si>
    <t>▪ IRS Publication 1075, Tax Information Security Guidelines for Federal, State and Local Agencies (October 2014)</t>
  </si>
  <si>
    <t>▪ CIS Microsoft Windows Server 2008 Benchmark v2.1.0</t>
  </si>
  <si>
    <t>Added baseline Criticality Score and Issue Codes, weighted test cases based on criticality, and updated Results Tab. Transitioned to CIS Benchmark for Windows 2008 Member Server</t>
  </si>
  <si>
    <t>complement tests executed through the Nessus Automated Scanning or through manual evaluation.</t>
  </si>
  <si>
    <t>Total Number of Tests Performed</t>
  </si>
  <si>
    <t>In some organizations, it can be a daunting management challenge to maintain a regular schedule for periodic password changes for local accounts. Therefore, you may want to disable the built-in Administrator account instead of relying on regular password changes to protect it from attack. Another reason to disable this built-in account is that it cannot be locked out no matter how many failed logons it accrues, which makes it a prime target for brute force attacks that tempt to guess passwords. Also, this account has a well-known security identifier (SID) and there are third-party tools that allow authentication by using the SID rather than the account name. This capability means that even if you rename the Administrator account, an attacker could launch a brute force attack by using the SID to log on.</t>
  </si>
  <si>
    <t>In Active Directory based domains, each computer has an account and password just like every user. By default, the domain-joined computers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</si>
  <si>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This policy setting determines whether packet signing is required by the SMB client component. If you enable this policy setting, the Microsoft network client computer cannot communicate with a Microsoft network server unless that server agrees to sign SMB packets. In mixed environments with legacy client computers, set this option to Disabled because these computers will not be able to authenticate or gain access to domain controllers. However, you can use this policy setting in Windows 2000 or later environments. Note When Windows Vista 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t>
  </si>
  <si>
    <t>Session hijacking uses tools that allow attackers who have access to the same network as the client or server to interrupt, end, or steal a session in progress. Attackers can potentially intercept and modify unsigned SMB packets and then forward them so that the server might perform undesirable actions. Alternatively, the attacker could pose as the server or client after legitimate authentication and gain unauthorized access to data. SMB is the resource sharing protocol that is supported by the Windows operating systems. SMB signatures authenticate both users and the servers that host the data. If either side fails the authentication process, data transmission will not take place.</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</si>
  <si>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 and sensitive information such as passwords are encrypted but the channel is not integrity-checked, and not all information is encrypted. If a computer is configured to always encrypt or sign secure channel data but the domain controller cannot sign or encrypt any portion of the secure channel data, the computer and domain controller cannot establish a secure channel. If the computer is configured to encrypt or sign secure channel data when possible, a secure channel can be established, but the level of encryption and signing is negotiated.</t>
  </si>
  <si>
    <t>Digital encryption and signing of the €secure channel€ is a good idea where it is supported. The secure channel protects domain credentials as they are sent to the domain controller. However, only Windows NT 4.0 with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 You can enable the other two policy settings, Domain member: Digitally encrypt secure channel data (when possible) and Domain member: Digitally encrypt sign channel data (when possible), on all computers in the domain that support them and clients running versions of Windows earlier than Windows NT 4.0 with SP6a and applications that run on these versions of Windows will not be affected.</t>
  </si>
  <si>
    <t>Client computers that have this policy setting enabled will be unable to communicate by means of digitally encrypted or signed protocols with servers that do not support these algorithms. Network clients that do not support these algorithms will not be able to use servers that require them for network communications. For example, many Apache-based Web servers are not configured to support TLS. If you enable this setting, you also need to configure Internet Explorer to use TLS. This policy setting also affects the encryption level that is used for the Remote Desktop Protocol (RDP). The Remote Desktop Connection tool uses the RDP protocol to communicate with servers that run Terminal Services and client computers that are configured for remote control; RDP connections will fail if both computers are not configured to use the same encryption algorithms. To enable Internet Explore to use TLS: 1. On the Internet Explorer Tools menu, click Internet Options. 2. Click the Advanced tab. 3. Select the Use TLS 1.0 check box. It is also possible to configure this policy setting through Group Policy or by using the Internet Explorer Administrators Kit. Client computers running Windows XP, Windows XP SP1 and Windows XP SP2 that try to connect to a Terminal Services server that has this setting enabled will be unable to communicate with the server until an updated version of the Terminal Services client is installed. This issue could also affect Remote Assistance and Remote Desktop connections. For more information about the issue and how to resolve it see "Remote Assistance connection to Windows Server 2003 with FIPS encryption does not work" at http://support.microsoft.com/default.aspx?scid=kb;en-us;811770.</t>
  </si>
  <si>
    <t>Microsoft developed this feature to make it easier for users with certain types of physical impairments to log on to computers that run Windows. If users are not required to press CTRL+ALT+DEL, they are susceptible to attacks that 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</si>
  <si>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Digital encryption and signing of the €secure channel€ is a good idea where it is supported. The secure channel protects domain credentials as they are sent to the domain controller. However, only Windows NT 4.0 Service Pack 6a (SP6a) and subsequent versions of the Windows operating system support digital encryption and signing of the secure channel. Windows 98 Second Edition clients do not support it unless they have the Dsclient installed. Therefore, you cannot enable the Domain member: Digitally encrypt or sign secure channel data (always) setting on domain controllers that support Windows 98 clients as members of the domain. Potential impacts can include the following:</t>
  </si>
  <si>
    <t>LAN Manager (LM) is a family of early Microsoft client/server software that allows users to link personal computers together on a single network. Network capabilities include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possible values for the Network security: LAN Manager authentication level setting are: . Send LM &amp; NTLM responses . Send LM &amp; NTLM — use NTLMv2 session security if negotiated . Send NTLM responses only . Send NTLMv2 responses only . Send NTLMv2 responses only refuse LM . Send NTLMv2 responses only refuse LM &amp; NTLM . Not Defined The Network security: LAN Manager authentication level setting determines which challenge/response authentication protocol is used for network logons. This choice affects the authentication protocol level that clients use, the session security level that the computers negotiate, and the authentication level that servers accept as follows: . Send LM &amp; NTLM responses. Clients use LM and NTLM authentication and never use NTLMv2 session security. Domain controllers accept LM, NTLM, and NTLMv2 authentication. . Send LM &amp; NTLM use NTLMv2 session security if negotiated. Clients use LM and NTLM authentication and use NTLMv2 session security if the server supports it. Domain controllers accept LM, NTLM, and NTLMv2 authentication. . Send NTLM response only. Clients use NTLM authentication only and use NTLMv2 session security if the server supports it. Domain controllers accept LM, NTLM, and NTLMv2 authentication. . Send NTLMv2 response only. Clients use NTLMv2 authentication only and use NTLMv2 session security if the server supports it. Domain controllers accept LM, NTLM, and NTLMv2 authentication. . Send NTLMv2 response only refuse LM. Clients use NTLMv2 authentication only and use NTLMv2 session security if the server supports it. Domain controllers refuse LM (accept only NTLM and NTLMv2 authentication). . Send NTLMv2 response only refuse LM never use NTLMv2 session security. Clients use LM and NTLM authentication, and never use NTLMv2 session security. Domain controllers accept LM, NTLM, and NTLMv2 authentication. . Level 1 Use NTLMv2 session security if negotiated. Clients use LM and NTLM authentication, and use NTLMv2 session security if the server supports it. Domain controllers accept LM, NTLM, and NTLMv2 authentication. . Level 2 Send NTLM response only. Clients use only NTLM authentication, and use NTLMv2 session security if the server supports it. Domain controllers accept LM, NTLM, and NTLMv2 authentication. . Level 3 Send NTLMv2 response only. Clients use NTLMv2 authentication, and use NTLMv2 session security if the server supports it. Domain controllers accept LM, NTLM, and NTLMv2 authentication. . Level 4 Domain controllers refuse LM responses. Clients use NTLM authentication, and use NTLMv2 session security if the server supports it. Domain controllers refuse LM authentication, that is, they accept NTLM and NTLMv2. . Level 5 Domain controllers refuse LM and NTLM responses (accept only NTLMv2). Clients use NTLMv2 authentication, use and NTLMv2 session security if the server supports it. Domain controllers refuse NTLM and LM authentication (they accept only NTLMv2).</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</si>
  <si>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tempt to hijack network sessions and eavesdropping. (Eavesdropping is a form of hacking in which network data is read or altered in transit. The data can be modified to hide or change the sender, or be redirected.)</t>
  </si>
  <si>
    <t>This security setting determines which service accounts are prevented from registering a process as a service. This policy setting supersedes the Log on as a service policy setting if an account is subject to both policies. Note: This security setting does not apply to the System, Local Service, or Network Service accounts. When configuring a user right in the SCM enter a comma delimited list of accounts. Accounts can be either local or located in Active Directory, they can be groups, users, or computers.</t>
  </si>
  <si>
    <t>This policy setting allows users to shut down Windows Vista based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When configuring a user right in the SCM enter a comma delimited list of accounts. Accounts can be either local or located in Active Directory, they can be groups, users, or computers.</t>
  </si>
  <si>
    <t>Possible</t>
  </si>
  <si>
    <t>Actual</t>
  </si>
  <si>
    <t>Sections below are automatically calculated.</t>
  </si>
  <si>
    <t>Recommendation #</t>
  </si>
  <si>
    <t>Rationale Statement</t>
  </si>
  <si>
    <t>Remediation Procedure</t>
  </si>
  <si>
    <t>Impact Statement</t>
  </si>
  <si>
    <t>Applied minor corrections to format.</t>
  </si>
  <si>
    <t xml:space="preserve">Finding Statement
</t>
  </si>
  <si>
    <t>The security setting "Interactive logon: Number of previous logons to cache (in case domain controller is not available)" is not set to "0".</t>
  </si>
  <si>
    <t>The security setting "Network access: Named Pipes that can be accessed anonymously" is not set to "Browser".</t>
  </si>
  <si>
    <t>The security setting "Devices: Allowed to format and eject removable media" is not set to "Administrators".</t>
  </si>
  <si>
    <t>The security setting "Microsoft network server: Amount of idle time required before suspending session" is not set to "15".</t>
  </si>
  <si>
    <t>The security setting "MSS: (TcpMaxDataRetransmissions) How many times unacknowledged data is retransmitted (3 recommended, 5 is default)" is not set to "3".</t>
  </si>
  <si>
    <t>The security setting "Network security: LDAP client signing requirements" is not set to "Negotiate signing".</t>
  </si>
  <si>
    <t>The security setting "Network access: Sharing and security model for local accounts" is not set to "Classic - local users authenticate as themselves".</t>
  </si>
  <si>
    <t>The security setting "Interactive logon: Prompt user to change password before expiration" is not set to "14".</t>
  </si>
  <si>
    <t>The security setting "Network security: LAN Manager authentication level" is not set to "Send NTLMv2 response only. Refuse LM &amp; NTLM".</t>
  </si>
  <si>
    <t>The security setting "Bypass traverse checking" is not set to "Administrators, Authenticated Users, Backup Operators, Local Service, Network Service".</t>
  </si>
  <si>
    <t>The security setting "Access this computer from the network" is not set to "Administrators, Authenticated Users".</t>
  </si>
  <si>
    <t>The security setting "Debug programs" is not set to "Administrators".</t>
  </si>
  <si>
    <t>The security setting "Restore files and directories" is not set to "Administrators, Backup Operators".</t>
  </si>
  <si>
    <t>The security setting "Deny log on as a batch job" is not set to "Guests".</t>
  </si>
  <si>
    <t>The security setting "Allow log on through Terminal Services" is not set to "Administrators".</t>
  </si>
  <si>
    <t>The security setting "Force shutdown from a remote system" is not set to "Administrators".</t>
  </si>
  <si>
    <t>The security setting "Shut down the system" is not set to "Administrators".</t>
  </si>
  <si>
    <t>The security setting "Take ownership of files or other objects" is not set to "Administrators".</t>
  </si>
  <si>
    <t>The security setting "Deny log on through Terminal Services" is not set to "Guests".</t>
  </si>
  <si>
    <t>The security setting "Deny access to this computer from the network" is not set to "Guests".</t>
  </si>
  <si>
    <t>The security setting "Remove computer from docking station" is not set to "Administrators".</t>
  </si>
  <si>
    <t>The security setting "Create a pagefile" is not set to "Administrators".</t>
  </si>
  <si>
    <t>The security setting "Deny log on locally" is not set to "Guests".</t>
  </si>
  <si>
    <t>The security setting "Manage auditing and security log" is not set to "Administrators".</t>
  </si>
  <si>
    <t>The security setting "Allow log on locally" is not set to "Administrators".</t>
  </si>
  <si>
    <t>The security setting "Profile single process" is not set to "Administrators".</t>
  </si>
  <si>
    <t>The security setting "Profile system performance" is not set to "Administrators".</t>
  </si>
  <si>
    <t>.The security setting "Audit Policy: Object Access: Filtering Platform Packet Drop" is not set to "No Auditing"</t>
  </si>
  <si>
    <t>The security setting "Audit Policy: Object Access: Handle Manipulation" is not set to "No Auditing".</t>
  </si>
  <si>
    <t>The security setting "Audit Policy: Object Access: Other Object Access Events" is not set to "No Auditing".</t>
  </si>
  <si>
    <t>The security setting "Audit Policy: Object Access: Kernel Object" is not set to "No Auditing".</t>
  </si>
  <si>
    <t>The security setting "Audit Policy: Object Access: Registry" is not set to "No Auditing".</t>
  </si>
  <si>
    <t>The security setting "Audit Policy: Object Access: File System" is not set to "No Auditing".</t>
  </si>
  <si>
    <t>The security setting "Audit Policy: Object Access: File Share" is not set to "No Auditing".</t>
  </si>
  <si>
    <t>The security setting "Audit Policy: Object Access: Filtering Platform Connection" is not set to "No Auditing".</t>
  </si>
  <si>
    <t>The security setting "Audit Policy: Object Access: Application Generated" is not set to "No Auditing".</t>
  </si>
  <si>
    <t>The security setting "Audit Policy: Object Access: SAM" is not set to "No Auditing".</t>
  </si>
  <si>
    <t>The security setting "Audit Policy: Object Access: Certification Services" is not set to "No Auditing".</t>
  </si>
  <si>
    <t>The security setting "Audit Policy: Policy Change: Authorization Policy Change" is not set to "Success".</t>
  </si>
  <si>
    <t>The security setting "Audit Policy: Policy Change: Audit Policy Change" is not set to "Success and Failure".</t>
  </si>
  <si>
    <t>The security setting "Audit Policy: Policy Change: MPSSVC Rule-Level Policy Change" is not set to "No Auditing".</t>
  </si>
  <si>
    <t>The security setting "Audit Policy: Policy Change: Other Policy Change Events" is not set to "No Auditing".</t>
  </si>
  <si>
    <t>The security setting "Audit Policy: Policy Change: Authentication Policy Change" is not set to "Success".</t>
  </si>
  <si>
    <t>The security setting "Audit Policy: Policy Change: Filtering Platform Policy Change" is not set to "No Auditing".</t>
  </si>
  <si>
    <t>The security setting "Audit Policy: System: System Integrity" is not set to "Success and Failure".</t>
  </si>
  <si>
    <t>The security setting "Audit Policy: System: Other System Events" is not set to "No Auditing".</t>
  </si>
  <si>
    <t>The security setting "Audit Policy: System: IPsec Driver" is not set to "Success and Failure".</t>
  </si>
  <si>
    <t>The security setting "Audit Policy: System: security State Change" is not set to "Success and Failure".</t>
  </si>
  <si>
    <t>The security setting "Audit Policy: System: security System Extension" is not set to "Success and Failure".</t>
  </si>
  <si>
    <t>The security setting "Audit Policy: Detailed Tracking: Process Creation" is not set to "Success".</t>
  </si>
  <si>
    <t>The security setting "Audit Policy: Detailed Tracking: RPC Events" is not set to "No Auditing".</t>
  </si>
  <si>
    <t>The security setting "Audit Policy: Detailed Tracking: Process Termination" is not set to "No Auditing".</t>
  </si>
  <si>
    <t>The security setting "Audit Policy: Detailed Tracking: DPAPI Activity" is not set to "No Auditing".</t>
  </si>
  <si>
    <t>The security setting "Audit Policy: Account Management: security Group Management" is not set to "Success and Failure".</t>
  </si>
  <si>
    <t>The security setting "Audit Policy: Account Management: User Account Management" is not set to "Success and Failure".</t>
  </si>
  <si>
    <t>The security setting "Audit Policy: Account Management: Other Account Management Events" is not set to "Success and Failure".</t>
  </si>
  <si>
    <t>The security setting "Audit Policy: Account Management: Computer Account Management" is not set to "Success and Failure".</t>
  </si>
  <si>
    <t>The security setting "Audit Policy: Account Management: Distribution Group Management" is not set to "No Auditing".</t>
  </si>
  <si>
    <t>The security setting "Audit Policy: Account Management: Application Group Management" is not set to "No Auditing".</t>
  </si>
  <si>
    <t>The security setting "Audit Policy: DS Access: Directory Service Changes" is not set to "No Auditing".</t>
  </si>
  <si>
    <t>The security setting "Audit Policy: DS Access: Detailed Directory Service Replication" is not set to "No Auditing".</t>
  </si>
  <si>
    <t>The security setting "Audit Policy: DS Access: Directory Service Access" is not set to "No Auditing".</t>
  </si>
  <si>
    <t>The security setting "Audit Policy: DS Access: Directory Service Replication" is not set to "No Auditing".</t>
  </si>
  <si>
    <t>The security setting "Audit Policy: Logon-Logoff: Network Policy Server" is not set to "No Auditing".</t>
  </si>
  <si>
    <t>The security setting "Audit Policy: Logon-Logoff: Logon" is not set to "Success and Failure".</t>
  </si>
  <si>
    <t>The security setting "Audit Policy: Logon-Logoff: Other Logon/Logoff Events" is not set to "Success".</t>
  </si>
  <si>
    <t>The security setting "Audit Policy: Logon-Logoff: IPsec Quick Mode" is not set to "No Auditing".</t>
  </si>
  <si>
    <t>The security setting "Audit Policy: Logon-Logoff: Account Lockout" is not set to "Success".</t>
  </si>
  <si>
    <t>The security setting "Audit Policy: Logon-Logoff: Special Logon" is not set to "Success".</t>
  </si>
  <si>
    <t>The security setting "Audit Policy: Logon-Logoff: Logoff" is not set to "Success".</t>
  </si>
  <si>
    <t>The security setting "Audit Policy: Logon-Logoff: IPsec Extended Mode" is not set to "No Auditing".</t>
  </si>
  <si>
    <t>. security setting "Audit Policy: Logon-Logoff: IPsec Main Mode" is not set to "No Auditing"</t>
  </si>
  <si>
    <t>The security setting "Audit Policy: Privilege Use: Sensitive Privilege Use" is not set to "Success and Failure".</t>
  </si>
  <si>
    <t>The security setting "Audit Policy: Privilege Use: Non Sensitive Privilege Use" is not set to "No Auditing".</t>
  </si>
  <si>
    <t>The security setting "Audit Policy: Privilege Use: Other Privilege Use Events" is not set to "No Auditing".</t>
  </si>
  <si>
    <t>The security setting "Audit Policy: Account Logon: Credential Validation" is not set to "Success".</t>
  </si>
  <si>
    <t>The security setting "Audit Policy: Account Logon: Other Account Logon Events" is not set to "No Auditing".</t>
  </si>
  <si>
    <t>The security setting "Audit Policy: Account Logon: Kerberos Authentication Service" is not set to "No Auditing".</t>
  </si>
  <si>
    <t>The security setting "Audit Policy: Account Logon: Kerberos Service Ticket Operations" is not set to "No Auditing".</t>
  </si>
  <si>
    <t>The security setting "Windows Firewall: Private: Firewall state" is not set to "On".</t>
  </si>
  <si>
    <t>The security setting "Windows Firewall: Private: Apply local connection security rules" is not set to "Yes".</t>
  </si>
  <si>
    <t>The security setting "Windows Firewall: Private: Allow unicast response" is not set to "No".</t>
  </si>
  <si>
    <t>The security setting "Windows Firewall: Domain: Outbound connections" is not set to "Allow".</t>
  </si>
  <si>
    <t>The security setting "Windows Firewall: Domain: Apply local firewall rules" is not set to "Yes".</t>
  </si>
  <si>
    <t>The security setting "Windows Firewall: Domain: Display a notification" is not set to "Yes".</t>
  </si>
  <si>
    <t>The security setting "Windows Firewall: Domain: Firewall state" is not set to "On".</t>
  </si>
  <si>
    <t>The security setting "Windows Firewall: Domain: Apply local connection security rules" is not set to "Yes".</t>
  </si>
  <si>
    <t>The security setting "Windows Firewall: Domain: Allow unicast response" is not set to "No".</t>
  </si>
  <si>
    <t>The security setting "Windows Firewall: Public: Outbound connections" is not set to "Allow".</t>
  </si>
  <si>
    <t>The security setting "Windows Firewall: Public: Apply local connection security rules" is not set to "Yes".</t>
  </si>
  <si>
    <t>The security setting "Windows Firewall: Public: Allow unicast response" is not set to "No".</t>
  </si>
  <si>
    <t>The security setting "Windows Firewall: Public: Display a notification" is not set to "Yes".</t>
  </si>
  <si>
    <t>The security setting "Account lockout threshold" is not set to "3" or fewer.</t>
  </si>
  <si>
    <t>The security Setting "Reset account lockout counter after" is not set to "0".</t>
  </si>
  <si>
    <t>The security setting "Minimum password length" is not set to "8" or greater.</t>
  </si>
  <si>
    <t>The security setting "Enforce password history" is not set to "24" or greater.</t>
  </si>
  <si>
    <t>The security setting "Maximum Log Size (KB)" is not set to "enabled:196608"</t>
  </si>
  <si>
    <t>Set "Microsoft network server: Disconnect clients when logon hours expire" to "Enabled"</t>
  </si>
  <si>
    <t>Set "Accounts: Guest account status" to "Disabled"</t>
  </si>
  <si>
    <t>Set "Network access: Let Everyone permissions apply to anonymous users" to "Disabled"</t>
  </si>
  <si>
    <t>Set "Accounts: Administrator account status" to "Disabled"</t>
  </si>
  <si>
    <t>Set "Domain member: Maximum machine account password age" to "30"</t>
  </si>
  <si>
    <t>Set "Microsoft network client: Digitally sign communications (always)" to "Enabled"</t>
  </si>
  <si>
    <t>Set "Interactive logon: Number of previous logons to cache (in case domain controller is not available)" to "0"</t>
  </si>
  <si>
    <t>Set "System settings: Use Certificate Rules on Windows Executables for Software Restriction Policies" to "Enabled"</t>
  </si>
  <si>
    <t>Set "Network access: Named Pipes that can be accessed anonymously" to "browser"</t>
  </si>
  <si>
    <t>Set "User Account Control: Only elevate executables that are signed and validated" to "Disabled"</t>
  </si>
  <si>
    <t>Set "Network access: Do not allow anonymous enumeration of SAM accounts" to "Enabled"</t>
  </si>
  <si>
    <t>Set "Devices: Allowed to format and eject removable media" to "Administrators"</t>
  </si>
  <si>
    <t>Set "MSS: (ScreenSaverGracePeriod) The time in seconds before the screen saver grace period expires (0 recommended)" to "0"</t>
  </si>
  <si>
    <t>Set "User Account Control: Virtualize file and registry write failures to per-user locations" to "Enabled"</t>
  </si>
  <si>
    <t>Set "Shutdown: Allow system to be shut down without having to log on" to "Disabled"</t>
  </si>
  <si>
    <t>Set "Network access: Shares that can be accessed anonymously" to ""</t>
  </si>
  <si>
    <t>Set "Domain member: Disable machine account password changes" to "Disabled"</t>
  </si>
  <si>
    <t>Set "Audit: Force audit policy subcategory settings (Windows Vista or later) to override audit policy category settings" to "Enabled"</t>
  </si>
  <si>
    <t>Set "Network access: Do not allow anonymous enumeration of SAM accounts and shares" to "Enabled"</t>
  </si>
  <si>
    <t>Set "Microsoft network server: Amount of idle time required before suspending session" to "15"</t>
  </si>
  <si>
    <t>Set "Microsoft network client: Send unencrypted password to third-party SMB servers" to "Disabled"</t>
  </si>
  <si>
    <t>Set "MSS: (TcpMaxDataRetransmissions) How many times unacknowledged data is retransmitted (3 recommended, 5 is default)" to "3"</t>
  </si>
  <si>
    <t>Set "Recovery console: Allow automatic administrative logon" to "Disabled"</t>
  </si>
  <si>
    <t>Set "User Account Control: Allow UIAccess applications to prompt for elevation without using the secure desktop" to "Disabled"</t>
  </si>
  <si>
    <t>Configure "Interactive logon: Message title for users attempting to log on"</t>
  </si>
  <si>
    <t>Set "Network security: Minimum session security for NTLM SSP based (including secure RPC) clients" to "Require NTLMv2 session security, Require 128-bit encryption"</t>
  </si>
  <si>
    <t>Set "MSS: (AutoAdminLogon) Enable Automatic Logon (not recommended)" to "Disabled"</t>
  </si>
  <si>
    <t>Set "MSS: (TcpMaxDataRetransmissions IPv6) How many times unacknowledged data is retransmitted (3 recommended, 5 is default)" to "3"</t>
  </si>
  <si>
    <t>Set "Domain member: Digitally sign secure channel data (when possible)" to "Enabled"</t>
  </si>
  <si>
    <t>Set "Network access: Remotely accessible registry paths" to "System\CurrentControlSet\Control\ProductOptionsSystem\CurrentControlSet\Control\Server ApplicationsSoftware\Microsoft\Windows NT\CurrentVersion"</t>
  </si>
  <si>
    <t>Set "Devices: Prevent users from installing printer drivers" to "Enabled"</t>
  </si>
  <si>
    <t>Set "User Account Control: Only elevate UIAccess applications that are installed in secure locations" to "Enabled"</t>
  </si>
  <si>
    <t>Set "User Account Control: Detect application installations and prompt for elevation" to "Enabled"</t>
  </si>
  <si>
    <t>Set "Shutdown: Clear virtual memory pagefile" to "Disabled"</t>
  </si>
  <si>
    <t>Set "Microsoft network client: Digitally sign communications (if server agrees)" to "Enabled"</t>
  </si>
  <si>
    <t>Set "MSS: (DisableIPSourceRouting IPv6) IP source routing protection level (protects against packet spoofing)" to "Highest protection, source routing is completely disabled"</t>
  </si>
  <si>
    <t>Set "Microsoft network server: Digitally sign communications (if client agrees)" to "Enabled"</t>
  </si>
  <si>
    <t>Set "System cryptography: Use FIPS compliant algorithms for encryption, hashing, and signing" to "Disabled"</t>
  </si>
  <si>
    <t>Set "Interactive logon: Do not require CTRL+ALT+DEL" to "Disabled"</t>
  </si>
  <si>
    <t>Set "Network security: LDAP client signing requirements" to "Negotiate signing"</t>
  </si>
  <si>
    <t>Set "Network access: Sharing and security model for local accounts" to "Classic - local users authenticate as themselves"</t>
  </si>
  <si>
    <t>Set "Network access: Allow anonymous SID/Name translation" to "Disabled"</t>
  </si>
  <si>
    <t>Set "Domain member: Digitally encrypt secure channel data (when possible)" to "Enabled"</t>
  </si>
  <si>
    <t>Set "User Account Control: Switch to the secure desktop when prompting for elevation" to "Enabled"</t>
  </si>
  <si>
    <t>Set "Network access: Restrict anonymous access to Named Pipes and Shares" to "Enabled"</t>
  </si>
  <si>
    <t>Set "Interactive logon: Prompt user to change password before expiration" to "14"</t>
  </si>
  <si>
    <t>Set "Accounts: Limit local account use of blank passwords to console logon only" to "Enabled"</t>
  </si>
  <si>
    <t>Set "User Account Control: Admin Approval Mode for the Built-in Administrator account" to "Enabled"</t>
  </si>
  <si>
    <t>Set "System objects: Require case insensitivity for non-Windows subsystems" to "Enabled"</t>
  </si>
  <si>
    <t>Set "Audit: Shut down system immediately if unable to log security audits" to "Disabled"</t>
  </si>
  <si>
    <t>Set "User Account Control: Behavior of the elevation prompt for administrators in Admin Approval Mode" to "Prompt for credentials"</t>
  </si>
  <si>
    <t>Set "Microsoft network server: Digitally sign communications (always)" to "Enabled"</t>
  </si>
  <si>
    <t>Configure "Interactive logon: Message text for users attempting to log on"</t>
  </si>
  <si>
    <t>Set "User Account Control: Run all administrators in Admin Approval Mode" to "Enabled"</t>
  </si>
  <si>
    <t>Set "Interactive logon: Require Domain Controller authentication to unlock workstation" to "Enabled"</t>
  </si>
  <si>
    <t>Set "Network security: LAN Manager authentication level" to "Send NTLMv2 response only. Refuse LM &amp; NTLM"</t>
  </si>
  <si>
    <t>Set "Domain member: Digitally encrypt or sign secure channel data (always)" to "Enabled"</t>
  </si>
  <si>
    <t>Set "Interactive logon: Do not display last user name" to "Enabled"</t>
  </si>
  <si>
    <t>Set "Domain member: Require strong (Windows 2000 or later) session key" to "Enabled"</t>
  </si>
  <si>
    <t>Set "System objects: Strengthen default permissions of internal system objects (e.g. Symbolic Links)" to "Enabled"</t>
  </si>
  <si>
    <t>Set "MSS: (WarningLevel) Percentage threshold for the security event log at which the system will generate a warning" to "90"</t>
  </si>
  <si>
    <t>Set "MSS: (SafeDllSearchMode) Enable Safe DLL search mode (recommended)" to "Enabled"</t>
  </si>
  <si>
    <t>Set "Recovery console: Allow floppy copy and access to all drives and all folders" to "Disabled"</t>
  </si>
  <si>
    <t>Set "Network security: Do not store LAN Manager hash value on next password change" to "Enabled"</t>
  </si>
  <si>
    <t>Set "MSS: (DisableIPSourceRouting) IP source routing protection level (protects against packet spoofing)" to "Highest protection, source routing is completely disabled"</t>
  </si>
  <si>
    <t>Set "Bypass traverse checking" to "Administrators, Authenticated Users, Backup Operators, Local Service, Network Service"</t>
  </si>
  <si>
    <t>Set "Access this computer from the network" to "Administrators, Authenticated Users"</t>
  </si>
  <si>
    <t>Set "Debug programs" to "Administrators"</t>
  </si>
  <si>
    <t>Set "Restore files and directories" to "Administrators, Backup Operators"</t>
  </si>
  <si>
    <t>Set "Deny log on as a batch job" to "Guests"</t>
  </si>
  <si>
    <t>Set "Modify firmware environment values" to "Administrators"</t>
  </si>
  <si>
    <t>Set "Allow log on through Terminal Services" to "Administrators"</t>
  </si>
  <si>
    <t>Set "Deny log on as a service" to "No one"</t>
  </si>
  <si>
    <t>Set "Force shutdown from a remote system" to "Administrators"</t>
  </si>
  <si>
    <t>Set "Shut down the system" to "Administrators"</t>
  </si>
  <si>
    <t>Set "Take ownership of files or other objects" to "Administrators"</t>
  </si>
  <si>
    <t>Set "Deny log on through Terminal Services" to "Guests"</t>
  </si>
  <si>
    <t>Set "Deny access to this computer from the network" to "Guests"</t>
  </si>
  <si>
    <t>Set "Remove computer from docking station" to "Administrators"</t>
  </si>
  <si>
    <t>Set "Access Credential Manager as a trusted caller" to "No One"</t>
  </si>
  <si>
    <t>Set "Create a pagefile" to "Administrators"</t>
  </si>
  <si>
    <t>Set "Deny log on locally" to "Guests"</t>
  </si>
  <si>
    <t>Set "Manage auditing and security log" to "Administrators"</t>
  </si>
  <si>
    <t>Set "Allow log on locally" to "Administrators"</t>
  </si>
  <si>
    <t>Set "Profile single process" to "Administrators"</t>
  </si>
  <si>
    <t>Set "Profile system performance" to "Administrators"</t>
  </si>
  <si>
    <t>Set "Act as part of the operating system" to "No one"</t>
  </si>
  <si>
    <t>Set "Audit Policy: Object Access: Filtering Platform Packet Drop" to "No Auditing"</t>
  </si>
  <si>
    <t>Set "Audit Policy: Object Access: Handle Manipulation" to "No Auditing"</t>
  </si>
  <si>
    <t>Set "Audit Policy: Object Access: Other Object Access Events" to "No Auditing"</t>
  </si>
  <si>
    <t>Set "Audit Policy: Object Access: Kernel Object" to "No Auditing"</t>
  </si>
  <si>
    <t>Set "Audit Policy: Object Access: Registry" to "No Auditing"</t>
  </si>
  <si>
    <t>Set "Audit Policy: Object Access: File System" to "No Auditing"</t>
  </si>
  <si>
    <t>Set "Audit Policy: Object Access: File Share" to "No Auditing"</t>
  </si>
  <si>
    <t>Set "Audit Policy: Object Access: Filtering Platform Connection" to "No Auditing"</t>
  </si>
  <si>
    <t>Set "Audit Policy: Object Access: Application Generated" to "No Auditing"</t>
  </si>
  <si>
    <t>Set "Audit Policy: Object Access: SAM" to "No Auditing"</t>
  </si>
  <si>
    <t>Set "Audit Policy: Object Access: Certification Services" to "No Auditing"</t>
  </si>
  <si>
    <t>Set "Audit Policy: Policy Change: Authorization Policy Change" to "Success"</t>
  </si>
  <si>
    <t>Set "Audit Policy: Policy Change: Audit Policy Change" to "Success and Failure"</t>
  </si>
  <si>
    <t>Set "Audit Policy: Policy Change: MPSSVC Rule-Level Policy Change" to "No Auditing"</t>
  </si>
  <si>
    <t>Set "Audit Policy: Policy Change: Other Policy Change Events" to "No Auditing"</t>
  </si>
  <si>
    <t>Set "Audit Policy: Policy Change: Authentication Policy Change" to "Success"</t>
  </si>
  <si>
    <t>Set "Audit Policy: Policy Change: Filtering Platform Policy Change" to "No Auditing"</t>
  </si>
  <si>
    <t>Set "Audit Policy: System: System Integrity" to "Success and Failure"</t>
  </si>
  <si>
    <t>Set "Audit Policy: System: Other System Events" to "No Auditing"</t>
  </si>
  <si>
    <t>Set "Audit Policy: System: IPsec Driver" to "Success and Failure"</t>
  </si>
  <si>
    <t>Set "Audit Policy: System: Security State Change" to "Success and Failure"</t>
  </si>
  <si>
    <t>Set "Audit Policy: System: Security System Extension" to "Success and Failure"</t>
  </si>
  <si>
    <t>Set "Audit Policy: Detailed Tracking: Process Creation" to "Success"</t>
  </si>
  <si>
    <t>Set "Audit Policy: Detailed Tracking: RPC Events" to "No Auditing"</t>
  </si>
  <si>
    <t>Set "Audit Policy: Detailed Tracking: Process Termination" to "No Auditing"</t>
  </si>
  <si>
    <t>Set "Audit Policy: Detailed Tracking: DPAPI Activity" to "No Auditing"</t>
  </si>
  <si>
    <t>Set "Audit Policy: Account Management: Security Group Management" to "Success and Failure"</t>
  </si>
  <si>
    <t>Set "Audit Policy: Account Management: User Account Management" to "Success and Failure"</t>
  </si>
  <si>
    <t>Set "Audit Policy: Account Management: Other Account Management Events" to "Success and Failure"</t>
  </si>
  <si>
    <t>Set "Audit Policy: Account Management: Computer Account Management" to "Success and Failure"</t>
  </si>
  <si>
    <t>Set "Audit Policy: Account Management: Distribution Group Management" to "No Auditing"</t>
  </si>
  <si>
    <t>Set "Audit Policy: Account Management: Application Group Management" to "No Auditing"</t>
  </si>
  <si>
    <t>Set "Audit Policy: DS Access: Directory Service Changes" to "No Auditing"</t>
  </si>
  <si>
    <t>Set "Audit Policy: DS Access: Detailed Directory Service Replication" to "No Auditing"</t>
  </si>
  <si>
    <t>Set "Audit Policy: DS Access: Directory Service Access" to "No Auditing"</t>
  </si>
  <si>
    <t>Set "Audit Policy: DS Access: Directory Service Replication" to "No Auditing"</t>
  </si>
  <si>
    <t>Set "Audit Policy: Logon-Logoff: Network Policy Server" to "No Auditing"</t>
  </si>
  <si>
    <t>Set "Audit Policy: Logon-Logoff: Logon" to "Success and Failure"</t>
  </si>
  <si>
    <t>Set "Audit Policy: Logon-Logoff: Other Logon/Logoff Events" to "Success"</t>
  </si>
  <si>
    <t>Set "Audit Policy: Logon-Logoff: IPsec Quick Mode" to "No Auditing"</t>
  </si>
  <si>
    <t>Set "Audit Policy: Logon-Logoff: Account Lockout" to "Success"</t>
  </si>
  <si>
    <t>Set "Audit Policy: Logon-Logoff: Special Logon" to "Success"</t>
  </si>
  <si>
    <t>Set "Audit Policy: Logon-Logoff: Logoff" to "Success"</t>
  </si>
  <si>
    <t>Set "Audit Policy: Logon-Logoff: IPsec Extended Mode" to "No Auditing"</t>
  </si>
  <si>
    <t>Set "Audit Policy: Logon-Logoff: IPsec Main Mode" to "No Auditing"</t>
  </si>
  <si>
    <t>Set "Audit Policy: Privilege Use: Sensitive Privilege Use" to "Success and Failure"</t>
  </si>
  <si>
    <t>Set "Audit Policy: Privilege Use: Non Sensitive Privilege Use" to "No Auditing"</t>
  </si>
  <si>
    <t>Set "Audit Policy: Privilege Use: Other Privilege Use Events" to "No Auditing"</t>
  </si>
  <si>
    <t>Set "Audit Policy: Account Logon: Credential Validation" to "Success"</t>
  </si>
  <si>
    <t>Set "Audit Policy: Account Logon: Other Account Logon Events" to "No Auditing"</t>
  </si>
  <si>
    <t>Set "Audit Policy: Account Logon: Kerberos Authentication Service" to "No Auditing"</t>
  </si>
  <si>
    <t>Set "Audit Policy: Account Logon: Kerberos Service Ticket Operations" to "No Auditing"</t>
  </si>
  <si>
    <t>Set "Windows Firewall: Private: Firewall state" to "On (recommended)"</t>
  </si>
  <si>
    <t>Set "Windows Firewall: Private: Display a notification" to "Yes (default)"</t>
  </si>
  <si>
    <t>Set "Windows Firewall: Private: Inbound connections" to "Enabled:Block (default)"</t>
  </si>
  <si>
    <t>Set "Windows Firewall: Private: Apply local firewall rules" to "Yes (default)"</t>
  </si>
  <si>
    <t>Set "Windows Firewall: Private: Outbound connections" to "Allow (default)"</t>
  </si>
  <si>
    <t>Set "Windows Firewall: Private: Apply local connection security rules" to "Yes (default)"</t>
  </si>
  <si>
    <t>Set "Windows Firewall: Private: Allow unicast response" to "No"</t>
  </si>
  <si>
    <t>Set "Windows Firewall: Domain: Outbound connections" to "Allow (default)"</t>
  </si>
  <si>
    <t>Set "Windows Firewall: Domain: Apply local firewall rules" to "Yes (default)"</t>
  </si>
  <si>
    <t>Set "Windows Firewall: Domain: Inbound connections" to "Enabled:Block (default)"</t>
  </si>
  <si>
    <t>Set "Windows Firewall: Domain: Display a notification" to "Yes (default)"</t>
  </si>
  <si>
    <t>Set "Windows Firewall: Domain: Firewall state" to "On (recommended)"</t>
  </si>
  <si>
    <t>Set "Windows Firewall: Domain: Apply local connection security rules" to "Yes (default)"</t>
  </si>
  <si>
    <t>Set "Windows Firewall: Domain: Allow unicast response" to "No"</t>
  </si>
  <si>
    <t>Set "Windows Firewall: Public: Outbound connections" to "Allow (default)"</t>
  </si>
  <si>
    <t>Set "Windows Firewall: Public: Apply local connection security rules" to "Yes"</t>
  </si>
  <si>
    <t>Set "Windows Firewall: Public: Inbound connections" to "Enabled:Block (default)"</t>
  </si>
  <si>
    <t>Set "Windows Firewall: Public: Allow unicast response" to "No"</t>
  </si>
  <si>
    <t>Set "Windows Firewall: Public: Firewall state" to "On (recommended)"</t>
  </si>
  <si>
    <t>Set "Windows Firewall: Public: Display a notification" to "Yes"</t>
  </si>
  <si>
    <t>Set "Windows Firewall: Public: Apply local firewall rules" to "Yes (default)"</t>
  </si>
  <si>
    <t>Set "Account lockout threshold" to "3" or fewer</t>
  </si>
  <si>
    <t>Set "Reset account lockout counter after" to "0 minutes".</t>
  </si>
  <si>
    <t>Set "Store passwords using reversible encryption" to "Disabled"</t>
  </si>
  <si>
    <t>Set "Minimum password length" to "8" or greater</t>
  </si>
  <si>
    <t>Set "Maximum password age" to "60 or less for administrators" and "90 or less for standard users".</t>
  </si>
  <si>
    <t>Set "Enforce password history" to "24" or greater</t>
  </si>
  <si>
    <t>Set "Minimum password age" to "1" or greater</t>
  </si>
  <si>
    <t>Set "Password must meet complexity requirements" to "Enabled"</t>
  </si>
  <si>
    <t>Set "Maximum Log Size (KB)" to "Enabled:32768"</t>
  </si>
  <si>
    <t>Set "Retain old events" to "Disabled"</t>
  </si>
  <si>
    <t>Set "Maximum Log Size (KB)" to "Enabled:196608"</t>
  </si>
  <si>
    <t>Set "Turn off Autoplay" to "Enabled:All drives"</t>
  </si>
  <si>
    <t>Set "Always install with elevated privileges" to "Disabled"</t>
  </si>
  <si>
    <t xml:space="preserve">The security setting "Microsoft network server: Disconnect clients when logon hours expire" is set to "enabled" </t>
  </si>
  <si>
    <t>The security setting "Accounts: Guest account status" is "disabled"</t>
  </si>
  <si>
    <t>The security setting "Network access: Let Everyone permissions apply to anonymous users" is "disabled"</t>
  </si>
  <si>
    <t>The security setting "Accounts: Administrator account status" is "disabled"</t>
  </si>
  <si>
    <t xml:space="preserve">The security setting "Microsoft network client: Digitally sign communications (always)" is set to "enabled" </t>
  </si>
  <si>
    <t>The security setting "Interactive logon: Number of previous logons to cache (in case domain controller is not available)" is set to "0"</t>
  </si>
  <si>
    <t xml:space="preserve">The security setting "System settings: Use Certificate Rules on Windows Executables for Software Restriction Policies" is set to "enabled" </t>
  </si>
  <si>
    <t xml:space="preserve">The security setting "Network access: Named Pipes that can be accessed anonymously" is set to "Browser" </t>
  </si>
  <si>
    <t>The security setting "User Account Control: Only elevate executables that are signed and validated" is "disabled"</t>
  </si>
  <si>
    <t>The security setting "Network access: Do not allow anonymous enumeration of SAM accounts" is set to "enabled"</t>
  </si>
  <si>
    <t>The security setting "Devices: Allowed to format and eject removable media" is set to "Administrators"</t>
  </si>
  <si>
    <t>The security setting "MSS: (ScreenSaverGracePeriod) The time in seconds before the screen saver grace period expires (0 recommended)" is set to "0"</t>
  </si>
  <si>
    <t xml:space="preserve">The security setting "User Account Control: Virtualize file and registry write failures to per-user locations" is set to "enabled" </t>
  </si>
  <si>
    <t>The security setting "Shutdown: Allow system to be shut down without having to log on" is "disabled"</t>
  </si>
  <si>
    <t>The security setting "Domain member: Disable machine account password changes" is "disabled"</t>
  </si>
  <si>
    <t xml:space="preserve">The security setting "Audit: Force audit policy subcategory settings (Windows Vista or later) to override audit policy category settings" is set to "enabled" </t>
  </si>
  <si>
    <t xml:space="preserve">The security setting "Network access: Do not allow anonymous enumeration of SAM accounts and shares" is set to "enabled" </t>
  </si>
  <si>
    <t>The security setting "Microsoft network server: Amount of idle time required before suspending session" is set to "15"</t>
  </si>
  <si>
    <t>The security setting "Microsoft network client: Send unencrypted password to third-party SMB servers" is "disabled"</t>
  </si>
  <si>
    <t>The security setting "MSS: (TcpMaxDataRetransmissions) How many times unacknowledged data is retransmitted (3 recommended, 5 is default)" is set to "3"</t>
  </si>
  <si>
    <t>The security setting "Recovery console: Allow automatic administrative logon" is "disabled"</t>
  </si>
  <si>
    <t>The security setting "User Account Control: Allow UIAccess applications to prompt for elevation without using the secure desktop" is "disabled"</t>
  </si>
  <si>
    <t>The security setting "Network security: Minimum session security for NTLM SSP based (including secure RPC) clients" is set to "Require NTLMv2 session security, Require 128-bit encryption"</t>
  </si>
  <si>
    <t>The security setting "MSS: (AutoAdminLogon) Enable Automatic Logon (not recommended)" is "disabled"</t>
  </si>
  <si>
    <t>The security setting "MSS: (TcpMaxDataRetransmissions IPv6) How many times unacknowledged data is retransmitted (3 recommended, 5 is default)" is set to "3"</t>
  </si>
  <si>
    <t>The security setting "Domain member: Digitally sign secure channel data (when possible)" is set to "enabled".</t>
  </si>
  <si>
    <t xml:space="preserve">The security setting "Devices: Prevent users from installing printer drivers" is set to "enabled" </t>
  </si>
  <si>
    <t xml:space="preserve">The security setting "User Account Control: Only elevate UIAccess applications that are installed in secure locations" is set to "enabled" </t>
  </si>
  <si>
    <t xml:space="preserve">The security setting "User Account Control: Detect application installations and prompt for elevation" is set to "enabled" </t>
  </si>
  <si>
    <t>The security setting "Shutdown: Clear virtual memory pagefile" is "disabled"</t>
  </si>
  <si>
    <t xml:space="preserve">The security setting "Microsoft network client: Digitally sign communications (if server agrees)" is set to "enabled" </t>
  </si>
  <si>
    <t>The security setting "MSS: (DisableIPSourceRouting IPv6) IP source routing protection level (protects against packet spoofing)" is set to "Highest protection, source routing is completely disabled"
Note: The registry value for "Highest protection, source routing is completely disabled" is "2".</t>
  </si>
  <si>
    <t xml:space="preserve">The security setting "Microsoft network server: Digitally sign communications (if client agrees)" is set to "enabled" </t>
  </si>
  <si>
    <t>The security setting "System cryptography: Use FIPS compliant algorithms for encryption, hashing, and signing" is "disabled"</t>
  </si>
  <si>
    <t>The security setting "Interactive logon: Do not require CTRL+ALT+DEL" is "disabled"</t>
  </si>
  <si>
    <t>The security setting "Network security: LDAP client signing requirements" is set to "Negotiate signing"</t>
  </si>
  <si>
    <t>The security setting "Network access: Sharing and security model for local accounts" is set to "Classic - local users authenticate as themselves"</t>
  </si>
  <si>
    <t>The security setting "Network access: Allow anonymous SID/Name translation" is "disabled"</t>
  </si>
  <si>
    <t xml:space="preserve">The security setting "Domain member: Digitally encrypt secure channel data (when possible)" is set to "enabled" </t>
  </si>
  <si>
    <t xml:space="preserve">The security setting "User Account Control: Switch to the secure desktop when prompting for elevation" is set to "enabled" </t>
  </si>
  <si>
    <t xml:space="preserve">The security setting "Network access: Restrict anonymous access to Named Pipes and Shares" is set to "enabled" </t>
  </si>
  <si>
    <t>The security setting "Interactive logon: Prompt user to change password before expiration" is set to "14"</t>
  </si>
  <si>
    <t xml:space="preserve">The security setting "Accounts: Limit local account use of blank passwords to console logon only" is set to "enabled" </t>
  </si>
  <si>
    <t xml:space="preserve">The security setting "User Account Control: Admin Approval Mode for the Built-in Administrator account" is set to "enabled" </t>
  </si>
  <si>
    <t xml:space="preserve">The security setting "System objects: Require case insensitivity for non-Windows subsystems" is set to "enabled" </t>
  </si>
  <si>
    <t>The security setting "Audit: Shut down system immediately if unable to log security audits" is "disabled"</t>
  </si>
  <si>
    <t>The security setting "User Account Control: Behavior of the elevation prompt for administrators in Admin Approval Mode" is set to "Prompt for credentials"</t>
  </si>
  <si>
    <t xml:space="preserve">The security setting "Microsoft network server: Digitally sign communications (always)" is set to "enabled" </t>
  </si>
  <si>
    <t xml:space="preserve">The security setting "User Account Control: Run all administrators in Admin Approval Mode" is set to "enabled" </t>
  </si>
  <si>
    <t xml:space="preserve">The security setting "Interactive logon: Require Domain Controller authentication to unlock workstation" is set to "enabled" </t>
  </si>
  <si>
    <t>The security setting "Network security: LAN Manager authentication level" is set to "Send NTLMv2 response only. Refuse LM &amp; NTLM"</t>
  </si>
  <si>
    <t xml:space="preserve">The security setting "Domain member: Digitally encrypt or sign secure channel data (always)" is set to "enabled" </t>
  </si>
  <si>
    <t xml:space="preserve">The security setting "Interactive logon: Do not display last user name" is set to "enabled" </t>
  </si>
  <si>
    <t xml:space="preserve">The security setting "Domain member: Require strong (Windows 2000 or later) session key" is set to "enabled" </t>
  </si>
  <si>
    <t xml:space="preserve">The security setting "System objects: Strengthen default permissions of internal system objects (e g  Symbolic Links)" is set to "enabled" </t>
  </si>
  <si>
    <t>The security setting "MSS: (WarningLevel) Percentage threshold for the security event log at which the system will generate a warning" is set to "90"</t>
  </si>
  <si>
    <t xml:space="preserve">The security setting "MSS: (SafeDllSearchMode) Enable Safe DLL search mode (recommended)" is set to "enabled" </t>
  </si>
  <si>
    <t>The security setting "Recovery console: Allow floppy copy and access to all drives and all folders" is "disabled"</t>
  </si>
  <si>
    <t xml:space="preserve">The security setting "Network security: Do not store LAN Manager hash value on next password change" is set to "enabled" </t>
  </si>
  <si>
    <t>The security setting "MSS: (DisableIPSourceRouting) IP source routing protection level (protects against packet spoofing)" is set to "Highest protection, source routing is completely disabled"
Note: The registry value for "Highest protection, source routing is completely disabled" is "2".</t>
  </si>
  <si>
    <t>The security setting "Bypass traverse checking" is set to "Administrators, Authenticated Users, Backup Operators, Local Service, Network Service"</t>
  </si>
  <si>
    <t>The security setting "Access this computer from the network" is set to "Administrators, Authenticated Users"</t>
  </si>
  <si>
    <t>The security setting "Debug programs" is set to "Administrators"</t>
  </si>
  <si>
    <t>The security setting "Restore files and directories" is set to "Administrators, Backup Operators"</t>
  </si>
  <si>
    <t>The security setting "Deny log on as a batch job" is set to "Guests"</t>
  </si>
  <si>
    <t>The security setting "Modify firmware environment values" is set to "Administrators"</t>
  </si>
  <si>
    <t>The security setting "Allow log on through Terminal Services" is set to "Administrators"</t>
  </si>
  <si>
    <t>The security setting "Deny log on as a service" is set to "No one"</t>
  </si>
  <si>
    <t>The security setting "Force shutdown from a remote system" is set to "Administrators"</t>
  </si>
  <si>
    <t>The security setting "Shut down the system" is set to "Administrators"</t>
  </si>
  <si>
    <t>The security setting "Take ownership of files or other objects" is set to "Administrators"</t>
  </si>
  <si>
    <t>The security setting "Deny log on through Terminal Services" is set to "Guests"</t>
  </si>
  <si>
    <t>The security setting "Deny access to this computer from the network" is set to "Guests"</t>
  </si>
  <si>
    <t>The security setting "Remove computer from docking station" is set to "Administrators"</t>
  </si>
  <si>
    <t>The security setting "Create a pagefile" is set to "Administrators"</t>
  </si>
  <si>
    <t>The security setting "Deny log on locally" is set to "Guests"</t>
  </si>
  <si>
    <t>The security setting "Manage auditing and security log" is set to "Administrators"</t>
  </si>
  <si>
    <t>The security setting "Allow log on locally" is set to "Administrators"</t>
  </si>
  <si>
    <t>The security setting "Profile single process" is set to "Administrators"</t>
  </si>
  <si>
    <t>The security setting "Profile system performance" is set to "Administrators"</t>
  </si>
  <si>
    <t>The security setting "Act as part of the operating system" is set to "No one"</t>
  </si>
  <si>
    <t>The security setting "Audit Policy: Object Access: Filtering Platform Packet Drop" is set to "No Auditing"</t>
  </si>
  <si>
    <t>The security setting "Audit Policy: Object Access: Handle Manipulation" is set to "No Auditing"</t>
  </si>
  <si>
    <t>The security setting "Audit Policy: Object Access: Other Object Access Events" is set to "No Auditing"</t>
  </si>
  <si>
    <t>The security setting "Audit Policy: Object Access: Kernel Object" is set to "No Auditing"</t>
  </si>
  <si>
    <t>The security setting "Audit Policy: Object Access: Registry" is set to "No Auditing"</t>
  </si>
  <si>
    <t>The security setting "Audit Policy: Object Access: File System" is set to "No Auditing"</t>
  </si>
  <si>
    <t>The security setting "Audit Policy: Object Access: File Share" is set to "No Auditing"</t>
  </si>
  <si>
    <t>The security setting "Audit Policy: Object Access: Filtering Platform Connection" is set to "No Auditing"</t>
  </si>
  <si>
    <t>The security setting "Audit Policy: Object Access: Application Generated" is set to "No Auditing"</t>
  </si>
  <si>
    <t>The security setting "Audit Policy: Object Access: SAM" is set to "No Auditing"</t>
  </si>
  <si>
    <t>The security setting "Audit Policy: Object Access: Certification Services" is set to "No Auditing"</t>
  </si>
  <si>
    <t>The security setting "Audit Policy: Policy Change: Authorization Policy Change" is set to "Success"</t>
  </si>
  <si>
    <t>The security setting "Audit Policy: Policy Change: Audit Policy Change" is set to "Success and Failure"</t>
  </si>
  <si>
    <t>The security setting "Audit Policy: Policy Change: MPSSVC Rule-Level Policy Change" is set to "No Auditing"</t>
  </si>
  <si>
    <t>The security setting "Audit Policy: Policy Change: Other Policy Change Events" is set to "No Auditing"</t>
  </si>
  <si>
    <t>The security setting "Audit Policy: Policy Change: Authentication Policy Change" is set to "Success"</t>
  </si>
  <si>
    <t>The security setting "Audit Policy: Policy Change: Filtering Platform Policy Change" is set to "No Auditing"</t>
  </si>
  <si>
    <t>The security setting "Audit Policy: System: System Integrity" is set to "Success and Failure"</t>
  </si>
  <si>
    <t>The security setting "Audit Policy: System: Other System Events" is set to "No Auditing"</t>
  </si>
  <si>
    <t>The security setting "Audit Policy: System: IPsec Driver" is set to "Success and Failure"</t>
  </si>
  <si>
    <t>The security setting "Audit Policy: System: security State Change" is set to "Success and Failure"</t>
  </si>
  <si>
    <t>The security setting "Audit Policy: System: security System Extension" is set to "Success and Failure"</t>
  </si>
  <si>
    <t>The security setting "Audit Policy: Detailed Tracking: Process Creation" is set to "Success"</t>
  </si>
  <si>
    <t>The security setting "Audit Policy: Detailed Tracking: RPC Events" is set to "No Auditing"</t>
  </si>
  <si>
    <t>The security setting "Audit Policy: Detailed Tracking: Process Termination" is set to "No Auditing"</t>
  </si>
  <si>
    <t>The security setting "Audit Policy: Detailed Tracking: DPAPI Activity" is set to "No Auditing"</t>
  </si>
  <si>
    <t>The security setting "Audit Policy: Account Management: security Group Management" is set to "Success and Failure"</t>
  </si>
  <si>
    <t>The security setting "Audit Policy: Account Management: User Account Management" is set to "Success and Failure"</t>
  </si>
  <si>
    <t>The security setting "Audit Policy: Account Management: Other Account Management Events" is set to "Success and Failure"</t>
  </si>
  <si>
    <t>The security setting "Audit Policy: Account Management: Computer Account Management" is set to "Success and Failure"</t>
  </si>
  <si>
    <t>The security setting "Audit Policy: Account Management: Distribution Group Management" is set to "No Auditing"</t>
  </si>
  <si>
    <t>The security setting "Audit Policy: Account Management: Application Group Management" is set to "No Auditing"</t>
  </si>
  <si>
    <t>The security setting "Audit Policy: DS Access: Directory Service Changes" is set to "No Auditing"</t>
  </si>
  <si>
    <t>The security setting "Audit Policy: DS Access: Detailed Directory Service Replication" is set to "No Auditing"</t>
  </si>
  <si>
    <t>The security setting "Audit Policy: DS Access: Directory Service Access" is set to "No Auditing"</t>
  </si>
  <si>
    <t>The security setting "Audit Policy: DS Access: Directory Service Replication" is set to "No Auditing"</t>
  </si>
  <si>
    <t>The security setting "Audit Policy: Logon-Logoff: Network Policy Server" is set to "No Auditing"</t>
  </si>
  <si>
    <t>The security setting "Audit Policy: Logon-Logoff: Logon" is set to "Success and Failure"</t>
  </si>
  <si>
    <t>The security setting "Audit Policy: Logon-Logoff: Other Logon/Logoff Events" is set to "Success"</t>
  </si>
  <si>
    <t>The security setting "Audit Policy: Logon-Logoff: IPsec Quick Mode" is set to "No Auditing"</t>
  </si>
  <si>
    <t>The security setting "Audit Policy: Logon-Logoff: Account Lockout" is set to "Success"</t>
  </si>
  <si>
    <t>The security setting "Audit Policy: Logon-Logoff: Special Logon" is set to "Success"</t>
  </si>
  <si>
    <t>The security setting "Audit Policy: Logon-Logoff: Logoff" is set to "Success"</t>
  </si>
  <si>
    <t>The security setting "Audit Policy: Logon-Logoff: IPsec Extended Mode" is set to "No Auditing"</t>
  </si>
  <si>
    <t>The security setting "Audit Policy: Logon-Logoff: IPsec Main Mode" is set to "No Auditing"</t>
  </si>
  <si>
    <t>The security setting "Audit Policy: Privilege Use: Sensitive Privilege Use" is set to "Success and Failure"</t>
  </si>
  <si>
    <t>The security setting "Audit Policy: Privilege Use: Non Sensitive Privilege Use" is set to "No Auditing"</t>
  </si>
  <si>
    <t>The security setting "Audit Policy: Privilege Use: Other Privilege Use Events" is set to "No Auditing"</t>
  </si>
  <si>
    <t>The security setting "Audit Policy: Account Logon: Credential Validation" is set to "Success"</t>
  </si>
  <si>
    <t>The security setting "Audit Policy: Account Logon: Other Account Logon Events" is set to "No Auditing"</t>
  </si>
  <si>
    <t>The security setting "Audit Policy: Account Logon: Kerberos Authentication Service" is set to "No Auditing"</t>
  </si>
  <si>
    <t>The security setting "Audit Policy: Account Logon: Kerberos Service Ticket Operations" is set to "No Auditing"</t>
  </si>
  <si>
    <t xml:space="preserve">The security setting "Windows Firewall: Private: Firewall state" is set to "On (recommended)"
N/A if another firewall is used </t>
  </si>
  <si>
    <t xml:space="preserve">The security setting "Windows Firewall: Private: Display a notification" is set to "Yes (default)"
N/A if another firewall is used </t>
  </si>
  <si>
    <t xml:space="preserve">The security setting "Windows Firewall: Private: Apply local firewall rules" is set to "Yes (default)"
N/A if another firewall is used </t>
  </si>
  <si>
    <t xml:space="preserve">The security setting "Windows Firewall: Private: Outbound connections" is set to "Allow (default)"
N/A if another firewall is used </t>
  </si>
  <si>
    <t xml:space="preserve">The security setting "Windows Firewall: Private: Apply local connection security rules" is set to "Yes (default)"
N/A if another firewall is used </t>
  </si>
  <si>
    <t xml:space="preserve">The security setting "Windows Firewall: Private: Allow unicast response" is set to "No"
N/A if another firewall is used </t>
  </si>
  <si>
    <t xml:space="preserve">The security setting "Windows Firewall: Domain: Outbound connections" is set to "Allow (default)"
N/A if another firewall is used </t>
  </si>
  <si>
    <t xml:space="preserve">The security setting "Windows Firewall: Domain: Apply local firewall rules" is set to "Yes (default)"
N/A if another firewall is used </t>
  </si>
  <si>
    <t xml:space="preserve">The security setting "Windows Firewall: Domain: Display a notification" is set to "Yes (default)"
N/A if another firewall is used </t>
  </si>
  <si>
    <t xml:space="preserve">The security setting "Windows Firewall: Domain: Firewall state" is set to "On (recommended)"
N/A if another firewall is used </t>
  </si>
  <si>
    <t xml:space="preserve">The security setting "Windows Firewall: Domain: Apply local connection security rules" is set to "Yes (default)"
N/A if another firewall is used </t>
  </si>
  <si>
    <t>The security setting "Windows Firewall: Domain: Allow unicast response" is set to "No"</t>
  </si>
  <si>
    <t xml:space="preserve">The security setting "Windows Firewall: Public: Outbound connections" is set to "Allow (default)"
N/A if another firewall is used </t>
  </si>
  <si>
    <t xml:space="preserve">The security setting "Windows Firewall: Public: Apply local connection security rules" is set to "Yes"
N/A if another firewall is used </t>
  </si>
  <si>
    <t xml:space="preserve">The security setting "Windows Firewall: Public: Allow unicast response" is set to "No"
N/A if another firewall is used </t>
  </si>
  <si>
    <t xml:space="preserve">The security setting "Windows Firewall: Public: Firewall state" is set to "On (recommended)"
N/A if another firewall is used </t>
  </si>
  <si>
    <t xml:space="preserve">The security setting "Windows Firewall: Public: Display a notification" is set to "Yes"
N/A if another firewall is used </t>
  </si>
  <si>
    <t xml:space="preserve">The security setting "Windows Firewall: Public: Apply local firewall rules" is set to "Yes (default)"
N/A if another firewall is used </t>
  </si>
  <si>
    <t>The security setting "Account lockout threshold" is set to "3" or fewer</t>
  </si>
  <si>
    <t xml:space="preserve">The security setting "Reset account lockout counter after" is set to "0" </t>
  </si>
  <si>
    <t>The security setting "Store passwords using reversible encryption" is "disabled"</t>
  </si>
  <si>
    <t>The security setting "Minimum password length" is set to "8" or greater</t>
  </si>
  <si>
    <t xml:space="preserve">The security setting "Maximum password age" is set to "60 or less for administrators" and "90 or less for standard users" </t>
  </si>
  <si>
    <t>The security setting "Enforce password history" is set to "24" or greater</t>
  </si>
  <si>
    <t xml:space="preserve">The security setting "Password must meet complexity requirements" is set to "enabled" </t>
  </si>
  <si>
    <t>The security setting "Retain old events" is "disabled"</t>
  </si>
  <si>
    <t>The security setting "Retain old events" is set to "disabled"</t>
  </si>
  <si>
    <t>The security setting "Maximum Log Size (KB)" is set to "enabled:196608"</t>
  </si>
  <si>
    <t>The security setting "Always install with elevated privileges" is "disabled"</t>
  </si>
  <si>
    <t>The security setting "Microsoft network server: Disconnect clients when logon hours expire" is not enabled.</t>
  </si>
  <si>
    <t>The security setting "Microsoft network client: Digitally sign communications (always)" is not enabled.</t>
  </si>
  <si>
    <t>The security setting "System settings: Use Certificate Rules on Windows Executables for Software Restriction Policies" is not enabled.</t>
  </si>
  <si>
    <t>The security setting "Network access: Do not allow anonymous enumeration of SAM accounts" is not enabled.</t>
  </si>
  <si>
    <t>The security setting "User Account Control: Virtualize file and registry write failures to per-user locations" is not enabled.</t>
  </si>
  <si>
    <t>The security setting "Audit: Force audit policy subcategory settings (Windows Vista or later) to override audit policy category settings" is not enabled.</t>
  </si>
  <si>
    <t>The security setting "Network access: Do not allow anonymous enumeration of SAM accounts and shares" is not enabled.</t>
  </si>
  <si>
    <t>The security setting "Domain member: Digitally sign secure channel data (when possible)" is not enabled.</t>
  </si>
  <si>
    <t>The security setting "Devices: Prevent users from installing printer drivers" is not enabled.</t>
  </si>
  <si>
    <t>The security setting "User Account Control: Only elevate UIAccess applications that are installed in secure locations" is not enabled.</t>
  </si>
  <si>
    <t>The security setting "User Account Control: Detect application installations and prompt for elevation" is not enabled.</t>
  </si>
  <si>
    <t>The security setting "Microsoft network client: Digitally sign communications (if server agrees)" is not enabled.</t>
  </si>
  <si>
    <t>The security setting "Microsoft network server: Digitally sign communications (if client agrees)" is not enabled.</t>
  </si>
  <si>
    <t>The security setting "Domain member: Digitally encrypt secure channel data (when possible)" is not enabled.</t>
  </si>
  <si>
    <t>The security setting "User Account Control: Switch to the secure desktop when prompting for elevation" is not enabled.</t>
  </si>
  <si>
    <t>The security setting "Network access: Restrict anonymous access to Named Pipes and Shares" is not enabled.</t>
  </si>
  <si>
    <t>The security setting "Accounts: Limit local account use of blank passwords to console logon only" is not enabled.</t>
  </si>
  <si>
    <t>The security setting "User Account Control: Admin Approval Mode for the Built-in Administrator account" is not enabled.</t>
  </si>
  <si>
    <t>The security setting "System objects: Require case insensitivity for non-Windows subsystems" is not enabled.</t>
  </si>
  <si>
    <t>The security setting "Microsoft network server: Digitally sign communications (always)" is not enabled.</t>
  </si>
  <si>
    <t>The security setting "User Account Control: Run all administrators in Admin Approval Mode" is not enabled.</t>
  </si>
  <si>
    <t>The security setting "Interactive logon: Require Domain Controller authentication to unlock workstation" is not enabled.</t>
  </si>
  <si>
    <t>The security setting "Domain member: Digitally encrypt or sign secure channel data (always)" is not enabled.</t>
  </si>
  <si>
    <t>The security setting "Interactive logon: Do not display last user name" is not enabled.</t>
  </si>
  <si>
    <t>The security setting "Domain member: Require strong (Windows 2000 or later) session key" is not enabled.</t>
  </si>
  <si>
    <t>The security setting "System objects: Strengthen default permissions of internal system objects (e.g. Symbolic Links)" is not enabled.</t>
  </si>
  <si>
    <t>The security setting "MSS: (SafeDllSearchMode) Enable Safe DLL search mode (recommended)" is not enabled.</t>
  </si>
  <si>
    <t>The security setting "Network security: Do not store LAN Manager hash value on next password change" is not enabled.</t>
  </si>
  <si>
    <t>The security setting "Password must meet complexity requirements" is not enabled.</t>
  </si>
  <si>
    <t>The security setting "Accounts: Guest account status" is not disabled.</t>
  </si>
  <si>
    <t>The security setting "Network access: Let Everyone permissions apply to anonymous users" is not disabled.</t>
  </si>
  <si>
    <t>The security setting "Accounts: Administrator account status" is not disabled.</t>
  </si>
  <si>
    <t>The security setting "User Account Control: Only elevate executables that are signed and validated" is not disabled.</t>
  </si>
  <si>
    <t>The security setting "Shutdown: Allow system to be shut down without having to log on" is not disabled.</t>
  </si>
  <si>
    <t>.The security setting "Domain member: Disable machine account password changes" is not disabled.</t>
  </si>
  <si>
    <t>The security setting "Microsoft network client: Send unencrypted password to third-party SMB servers" is not disabled.</t>
  </si>
  <si>
    <t>The security setting "Recovery console: Allow automatic administrative logon" is not disabled.</t>
  </si>
  <si>
    <t>The security setting "User Account Control: Allow UIAccess applications to prompt for elevation without using the secure desktop" is not disabled.</t>
  </si>
  <si>
    <t>The security setting "MSS: (AutoAdminLogon) Enable Automatic Logon (not recommended)" is not disabled.</t>
  </si>
  <si>
    <t>The security setting "Shutdown: Clear virtual memory pagefile" is not disabled.</t>
  </si>
  <si>
    <t>The security setting "System cryptography: Use FIPS compliant algorithms for encryption, hashing, and signing" is not disabled.</t>
  </si>
  <si>
    <t>The security setting "Interactive logon: Do not require CTRL+ALT+DEL" is not disabled.</t>
  </si>
  <si>
    <t>The security setting "Network access: Allow anonymous SID/Name translation" is not disabled.</t>
  </si>
  <si>
    <t>The security setting "Audit: Shut down system immediately if unable to log security audits" is not disabled.</t>
  </si>
  <si>
    <t>The security setting "Recovery console: Allow floppy copy and access to all drives and all folders" is not disabled.</t>
  </si>
  <si>
    <t>The security setting "Store passwords using reversible encryption" is not disabled.</t>
  </si>
  <si>
    <t>The security setting "Retain old events" is not disabled.</t>
  </si>
  <si>
    <t>The security setting "Always install with elevated privileges" is not disabled.</t>
  </si>
  <si>
    <t>The security setting "Replace a process level token" is not set to "Local Service, Network Service".</t>
  </si>
  <si>
    <t>The security setting "Generate security audits" is not set to "Local Service, Network Service".</t>
  </si>
  <si>
    <t>To implement the recommended configuration state, set the following Group Policy setting to Local Service, Network Service. 
	Computer Configuration\Windows Settings\Security Settings\Local Policies\User Rights Assignment\Replace a process level token</t>
  </si>
  <si>
    <t>To implement the recommended configuration state, set the following Group Policy setting to Local Service, Network Service. 
	Computer Configuration\Windows Settings\Security Settings\Local Policies\User Rights Assignment\Generate security audits</t>
  </si>
  <si>
    <t>To implement the recommended configuration state, set the following Group Policy setting to Administrators, Local Service, Network Service. 
	Computer Configuration\Windows Settings\Security Settings\Local Policies\User Rights Assignment\Adjust memory quotas for a process</t>
  </si>
  <si>
    <t>To implement the recommended configuration state, set the following Group Policy setting to Local Service, Administrators. 
	Computer Configuration\Windows Settings\Security Settings\Local Policies\User Rights Assignment\Change the time zone</t>
  </si>
  <si>
    <t>To implement the recommended configuration state, set the following Group Policy setting to Local Service, Administrators. 
	Computer Configuration\Windows Settings\Security Settings\Local Policies\User Rights Assignment\Change the system time</t>
  </si>
  <si>
    <t>Set "Change the time zone" to "Local Service, Administrators"</t>
  </si>
  <si>
    <t>Set "Change the system time" to "Local Service, Administrators"</t>
  </si>
  <si>
    <t>Set "Replace a process level token" to "Local Service, Network Service"</t>
  </si>
  <si>
    <t>Set "Generate security audits" to "Local Service, Network Service"</t>
  </si>
  <si>
    <t>Set "Adjust memory quotas for a process" to "Administrators, Local Service, Network Service"</t>
  </si>
  <si>
    <t>The security setting "Replace a process level token" is set to "Local Service, Network Service"</t>
  </si>
  <si>
    <t>The security setting "Generate security audits" is set to "Local Service, Network Service"</t>
  </si>
  <si>
    <t>The security setting "Domain member: Maximum machine account password age" is set to "24"</t>
  </si>
  <si>
    <t>The security setting "Domain member: Maximum machine account password age" is not set to "24".</t>
  </si>
  <si>
    <t>This policy setting determines the maximum allowable age for a computer account password. By default, domain members automatically change their domain passwords every 24 days. If you increase this interval significantly or set it to 0 so that the computers no longer change their passwords, an attacker would have more time to undertake a brute force attack against one of the computer accounts.</t>
  </si>
  <si>
    <t>Updated from "30" to "24" to meet IRS Requirements</t>
  </si>
  <si>
    <t>To implement the recommended configuration state, set the following Group Policy setting to 24. 
	Computer Configuration\Windows Settings\Security Settings\Local Policies\Security Options\Domain member: Maximum machine account password age</t>
  </si>
  <si>
    <t>Updated Remediation.  Added "Defined but containing no entries (Blank)"</t>
  </si>
  <si>
    <t xml:space="preserve">The security setting "Network access: Shares that can be accessed anonymously" is set to "Null" </t>
  </si>
  <si>
    <t>To implement the recommended configuration state, set the following Group Policy setting to Null (Blank - Defined but containing no entries). 
	Computer Configuration\Windows Settings\Security Settings\Local Policies\Security Options\Network access: Shares that can be accessed anonymously</t>
  </si>
  <si>
    <t xml:space="preserve">The security setting "Account lockout duration" is set to "0" </t>
  </si>
  <si>
    <t>The security Setting "Account lockout duration" is not set to "0".</t>
  </si>
  <si>
    <t>Account Lockout - Updated from "15" to "0" to meet IRS Requirements.</t>
  </si>
  <si>
    <t>To implement the recommended configuration state, set the following Group Policy setting to 0.
	Computer Configuration\Windows Settings\Security Settings\Account Policies\Account Lockout Policy</t>
  </si>
  <si>
    <t xml:space="preserve">Updated 15 to 0 per IRS Policy. </t>
  </si>
  <si>
    <t>Added requirement for Standard Users</t>
  </si>
  <si>
    <t>The Windows policy setting "Interactive logon: Message title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</si>
  <si>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Added IRS Warning Banner</t>
  </si>
  <si>
    <t>The Windows policy setting "Interactive logon: Message title for users attempting to log on" should contain a warning banner that is compliant with IRS requirements.   The Warning Banner must contain the following 4 elements:</t>
  </si>
  <si>
    <t>To implement the recommended configuration state, set the following Group Policy setting to Require NTLMv2 session security, Require 128-bit encryption. 
	Computer Configuration\Windows Settings\Security Settings\Local Policies\Security Options\Network security: Minimum session security for NTLM SSP based (including secure RPC) servers</t>
  </si>
  <si>
    <t>The security setting "Network security: Minimum session security for NTLM SSP based (including secure RPC) servers" is set to "Require NTLMv2 session security, Require 128-bit encryption"</t>
  </si>
  <si>
    <t>Set "Network security: Minimum session security for NTLM SSP based (including secure RPC) servers" to "Require NTLMv2 session security, Require 128-bit encryption"</t>
  </si>
  <si>
    <t>Updated Remediation statement.  Changed 537395200 to Require NTLMv2 session security, Require 128-bit encryption</t>
  </si>
  <si>
    <t>WIN2K8-001</t>
  </si>
  <si>
    <t>WIN2K8-002</t>
  </si>
  <si>
    <t>WIN2K8-003</t>
  </si>
  <si>
    <t>WIN2K8-004</t>
  </si>
  <si>
    <t>WIN2K8-005</t>
  </si>
  <si>
    <t>WIN2K8-006</t>
  </si>
  <si>
    <t>WIN2K8-007</t>
  </si>
  <si>
    <t>WIN2K8-008</t>
  </si>
  <si>
    <t>WIN2K8-009</t>
  </si>
  <si>
    <t>WIN2K8-010</t>
  </si>
  <si>
    <t>WIN2K8-011</t>
  </si>
  <si>
    <t>WIN2K8-012</t>
  </si>
  <si>
    <t>WIN2K8-013</t>
  </si>
  <si>
    <t>WIN2K8-014</t>
  </si>
  <si>
    <t>WIN2K8-015</t>
  </si>
  <si>
    <t>WIN2K8-016</t>
  </si>
  <si>
    <t>WIN2K8-017</t>
  </si>
  <si>
    <t>WIN2K8-018</t>
  </si>
  <si>
    <t>WIN2K8-019</t>
  </si>
  <si>
    <t>WIN2K8-020</t>
  </si>
  <si>
    <t>WIN2K8-021</t>
  </si>
  <si>
    <t>WIN2K8-022</t>
  </si>
  <si>
    <t>WIN2K8-023</t>
  </si>
  <si>
    <t>WIN2K8-024</t>
  </si>
  <si>
    <t>WIN2K8-025</t>
  </si>
  <si>
    <t>WIN2K8-026</t>
  </si>
  <si>
    <t>WIN2K8-027</t>
  </si>
  <si>
    <t>WIN2K8-028</t>
  </si>
  <si>
    <t>WIN2K8-029</t>
  </si>
  <si>
    <t>WIN2K8-030</t>
  </si>
  <si>
    <t>WIN2K8-031</t>
  </si>
  <si>
    <t>WIN2K8-032</t>
  </si>
  <si>
    <t>WIN2K8-033</t>
  </si>
  <si>
    <t>WIN2K8-034</t>
  </si>
  <si>
    <t>WIN2K8-035</t>
  </si>
  <si>
    <t>WIN2K8-036</t>
  </si>
  <si>
    <t>WIN2K8-037</t>
  </si>
  <si>
    <t>WIN2K8-038</t>
  </si>
  <si>
    <t>WIN2K8-039</t>
  </si>
  <si>
    <t>WIN2K8-040</t>
  </si>
  <si>
    <t>WIN2K8-041</t>
  </si>
  <si>
    <t>WIN2K8-042</t>
  </si>
  <si>
    <t>WIN2K8-043</t>
  </si>
  <si>
    <t>WIN2K8-044</t>
  </si>
  <si>
    <t>WIN2K8-045</t>
  </si>
  <si>
    <t>WIN2K8-046</t>
  </si>
  <si>
    <t>WIN2K8-047</t>
  </si>
  <si>
    <t>WIN2K8-048</t>
  </si>
  <si>
    <t>WIN2K8-049</t>
  </si>
  <si>
    <t>WIN2K8-050</t>
  </si>
  <si>
    <t>WIN2K8-051</t>
  </si>
  <si>
    <t>WIN2K8-052</t>
  </si>
  <si>
    <t>WIN2K8-053</t>
  </si>
  <si>
    <t>WIN2K8-054</t>
  </si>
  <si>
    <t>WIN2K8-055</t>
  </si>
  <si>
    <t>WIN2K8-056</t>
  </si>
  <si>
    <t>WIN2K8-057</t>
  </si>
  <si>
    <t>WIN2K8-058</t>
  </si>
  <si>
    <t>WIN2K8-059</t>
  </si>
  <si>
    <t>WIN2K8-060</t>
  </si>
  <si>
    <t>WIN2K8-061</t>
  </si>
  <si>
    <t>WIN2K8-062</t>
  </si>
  <si>
    <t>WIN2K8-063</t>
  </si>
  <si>
    <t>WIN2K8-064</t>
  </si>
  <si>
    <t>WIN2K8-065</t>
  </si>
  <si>
    <t>WIN2K8-066</t>
  </si>
  <si>
    <t>WIN2K8-067</t>
  </si>
  <si>
    <t>WIN2K8-068</t>
  </si>
  <si>
    <t>WIN2K8-069</t>
  </si>
  <si>
    <t>WIN2K8-070</t>
  </si>
  <si>
    <t>WIN2K8-071</t>
  </si>
  <si>
    <t>WIN2K8-072</t>
  </si>
  <si>
    <t>WIN2K8-073</t>
  </si>
  <si>
    <t>WIN2K8-074</t>
  </si>
  <si>
    <t>WIN2K8-075</t>
  </si>
  <si>
    <t>WIN2K8-076</t>
  </si>
  <si>
    <t>WIN2K8-077</t>
  </si>
  <si>
    <t>WIN2K8-078</t>
  </si>
  <si>
    <t>WIN2K8-079</t>
  </si>
  <si>
    <t>WIN2K8-080</t>
  </si>
  <si>
    <t>WIN2K8-081</t>
  </si>
  <si>
    <t>WIN2K8-082</t>
  </si>
  <si>
    <t>WIN2K8-083</t>
  </si>
  <si>
    <t>WIN2K8-084</t>
  </si>
  <si>
    <t>WIN2K8-085</t>
  </si>
  <si>
    <t>WIN2K8-086</t>
  </si>
  <si>
    <t>WIN2K8-087</t>
  </si>
  <si>
    <t>WIN2K8-088</t>
  </si>
  <si>
    <t>WIN2K8-089</t>
  </si>
  <si>
    <t>WIN2K8-090</t>
  </si>
  <si>
    <t>WIN2K8-091</t>
  </si>
  <si>
    <t>WIN2K8-092</t>
  </si>
  <si>
    <t>WIN2K8-093</t>
  </si>
  <si>
    <t>WIN2K8-094</t>
  </si>
  <si>
    <t>WIN2K8-095</t>
  </si>
  <si>
    <t>WIN2K8-096</t>
  </si>
  <si>
    <t>WIN2K8-097</t>
  </si>
  <si>
    <t>WIN2K8-098</t>
  </si>
  <si>
    <t>WIN2K8-099</t>
  </si>
  <si>
    <t>To implement the recommended configuration state, set the following Group Policy setting to Administrators. 
	Computer Configuration\Windows Settings\Security Settings\Local Policies\Security Options\Devices: Allowed to format and eject removable media</t>
  </si>
  <si>
    <t>To implement the recommended configuration state, set the following Group Policy setting to Require NTLMv2 session security, Require 128-bit encryption. 
	Computer Configuration\Windows Settings\Security Settings\Local Policies\Security Options\Network security: Minimum session security for NTLM SSP based (including secure RPC) clients</t>
  </si>
  <si>
    <t>To implement the recommended configuration state, set the following Group Policy setting to Disabled. 
	Computer Configuration\Windows Settings\Security Settings\Local Policies\Security Options\Network access: Allow anonymous SID/Name translation</t>
  </si>
  <si>
    <t>To implement the recommended configuration state, set the following Group Policy setting to Send NTLMv2 response only. Refuse LM &amp; NTLM. 
	Computer Configuration\Windows Settings\Security Settings\Local Policies\Security Options\Network security: LAN Manager authentication level</t>
  </si>
  <si>
    <t>The security setting "Adjust memory quotas for a process" is set to "Administrators, Local Service, Network Service"</t>
  </si>
  <si>
    <t>The security setting "Windows Firewall: Private: Display a notification" is not set to "Yes".</t>
  </si>
  <si>
    <t xml:space="preserve">The security setting "Windows Firewall: Private: Inbound connections" is set to "Enabled:Block (default)"
N/A if another firewall is used </t>
  </si>
  <si>
    <t>The security setting "Windows Firewall: Private: Inbound connections" is not set to "Enabled:Block".</t>
  </si>
  <si>
    <t>The security setting "Windows Firewall: Private: Apply local firewall rules" is not set to "Yes".</t>
  </si>
  <si>
    <t>The security setting "Windows Firewall: Private: Outbound connections" is not set to "Allow".</t>
  </si>
  <si>
    <t xml:space="preserve">The security setting "Windows Firewall: Domain: Inbound connections" is set to "Enabled:Block (default)"
N/A if another firewall is used </t>
  </si>
  <si>
    <t>The security setting "Windows Firewall: Domain: Inbound connections" is not set to "Enabled:Block".</t>
  </si>
  <si>
    <t xml:space="preserve">The security setting "Windows Firewall: Public: Inbound connections" is set to "Enabled:Block (default)"
N/A if another firewall is used </t>
  </si>
  <si>
    <t>The security setting "Windows Firewall: Public: Inbound connections" is not set to "Enabled:Block".</t>
  </si>
  <si>
    <t>The security setting "Windows Firewall: Public: Firewall state" is not set to "On".</t>
  </si>
  <si>
    <t>The security setting "Windows Firewall: Public: Apply local firewall rules" is not set to "Yes".</t>
  </si>
  <si>
    <t>The security setting "Maximum Log Size (KB)" is set to "Enabled:32768"</t>
  </si>
  <si>
    <t>The security setting "Maximum Log Size (KB)" is not set to "Enabled:32768".</t>
  </si>
  <si>
    <t>To implement the recommended configuration state, set the following Group Policy setting to Enabled. Then set the available option to 196608. 
Computer Configuration\Administrative Templates\Windows Components\Event Log Service\Security\Maximum Log Size (KB)</t>
  </si>
  <si>
    <t>The security setting "Turn off Autoplay" is set to "Enabled:All drives"</t>
  </si>
  <si>
    <t>The security setting "Turn off Autoplay" is not set to "Enabled:All drives".</t>
  </si>
  <si>
    <t>To implement the recommended configuration state, set the following Group Policy setting to Enabled. Then set the available option to All drives. 
Computer Configuration\Administrative Templates\Windows Components\AutoPlay Policies\Turn off Autoplay</t>
  </si>
  <si>
    <t>Updated from "6" to "3" to meet IRS Requirements</t>
  </si>
  <si>
    <t xml:space="preserve"> ▪ SCSEM Version: 1.3</t>
  </si>
  <si>
    <t>Aligned the SCSEM with benchmarked controls and removed the controls who's configuration is based upon the agency's security and operational requirements.</t>
  </si>
  <si>
    <t>The security setting "Act as part of the operating system" is not properly configured.</t>
  </si>
  <si>
    <t>To implement the recommended configuration state, the following Group Policy should not be set to any user.
	Computer Configuration\Windows Settings\Security Settings\Local Policies\User Rights AssignmentAct as part of the operating system</t>
  </si>
  <si>
    <t>The security setting "Access Credential Manager as a trusted caller" is set to "No One"</t>
  </si>
  <si>
    <t>The security setting "Access Credential Manager as a trusted caller" is not properly configured.</t>
  </si>
  <si>
    <t>To implement the recommended configuration state, ensure that no accounts have this user right, as it is only assigned to Winlogon.
	Computer Configuration\Windows Settings\Security Settings\Local Policies\User Rights Assignment\Access Credential Manager as a trusted caller</t>
  </si>
  <si>
    <t>The security setting "Network access: Shares that can be accessed anonymously" is not properly configured.</t>
  </si>
  <si>
    <t>The security setting "MSS: ScreenSaverGracePeriod" is not set to "0".</t>
  </si>
  <si>
    <t>The security setting "MSS: WarningLevel" is not set to "90".</t>
  </si>
  <si>
    <t>The security setting "User Account Control: Behavior of the elevation prompt for administrators in Admin Approval Mode" is not properly configured.</t>
  </si>
  <si>
    <t>The security setting "Deny log on as a service" is not properly configured.</t>
  </si>
  <si>
    <t>To implement the recommended configuration state, the following Group Policy should not be set to any user.
	Computer Configuration\Windows Settings\Security Settings\Local Policies\User Rights Assignment\Deny log on as a service</t>
  </si>
  <si>
    <t>The security setting "Network security: Minimum session security for NTLM SSP based (including secure RPC) clients" is not properly configured.</t>
  </si>
  <si>
    <t>The security setting "MSS: TcpMaxDataRetransmissions IPv6" is not set to "3".</t>
  </si>
  <si>
    <t>The security setting "Network access: Remotely accessible registry paths and sub-paths" is not properly configured.</t>
  </si>
  <si>
    <t>The security setting "Network security: Minimum session security for NTLM SSP based servers" is not properly configured.</t>
  </si>
  <si>
    <t>The security setting "MSS: (DisableIPSourceRouting) IP source routing protection level" is not set to "Highest protection, source routing is completely disabled".</t>
  </si>
  <si>
    <t>The security setting "MSS: (DisableIPSourceRouting IPv6) IP source routing protection level is not set to "Highest protection, source routing is completely disabled".</t>
  </si>
  <si>
    <t>Updated from "14" to "8" to meet IRS Requirements.</t>
  </si>
  <si>
    <t xml:space="preserve">The security setting "Network access: Remotely accessible registry paths and sub-paths" is not properly configured.
</t>
  </si>
  <si>
    <t>The security setting "Modify firmware environment values" is not set to "Administrators".</t>
  </si>
  <si>
    <t>The security setting "Adjust memory quotas for a process" is not set to "Administrators, Local Service, Network Service".</t>
  </si>
  <si>
    <t>The security setting "Change the time zone" is not set to "Local Service, Administrators".</t>
  </si>
  <si>
    <t>The security setting "Change the time zone" is set to "Local Service, Administrators"</t>
  </si>
  <si>
    <t>The security setting "Change the system time" is set to "Local Service, Administrators"</t>
  </si>
  <si>
    <t>The security setting "Change the system time" is not set to "Local Service, Administrators".</t>
  </si>
  <si>
    <t xml:space="preserve">The Security Setting "Maximum password age" has not been configured per IRS Publication 1075 Requirements. </t>
  </si>
  <si>
    <t>The security setting "Minimum password age" is not set to "1" or greater.</t>
  </si>
  <si>
    <t>The security setting "Minimum password age" is set to "1" or greater</t>
  </si>
  <si>
    <t>To implement the recommended configuration state, set the Group Policy setting to the following list:
System\CurrentControlSet\Control\ProductOptions
System\CurrentControlSet\Control\Server Applications
Software\Microsoft\Windows NT\CurrentVersion.
	Computer Configuration\Windows Settings\Security Settings\Local Policies\Security Options\Network access: Remotely accessible registry paths</t>
  </si>
  <si>
    <t>The security setting "Network access: Remotely accessible registry paths" is set to the following list:
System\CurrentControlSet\Control\ProductOptions
System\CurrentControlSet\Control\Server Applications
Software\Microsoft\Windows NT\CurrentVersion</t>
  </si>
  <si>
    <t>Set "Network access: Remotely accessible registry paths and sub-paths"</t>
  </si>
  <si>
    <t>To implement the recommended configuration state, set the Group Policy setting to the following list: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Configuration\Windows Settings\Security Settings\Local Policies\Security Options\Network access: Remotely accessible registry paths and sub-paths</t>
  </si>
  <si>
    <t>The security setting "Network access: Remotely accessible registry paths and sub-paths" is set to the following list: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t>
  </si>
  <si>
    <t>To implement the recommended configuration state, set the following Group Policy setting to a warning banner that is IRS compliant.   Ensure the warning banner is compliant with IRS guidelines and includes the following four elements:
 - The system contains US government information.
 - Users actions are monitored and audited.
 - Unauthorized use of the system is prohibited. 
 - Unauthorized use of the system is subject to criminal and civil penalties.
Please refer to the IRS Publication 1075, Section 9.2 for guidance and Exhibit 13 for examples.
	Computer Configuration\Windows Settings\Security Settings\Local Policies\Security Options\Interactive logon: Message text for users attempting to log on</t>
  </si>
  <si>
    <t>To implement the recommended configuration state, set the following Group Policy setting to 60 or less for administrators and 90 or less for standard users.
	Computer Configuration\Windows Settings\Security Settings\Account Policies\Password Policy\Maximum password age</t>
  </si>
  <si>
    <t>To implement the recommended configuration state, set the following Group Policy setting to Yes. 
	Computer Configuration\Windows Settings\Security Settings\Windows Firewall with Advanced Security\Windows Firewall with Advanced Security\Windows Firewall Properties\Public Profile\Windows Firewall: Public: Apply local firewall rules</t>
  </si>
  <si>
    <t>To implement the recommended configuration state, set the following Group Policy setting to Yes. 
	Computer Configuration\Windows Settings\Security Settings\Windows Firewall with Advanced Security\Windows Firewall with Advanced Security\Windows Firewall Properties\Public Profile\Windows Firewall: Public: Display a notification</t>
  </si>
  <si>
    <t>To implement the recommended configuration state, set the following Group Policy setting to On. 
	Computer Configuration\Windows Settings\Security Settings\Windows Firewall with Advanced Security\Windows Firewall with Advanced Security\Windows Firewall Properties\Public Profile\Windows Firewall: Public: Firewall state</t>
  </si>
  <si>
    <t>To implement the recommended configuration state, set the following Group Policy setting to No. 
	Computer Configuration\Windows Settings\Security Settings\Windows Firewall with Advanced Security\Windows Firewall with Advanced Security\Windows Firewall Properties\Public Profile\Windows Firewall: Public: Allow unicast response</t>
  </si>
  <si>
    <t>To implement the recommended configuration state, set the following Group Policy setting to Yes. 
	Computer Configuration\Windows Settings\Security Settings\Windows Firewall with Advanced Security\Windows Firewall with Advanced Security\Windows Firewall Properties\Public Profile\Windows Firewall: Public: Apply local connection security rules</t>
  </si>
  <si>
    <t>To implement the recommended configuration state, set the following Group Policy setting to Allow. 
	Computer Configuration\Windows Settings\Security Settings\Windows Firewall with Advanced Security\Windows Firewall with Advanced Security\Windows Firewall Properties\Public Profile\Windows Firewall: Public: Outbound connections</t>
  </si>
  <si>
    <t>To implement the recommended configuration state, set the following Group Policy setting to No. 
	Computer Configuration\Windows Settings\Security Settings\Windows Firewall with Advanced Security\Windows Firewall with Advanced Security\Windows Firewall Properties\Domain Profile\Windows Firewall: Domain: Allow unicast response</t>
  </si>
  <si>
    <t>To implement the recommended configuration state, set the following Group Policy setting to Yes. 
	Computer Configuration\Windows Settings\Security Settings\Windows Firewall with Advanced Security\Windows Firewall with Advanced Security\Windows Firewall Properties\Domain Profile\Windows Firewall: Domain: Apply local connection security rules</t>
  </si>
  <si>
    <t>To implement the recommended configuration state, set the following Group Policy setting to On. 
	Computer Configuration\Windows Settings\Security Settings\Windows Firewall with Advanced Security\Windows Firewall with Advanced Security\Windows Firewall Properties\Domain Profile\Windows Firewall: Domain: Firewall state</t>
  </si>
  <si>
    <t>To implement the recommended configuration state, set the following Group Policy setting to Yes. 
	Computer Configuration\Windows Settings\Security Settings\Windows Firewall with Advanced Security\Windows Firewall with Advanced Security\Windows Firewall Properties\Domain Profile\Windows Firewall: Domain: Display a notification</t>
  </si>
  <si>
    <t>To implement the recommended configuration state, set the following Group Policy setting to Yes. 
	Computer Configuration\Windows Settings\Security Settings\Windows Firewall with Advanced Security\Windows Firewall with Advanced Security\Windows Firewall Properties\Domain Profile\Windows Firewall: Domain: Apply local firewall rules</t>
  </si>
  <si>
    <t>To implement the recommended configuration state, set the following Group Policy setting to Allow. 
	Computer Configuration\Windows Settings\Security Settings\Windows Firewall with Advanced Security\Windows Firewall with Advanced Security\Windows Firewall Properties\Domain Profile\Windows Firewall: Domain: Outbound connections</t>
  </si>
  <si>
    <t>To implement the recommended configuration state, set the following Group Policy setting to No. 
	Computer Configuration\Windows Settings\Security Settings\Windows Firewall with Advanced Security\Windows Firewall with Advanced Security\Windows Firewall Properties\Private Profile\Windows Firewall: Private: Allow unicast response</t>
  </si>
  <si>
    <t>To implement the recommended configuration state, set the following Group Policy setting to Yes. 
	Computer Configuration\Windows Settings\Security Settings\Windows Firewall with Advanced Security\Windows Firewall with Advanced Security\Windows Firewall Properties\Private Profile\Windows Firewall: Private: Apply local connection security rules</t>
  </si>
  <si>
    <t>To implement the recommended configuration state, set the following Group Policy setting to Allow. 
	Computer Configuration\Windows Settings\Security Settings\Windows Firewall with Advanced Security\Windows Firewall with Advanced Security\Windows Firewall Properties\Private Profile\Windows Firewall: Private: Outbound connections</t>
  </si>
  <si>
    <t>To implement the recommended configuration state, set the following Group Policy setting to Yes. 
	Computer Configuration\Windows Settings\Security Settings\Windows Firewall with Advanced Security\Windows Firewall with Advanced Security\Windows Firewall Properties\Private Profile\Windows Firewall: Private: Apply local firewall rules</t>
  </si>
  <si>
    <t>To implement the recommended configuration state, set the following Group Policy setting to Yes. 
	Computer Configuration\Windows Settings\Security Settings\Windows Firewall with Advanced Security\Windows Firewall with Advanced Security\Windows Firewall Properties\Private Profile\Windows Firewall: Private: Display a notification</t>
  </si>
  <si>
    <t>To implement the recommended configuration state, set the following Group Policy setting to On. 
	Computer Configuration\Windows Settings\Security Settings\Windows Firewall with Advanced Security\Windows Firewall with Advanced Security\Windows Firewall Properties\Private Profile\Windows Firewall: Private: Firewall state</t>
  </si>
  <si>
    <t>To implement the recommended configuration state, set the following Group Policy setting to 8 or greater.
	Computer Configuration\Windows Settings\Security Settings\Account Policies\Password Policy\Minimum password length</t>
  </si>
  <si>
    <t>To implement the recommended configuration state, set the following Group Policy setting to 3 or fewer.
	Computer Configuration\Windows Settings\Security Settings\Account Policies\Account Lockout Policy</t>
  </si>
  <si>
    <t>Set "Account lockout duration" to "0"</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</si>
  <si>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</si>
  <si>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</si>
  <si>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</si>
  <si>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</si>
  <si>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</si>
  <si>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</si>
  <si>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</si>
  <si>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executed using the applicable NIST 800-53A test method (Interview, Examine).</t>
  </si>
  <si>
    <t>A baseline risk category has been pre-populated next to each control to assist agencies in establishing priorities for corrective action.  The reviewer has the discretion to change the prioritization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</si>
  <si>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</si>
  <si>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</si>
  <si>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</si>
  <si>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</si>
  <si>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</si>
  <si>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</si>
  <si>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</si>
  <si>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</si>
  <si>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To implement the recommended configuration state, set the following Group Policy setting to Enabled. 
	Computer Configuration\Windows Settings\Security Settings\Local Policies\Security Options\Microsoft network client: Digitally sign communications (always)</t>
  </si>
  <si>
    <t>To implement the recommended configuration state, set the following Group Policy setting to Enabled. 
	Computer Configuration\Windows Settings\Security Settings\Local Policies\Security Options\System settings: Use Certificate Rules on Windows Executables for Software Restriction Policies</t>
  </si>
  <si>
    <t>To implement the recommended configuration state, set the following Group Policy setting to Enabled. 
	Computer Configuration\Windows Settings\Security Settings\Local Policies\Security Options\Network access: Do not allow anonymous enumeration of SAM accounts</t>
  </si>
  <si>
    <t>To implement the recommended configuration state, set the following Group Policy setting to Enabled. 
	Computer Configuration\Windows Settings\Security Settings\Local Policies\Security Options\User Account Control: Virtualize file and registry write failures to per-user locations</t>
  </si>
  <si>
    <t>To implement the recommended configuration state, set the following Group Policy setting to Enabled. 
	Computer Configuration\Windows Settings\Security Settings\Local Policies\Security Options\Audit: Force audit policy subcategory settings (Windows Vista or later) to override audit policy category settings</t>
  </si>
  <si>
    <t>To implement the recommended configuration state, set the following Group Policy setting to Enabled. 
	Computer Configuration\Windows Settings\Security Settings\Local Policies\Security Options\Network access: Do not allow anonymous enumeration of SAM accounts and shares</t>
  </si>
  <si>
    <t>To implement the recommended configuration state, set the following Group Policy setting to Enabled. 
	Computer Configuration\Windows Settings\Security Settings\Local Policies\Security Options\Domain member: Digitally sign secure channel data (when possible)</t>
  </si>
  <si>
    <t>To implement the recommended configuration state, set the following Group Policy setting to Enabled. 
	Computer Configuration\Windows Settings\Security Settings\Local Policies\Security Options\Devices: Prevent users from installing printer drivers</t>
  </si>
  <si>
    <t>To implement the recommended configuration state, set the following Group Policy setting to Enabled. 
	Computer Configuration\Windows Settings\Security Settings\Local Policies\Security Options\User Account Control: Only elevate UIAccess applications that are installed in secure locations</t>
  </si>
  <si>
    <t>To implement the recommended configuration state, set the following Group Policy setting to Enabled. 
	Computer Configuration\Windows Settings\Security Settings\Local Policies\Security Options\User Account Control: Detect application installations and prompt for elevation</t>
  </si>
  <si>
    <t>To implement the recommended configuration state, set the following Group Policy setting to Enabled. 
	Computer Configuration\Windows Settings\Security Settings\Local Policies\Security Options\Microsoft network client: Digitally sign communications (if server agrees)</t>
  </si>
  <si>
    <t>To implement the recommended configuration state, set the following Group Policy setting to Enabled. 
	Computer Configuration\Windows Settings\Security Settings\Local Policies\Security Options\Microsoft network server: Digitally sign communications (if client agrees)</t>
  </si>
  <si>
    <t>To implement the recommended configuration state, set the following Group Policy setting to Enabled. 
	Computer Configuration\Windows Settings\Security Settings\Local Policies\Security Options\Domain member: Digitally encrypt secure channel data (when possible)</t>
  </si>
  <si>
    <t>To implement the recommended configuration state, set the following Group Policy setting to Enabled. 
	Computer Configuration\Windows Settings\Security Settings\Local Policies\Security Options\User Account Control: Switch to the secure desktop when prompting for elevation</t>
  </si>
  <si>
    <t>To implement the recommended configuration state, set the following Group Policy setting to Enabled. 
	Computer Configuration\Windows Settings\Security Settings\Local Policies\Security Options\Network access: Restrict anonymous access to Named Pipes and Shares</t>
  </si>
  <si>
    <t>To implement the recommended configuration state, set the following Group Policy setting to Enabled. 
	Computer Configuration\Windows Settings\Security Settings\Local Policies\Security Options\Accounts: Limit local account use of blank passwords to console logon only</t>
  </si>
  <si>
    <t>To implement the recommended configuration state, set the following Group Policy setting to Enabled. 
	Computer Configuration\Windows Settings\Security Settings\Local Policies\Security Options\User Account Control: Admin Approval Mode for the Built-in Administrator account</t>
  </si>
  <si>
    <t>To implement the recommended configuration state, set the following Group Policy setting to Enabled. 
	Computer Configuration\Windows Settings\Security Settings\Local Policies\Security Options\System objects: Require case insensitivity for non-Windows subsystems</t>
  </si>
  <si>
    <t>To implement the recommended configuration state, set the following Group Policy setting to Enabled. 
	Computer Configuration\Windows Settings\Security Settings\Local Policies\Security Options\User Account Control: Run all administrators in Admin Approval Mode</t>
  </si>
  <si>
    <t>To implement the recommended configuration state, set the following Group Policy setting to Enabled. 
	Computer Configuration\Windows Settings\Security Settings\Local Policies\Security Options\Interactive logon: Require Domain Controller authentication to unlock workstation</t>
  </si>
  <si>
    <t>To implement the recommended configuration state, set the following Group Policy setting to Enabled. 
	Computer Configuration\Windows Settings\Security Settings\Local Policies\Security Options\Domain member: Digitally encrypt or sign secure channel data (always)</t>
  </si>
  <si>
    <t>To implement the recommended configuration state, set the following Group Policy setting to Enabled. 
	Computer Configuration\Windows Settings\Security Settings\Local Policies\Security Options\Interactive logon: Do not display last user name</t>
  </si>
  <si>
    <t>To implement the recommended configuration state, set the following Group Policy setting to Enabled. 
	Computer Configuration\Windows Settings\Security Settings\Local Policies\Security Options\Domain member: Require strong (Windows 2000 or later) session key</t>
  </si>
  <si>
    <t>To implement the recommended configuration state, set the following Group Policy setting to Enabled. 
	Computer Configuration\Windows Settings\Security Settings\Local Policies\Security Options\System objects: Strengthen default permissions of internal system objects (e.g. Symbolic Links)</t>
  </si>
  <si>
    <t>To implement the recommended configuration state, set the following Group Policy setting to Enabled. 
	Computer Configuration\Windows Settings\Security Settings\Local Policies\Security Options\MSS: (SafeDllSearchMode) Enable Safe DLL search mode (recommended)</t>
  </si>
  <si>
    <t>To implement the recommended configuration state, set the following Group Policy setting to Enabled. 
	Computer Configuration\Windows Settings\Security Settings\Local Policies\Security Options\Network security: Do not store LAN Manager hash value on next password change</t>
  </si>
  <si>
    <t>To implement the recommended configuration state, set the following Group Policy setting to Enabled. 
	Computer Configuration\Windows Settings\Security Settings\Local Policies\Security Options\Microsoft network server: Disconnect clients when logon hours expire</t>
  </si>
  <si>
    <t>To implement the recommended configuration state, set the following Group Policy setting to Disabled. 
	Computer Configuration\Windows Settings\Security Settings\Local Policies\Security Options\Accounts: Guest account status</t>
  </si>
  <si>
    <t>To implement the recommended configuration state, set the following Group Policy setting to Disabled. 
	Computer Configuration\Windows Settings\Security Settings\Local Policies\Security Options\Network access: Let Everyone permissions apply to anonymous users</t>
  </si>
  <si>
    <t>To implement the recommended configuration state, set the following Group Policy setting to Disabled. 
	Computer Configuration\Windows Settings\Security Settings\Local Policies\Security Options\Accounts: Administrator account status</t>
  </si>
  <si>
    <t>To implement the recommended configuration state, set the following Group Policy setting to Disabled. 
	Computer Configuration\Windows Settings\Security Settings\Local Policies\Security Options\User Account Control: Only elevate executables that are signed and validated</t>
  </si>
  <si>
    <t>To implement the recommended configuration state, set the following Group Policy setting to Disabled. 
	Computer Configuration\Windows Settings\Security Settings\Local Policies\Security Options\Shutdown: Allow system to be shut down without having to log on</t>
  </si>
  <si>
    <t>To implement the recommended configuration state, set the following Group Policy setting to Disabled. 
	Computer Configuration\Windows Settings\Security Settings\Local Policies\Security Options\Domain member: Disable machine account password changes</t>
  </si>
  <si>
    <t>To implement the recommended configuration state, set the following Group Policy setting to Disabled. 
	Computer Configuration\Windows Settings\Security Settings\Local Policies\Security Options\Microsoft network client: Send unencrypted password to third-party SMB servers</t>
  </si>
  <si>
    <t>To implement the recommended configuration state, set the following Group Policy setting to Disabled. 
	Computer Configuration\Windows Settings\Security Settings\Local Policies\Security Options\Recovery console: Allow automatic administrative logon</t>
  </si>
  <si>
    <t>To implement the recommended configuration state, set the following Group Policy setting to Disabled. 
	Computer Configuration\Windows Settings\Security Settings\Local Policies\Security Options\User Account Control: Allow UIAccess applications to prompt for elevation without using the secure desktop</t>
  </si>
  <si>
    <t>To implement the recommended configuration state, set the following Group Policy setting to Disabled. 
	Computer Configuration\Windows Settings\Security Settings\Local Policies\Security Options\MSS: (AutoAdminLogon) Enable Automatic Logon (not recommended)</t>
  </si>
  <si>
    <t>To implement the recommended configuration state, set the following Group Policy setting to Disabled. 
	Computer Configuration\Windows Settings\Security Settings\Local Policies\Security Options\Shutdown: Clear virtual memory pagefile</t>
  </si>
  <si>
    <t>To implement the recommended configuration state, set the following Group Policy setting to Disabled. 
	Computer Configuration\Windows Settings\Security Settings\Local Policies\Security Options\System cryptography: Use FIPS compliant algorithms for encryption, hashing, and signing</t>
  </si>
  <si>
    <t>To implement the recommended configuration state, set the following Group Policy setting to Disabled. 
	Computer Configuration\Windows Settings\Security Settings\Local Policies\Security Options\Interactive logon: Do not require CTRL+ALT+DEL</t>
  </si>
  <si>
    <t>To implement the recommended configuration state, set the following Group Policy setting to Disabled. 
	Computer Configuration\Windows Settings\Security Settings\Local Policies\Security Options\Audit: Shut down system immediately if unable to log security audits</t>
  </si>
  <si>
    <t>To implement the recommended configuration state, set the following Group Policy setting to Disabled. 
	Computer Configuration\Windows Settings\Security Settings\Local Policies\Security Options\Recovery console: Allow floppy copy and access to all drives and all folders</t>
  </si>
  <si>
    <t>Network Location:</t>
  </si>
  <si>
    <t xml:space="preserve">Device Function: </t>
  </si>
  <si>
    <t>Internal</t>
  </si>
  <si>
    <t>External</t>
  </si>
  <si>
    <t>Stand-alone</t>
  </si>
  <si>
    <t>The 'Info' status is provided for use by the tester during test execution to indicate more information is needed to complete the test.</t>
  </si>
  <si>
    <t>It is not an acceptable final test status, all test cases should be Pass, Fail, or N/A at the conclusion of testing.</t>
  </si>
  <si>
    <t>▪ Issue Codes</t>
  </si>
  <si>
    <t>A single issue code must be selected for each test case to calculate the weighted risk score.  The tester must perform this activity when executing each test.</t>
  </si>
  <si>
    <t xml:space="preserve">Name </t>
  </si>
  <si>
    <t xml:space="preserve">Description </t>
  </si>
  <si>
    <t>Rating</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</si>
  <si>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</si>
  <si>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</si>
  <si>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</si>
  <si>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</si>
  <si>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</si>
  <si>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</si>
  <si>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</si>
  <si>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</si>
  <si>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</si>
  <si>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</si>
  <si>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</si>
  <si>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</si>
  <si>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</si>
  <si>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</si>
  <si>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</si>
  <si>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</si>
  <si>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</si>
  <si>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</si>
  <si>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</si>
  <si>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Other</t>
  </si>
  <si>
    <t>User access was not established with concept of least privilege</t>
  </si>
  <si>
    <t>HAC12</t>
  </si>
  <si>
    <t>Separation of duties is not in place</t>
  </si>
  <si>
    <t>HAC13</t>
  </si>
  <si>
    <t>Operating system configuration files have incorrect permissions</t>
  </si>
  <si>
    <t>Warning banner is insufficient</t>
  </si>
  <si>
    <t>HAC15</t>
  </si>
  <si>
    <t>User accounts not locked out after 3 unsuccessful login attempts</t>
  </si>
  <si>
    <t>HAC16</t>
  </si>
  <si>
    <t>Network device allows telnet connections</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</si>
  <si>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</si>
  <si>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</si>
  <si>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</si>
  <si>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</si>
  <si>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</si>
  <si>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</si>
  <si>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</si>
  <si>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</si>
  <si>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</si>
  <si>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</si>
  <si>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</si>
  <si>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</si>
  <si>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</si>
  <si>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</si>
  <si>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</si>
  <si>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</si>
  <si>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</si>
  <si>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</si>
  <si>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</si>
  <si>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</si>
  <si>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</si>
  <si>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</si>
  <si>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</si>
  <si>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</si>
  <si>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</si>
  <si>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</si>
  <si>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</si>
  <si>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</si>
  <si>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</si>
  <si>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</si>
  <si>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</si>
  <si>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</si>
  <si>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</si>
  <si>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</si>
  <si>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</si>
  <si>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</si>
  <si>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</si>
  <si>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</si>
  <si>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</si>
  <si>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</si>
  <si>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</si>
  <si>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</si>
  <si>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 xml:space="preserve">HAC40 </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</si>
  <si>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</si>
  <si>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</si>
  <si>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</si>
  <si>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</si>
  <si>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</si>
  <si>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</si>
  <si>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</si>
  <si>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</si>
  <si>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</si>
  <si>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</si>
  <si>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</si>
  <si>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</si>
  <si>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</si>
  <si>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</si>
  <si>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</si>
  <si>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</si>
  <si>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</si>
  <si>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</si>
  <si>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</si>
  <si>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</si>
  <si>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</si>
  <si>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</si>
  <si>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</si>
  <si>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</si>
  <si>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</si>
  <si>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</si>
  <si>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</si>
  <si>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</si>
  <si>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</si>
  <si>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</si>
  <si>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</si>
  <si>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</si>
  <si>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</si>
  <si>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</si>
  <si>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</si>
  <si>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</si>
  <si>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</si>
  <si>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</si>
  <si>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</si>
  <si>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</si>
  <si>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HAU1</t>
  </si>
  <si>
    <t>No auditing is being performed at the agency</t>
  </si>
  <si>
    <t>HAU2</t>
  </si>
  <si>
    <t>No auditing is being performed on the system</t>
  </si>
  <si>
    <t>HAU3</t>
  </si>
  <si>
    <t>Audit logs are not being reviewed</t>
  </si>
  <si>
    <t>System does not audit failed attempts to gain access</t>
  </si>
  <si>
    <t>HAU5</t>
  </si>
  <si>
    <t>Auditing is not performed on all data tables containing FTI</t>
  </si>
  <si>
    <t>HAU6</t>
  </si>
  <si>
    <t>System does not audit changes to access control settings</t>
  </si>
  <si>
    <t>HAU7</t>
  </si>
  <si>
    <t>Audit records are not retained per Pub 1075</t>
  </si>
  <si>
    <t>HAU8</t>
  </si>
  <si>
    <t>Logs are not maintained on a centralized log server</t>
  </si>
  <si>
    <t>HAU9</t>
  </si>
  <si>
    <t>No log reduction system exists</t>
  </si>
  <si>
    <t>Audit logs are not properly protected</t>
  </si>
  <si>
    <t>HAU11</t>
  </si>
  <si>
    <t>NTP is not properly implemented</t>
  </si>
  <si>
    <t>HAU12</t>
  </si>
  <si>
    <t>Audit records are not time 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</si>
  <si>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</si>
  <si>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</si>
  <si>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</si>
  <si>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</si>
  <si>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</si>
  <si>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</si>
  <si>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</si>
  <si>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</si>
  <si>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</si>
  <si>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</si>
  <si>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</si>
  <si>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</si>
  <si>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</si>
  <si>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</si>
  <si>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</si>
  <si>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</si>
  <si>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</si>
  <si>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</si>
  <si>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</si>
  <si>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</si>
  <si>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</si>
  <si>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</si>
  <si>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</si>
  <si>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</si>
  <si>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</si>
  <si>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</si>
  <si>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</si>
  <si>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</si>
  <si>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</si>
  <si>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</si>
  <si>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</si>
  <si>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</si>
  <si>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</si>
  <si>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</si>
  <si>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</si>
  <si>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</si>
  <si>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</si>
  <si>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</si>
  <si>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SSR has not been developed or approved</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</si>
  <si>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</si>
  <si>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</si>
  <si>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</si>
  <si>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</si>
  <si>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</si>
  <si>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</si>
  <si>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</si>
  <si>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</si>
  <si>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</si>
  <si>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</si>
  <si>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</si>
  <si>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</si>
  <si>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</si>
  <si>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</si>
  <si>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</si>
  <si>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</si>
  <si>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</si>
  <si>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</si>
  <si>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HCM1</t>
  </si>
  <si>
    <t>Information system baseline is insufficient</t>
  </si>
  <si>
    <t>HCM2</t>
  </si>
  <si>
    <t>FTI is not properly labeled on-screen</t>
  </si>
  <si>
    <t>HCM3</t>
  </si>
  <si>
    <t>Operating system does not have vendor support</t>
  </si>
  <si>
    <t>HCM4</t>
  </si>
  <si>
    <t>Routine operational changes are not reviewed for security impacts before being implemented</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</si>
  <si>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</si>
  <si>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</si>
  <si>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</si>
  <si>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</si>
  <si>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</si>
  <si>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</si>
  <si>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</si>
  <si>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</si>
  <si>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</si>
  <si>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System has unneeded functionality installed</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</si>
  <si>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</si>
  <si>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</si>
  <si>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</si>
  <si>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</si>
  <si>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</si>
  <si>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</si>
  <si>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</si>
  <si>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</si>
  <si>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</si>
  <si>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</si>
  <si>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</si>
  <si>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</si>
  <si>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</si>
  <si>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</si>
  <si>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</si>
  <si>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</si>
  <si>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</si>
  <si>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</si>
  <si>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</si>
  <si>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</si>
  <si>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</si>
  <si>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</si>
  <si>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</si>
  <si>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</si>
  <si>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</si>
  <si>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</si>
  <si>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</si>
  <si>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</si>
  <si>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</si>
  <si>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</si>
  <si>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</si>
  <si>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</si>
  <si>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</si>
  <si>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</si>
  <si>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</si>
  <si>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</si>
  <si>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</si>
  <si>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</si>
  <si>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</si>
  <si>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</si>
  <si>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</si>
  <si>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</si>
  <si>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</si>
  <si>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</si>
  <si>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</si>
  <si>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</si>
  <si>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</si>
  <si>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</si>
  <si>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</si>
  <si>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</si>
  <si>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</si>
  <si>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</si>
  <si>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</si>
  <si>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</si>
  <si>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</si>
  <si>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</si>
  <si>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</si>
  <si>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</si>
  <si>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</si>
  <si>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</si>
  <si>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</si>
  <si>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</si>
  <si>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</si>
  <si>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</si>
  <si>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</si>
  <si>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</si>
  <si>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</si>
  <si>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</si>
  <si>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</si>
  <si>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</si>
  <si>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</si>
  <si>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</si>
  <si>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not adequately protected</t>
  </si>
  <si>
    <t>HIR1</t>
  </si>
  <si>
    <t>Incident response program does not exist</t>
  </si>
  <si>
    <t>HIR100</t>
  </si>
  <si>
    <t>HIR2</t>
  </si>
  <si>
    <t>Incident response plan is not sufficient</t>
  </si>
  <si>
    <t>HIR3</t>
  </si>
  <si>
    <t>HMA1</t>
  </si>
  <si>
    <t>External maintenance providers not escorted in the data center</t>
  </si>
  <si>
    <t>HMA100</t>
  </si>
  <si>
    <t>HMA2</t>
  </si>
  <si>
    <t>Maintenance not restricted to local access</t>
  </si>
  <si>
    <t>HMA3</t>
  </si>
  <si>
    <t>Maintenance tools are not approved / controlled</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</si>
  <si>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</si>
  <si>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</si>
  <si>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</si>
  <si>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</si>
  <si>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</si>
  <si>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</si>
  <si>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</si>
  <si>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</si>
  <si>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</si>
  <si>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</si>
  <si>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</si>
  <si>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</si>
  <si>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</si>
  <si>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</si>
  <si>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</si>
  <si>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</si>
  <si>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</si>
  <si>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</si>
  <si>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</si>
  <si>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</si>
  <si>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</si>
  <si>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</si>
  <si>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</si>
  <si>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</si>
  <si>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</si>
  <si>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</si>
  <si>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</si>
  <si>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</si>
  <si>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</si>
  <si>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</si>
  <si>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</si>
  <si>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</si>
  <si>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</si>
  <si>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</si>
  <si>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</si>
  <si>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</si>
  <si>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</si>
  <si>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</si>
  <si>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</si>
  <si>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</si>
  <si>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</si>
  <si>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</si>
  <si>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</si>
  <si>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</si>
  <si>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</si>
  <si>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</si>
  <si>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</si>
  <si>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</si>
  <si>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</si>
  <si>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</si>
  <si>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</si>
  <si>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</si>
  <si>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</si>
  <si>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</si>
  <si>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</si>
  <si>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</si>
  <si>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</si>
  <si>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</si>
  <si>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</si>
  <si>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</si>
  <si>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</si>
  <si>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</si>
  <si>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</si>
  <si>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</si>
  <si>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</si>
  <si>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</si>
  <si>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</si>
  <si>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</si>
  <si>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</si>
  <si>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</si>
  <si>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</si>
  <si>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</si>
  <si>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</si>
  <si>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</si>
  <si>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</si>
  <si>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</si>
  <si>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</si>
  <si>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</si>
  <si>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</si>
  <si>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</si>
  <si>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</si>
  <si>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</si>
  <si>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</si>
  <si>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</si>
  <si>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</si>
  <si>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</si>
  <si>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</si>
  <si>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</si>
  <si>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</si>
  <si>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</si>
  <si>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</si>
  <si>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</si>
  <si>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</si>
  <si>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HRM1</t>
  </si>
  <si>
    <t>Multi-Factor authentication is not required</t>
  </si>
  <si>
    <t>HRM2</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</si>
  <si>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</si>
  <si>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</si>
  <si>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</si>
  <si>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</si>
  <si>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</si>
  <si>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</si>
  <si>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</si>
  <si>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</si>
  <si>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</si>
  <si>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</si>
  <si>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</si>
  <si>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</si>
  <si>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</si>
  <si>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</si>
  <si>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Client side cache cleaning utility has not been implemented</t>
  </si>
  <si>
    <t>HRM11</t>
  </si>
  <si>
    <t>Site to site connection does not terminate outside the firewall</t>
  </si>
  <si>
    <t>HRM12</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</si>
  <si>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</si>
  <si>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</si>
  <si>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</si>
  <si>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</si>
  <si>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</si>
  <si>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</si>
  <si>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</si>
  <si>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</si>
  <si>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</si>
  <si>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</si>
  <si>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</si>
  <si>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</si>
  <si>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</si>
  <si>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</si>
  <si>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</si>
  <si>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</si>
  <si>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</si>
  <si>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</si>
  <si>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</si>
  <si>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</si>
  <si>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</si>
  <si>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</si>
  <si>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</si>
  <si>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</si>
  <si>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</si>
  <si>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</si>
  <si>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</si>
  <si>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</si>
  <si>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</si>
  <si>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</si>
  <si>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</si>
  <si>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</si>
  <si>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</si>
  <si>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</si>
  <si>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</si>
  <si>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</si>
  <si>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</si>
  <si>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 xml:space="preserve">HSA14 </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</si>
  <si>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</si>
  <si>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</si>
  <si>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</si>
  <si>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</si>
  <si>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</si>
  <si>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</si>
  <si>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</si>
  <si>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</si>
  <si>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</si>
  <si>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</si>
  <si>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</si>
  <si>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</si>
  <si>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</si>
  <si>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</si>
  <si>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</si>
  <si>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</si>
  <si>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</si>
  <si>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</si>
  <si>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</si>
  <si>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</si>
  <si>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</si>
  <si>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</si>
  <si>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</si>
  <si>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</si>
  <si>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</si>
  <si>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</si>
  <si>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</si>
  <si>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</si>
  <si>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</si>
  <si>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</si>
  <si>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</si>
  <si>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</si>
  <si>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</si>
  <si>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</si>
  <si>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</si>
  <si>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</si>
  <si>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</si>
  <si>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</si>
  <si>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</si>
  <si>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</si>
  <si>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</si>
  <si>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</si>
  <si>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</si>
  <si>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</si>
  <si>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</si>
  <si>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</si>
  <si>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Publically available systems contain FTI</t>
  </si>
  <si>
    <t>HSC21</t>
  </si>
  <si>
    <t>Number of logon sessions are not managed appropriately</t>
  </si>
  <si>
    <t>HSC22</t>
  </si>
  <si>
    <t>VPN termination point is not sufficient</t>
  </si>
  <si>
    <t>HSC23</t>
  </si>
  <si>
    <t>Site survey has not been performed</t>
  </si>
  <si>
    <t>HSC24</t>
  </si>
  <si>
    <t>HSC25</t>
  </si>
  <si>
    <t>Network sessions do not timeout per Publication 1075 requirements</t>
  </si>
  <si>
    <t>HSC26</t>
  </si>
  <si>
    <t>HSC27</t>
  </si>
  <si>
    <t>Traffic inspection is not sufficient</t>
  </si>
  <si>
    <t>HSC28</t>
  </si>
  <si>
    <t>The network is not properly segmented</t>
  </si>
  <si>
    <t>HSC29</t>
  </si>
  <si>
    <t xml:space="preserve">Cryptographic key pairs are not properly managed </t>
  </si>
  <si>
    <t>HSC30</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</si>
  <si>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</si>
  <si>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</si>
  <si>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</si>
  <si>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</si>
  <si>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</si>
  <si>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</si>
  <si>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</si>
  <si>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</si>
  <si>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</si>
  <si>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</si>
  <si>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</si>
  <si>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</si>
  <si>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</si>
  <si>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</si>
  <si>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</si>
  <si>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</si>
  <si>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</si>
  <si>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</si>
  <si>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</si>
  <si>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</si>
  <si>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</si>
  <si>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</si>
  <si>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</si>
  <si>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</si>
  <si>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</si>
  <si>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</si>
  <si>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</si>
  <si>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</si>
  <si>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HSI15</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</si>
  <si>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</si>
  <si>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</si>
  <si>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</si>
  <si>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</si>
  <si>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</si>
  <si>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</si>
  <si>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</si>
  <si>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</si>
  <si>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</si>
  <si>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</si>
  <si>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</si>
  <si>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</si>
  <si>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</si>
  <si>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</si>
  <si>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</si>
  <si>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</si>
  <si>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</si>
  <si>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</si>
  <si>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</si>
  <si>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</si>
  <si>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</si>
  <si>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</si>
  <si>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</si>
  <si>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</si>
  <si>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</si>
  <si>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</si>
  <si>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</si>
  <si>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</si>
  <si>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</si>
  <si>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</si>
  <si>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</si>
  <si>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</si>
  <si>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</si>
  <si>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</si>
  <si>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</si>
  <si>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</si>
  <si>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</si>
  <si>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</si>
  <si>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</si>
  <si>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</si>
  <si>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</si>
  <si>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Issue Code</t>
  </si>
  <si>
    <r>
      <t xml:space="preserve">Issue Code Mapping (Select </t>
    </r>
    <r>
      <rPr>
        <b/>
        <u/>
        <sz val="10"/>
        <rFont val="Arial"/>
        <family val="2"/>
      </rPr>
      <t>one</t>
    </r>
    <r>
      <rPr>
        <b/>
        <sz val="10"/>
        <rFont val="Arial"/>
        <family val="2"/>
      </rPr>
      <t xml:space="preserve"> to enter in column N)</t>
    </r>
  </si>
  <si>
    <t xml:space="preserve"> ▪ SCSEM Release Date: March 25, 2016</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</si>
  <si>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</si>
  <si>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</si>
  <si>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</si>
  <si>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</si>
  <si>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</si>
  <si>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</si>
  <si>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</si>
  <si>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</si>
  <si>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</si>
  <si>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</si>
  <si>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</si>
  <si>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</si>
  <si>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</si>
  <si>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</si>
  <si>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</si>
  <si>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</si>
  <si>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</si>
  <si>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</si>
  <si>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</si>
  <si>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</si>
  <si>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HAU26</t>
  </si>
  <si>
    <t xml:space="preserve">System/service provider is not held accountable to protect and share audit records with the agency </t>
  </si>
  <si>
    <t>HAU27</t>
  </si>
  <si>
    <t>Audit trail does not include access to FTI in pre-production</t>
  </si>
  <si>
    <t>Application architecture does not properly separate user interface from data repository</t>
  </si>
  <si>
    <t>HCM38</t>
  </si>
  <si>
    <t>Agency does not adequately govern or control software usage</t>
  </si>
  <si>
    <t>HCM39</t>
  </si>
  <si>
    <t xml:space="preserve">RACF security settings are not properly configured </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</si>
  <si>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</si>
  <si>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</si>
  <si>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</si>
  <si>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</si>
  <si>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</si>
  <si>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</si>
  <si>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</si>
  <si>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</si>
  <si>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</si>
  <si>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</si>
  <si>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</si>
  <si>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</si>
  <si>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</si>
  <si>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</si>
  <si>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</si>
  <si>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</si>
  <si>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Backup data is located on production systems</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</si>
  <si>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</si>
  <si>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</si>
  <si>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</si>
  <si>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</si>
  <si>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</si>
  <si>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HMA4</t>
  </si>
  <si>
    <t>Maintenance records are not sufficient</t>
  </si>
  <si>
    <t>HMA5</t>
  </si>
  <si>
    <t>Nonlocal maintenance is not implemented securely</t>
  </si>
  <si>
    <t>HRA9</t>
  </si>
  <si>
    <t>Application source code is not assessed for static vulnerabilities</t>
  </si>
  <si>
    <t>Multi-Factor authentication is not required to access FTI via personal devices</t>
  </si>
  <si>
    <t>HRM10</t>
  </si>
  <si>
    <t>An FTI system is directly routable to the internet via unencrypted protocols</t>
  </si>
  <si>
    <t>HRM18</t>
  </si>
  <si>
    <t>Remote access policies are not sufficient</t>
  </si>
  <si>
    <t>HRM19</t>
  </si>
  <si>
    <t>Agency cannot remotely wipe lost mobile device</t>
  </si>
  <si>
    <t>HSA18</t>
  </si>
  <si>
    <t>Cloud vendor is not FedRAMP certified</t>
  </si>
  <si>
    <t>Email policy is not sufficient</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</si>
  <si>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</si>
  <si>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</si>
  <si>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</si>
  <si>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</si>
  <si>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</si>
  <si>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</si>
  <si>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</si>
  <si>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</si>
  <si>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</si>
  <si>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</si>
  <si>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</si>
  <si>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</si>
  <si>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</si>
  <si>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</si>
  <si>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 xml:space="preserve">Agency does not receive security alerts, advisories, or directives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</si>
  <si>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</si>
  <si>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</si>
  <si>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</si>
  <si>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</si>
  <si>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</si>
  <si>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</si>
  <si>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</si>
  <si>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</si>
  <si>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</si>
  <si>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</si>
  <si>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 xml:space="preserve">Axway does not run on a dedicated platform </t>
  </si>
  <si>
    <t>Risk Rating (Do Not Edit)</t>
  </si>
  <si>
    <t>Digital Signatures or PKI certificates are expired or revoked</t>
  </si>
  <si>
    <t>VLAN configurations do not utilize networking best practices</t>
  </si>
  <si>
    <t>PLACEHOLDER FOR FUTURE USE</t>
  </si>
  <si>
    <t>The interactive logon warning banner does not meet IRS Publication 1075 Exhibit 8 standards.</t>
  </si>
  <si>
    <t>To implement the recommended configuration state, set the following Group Policy setting to a warning banner that is IRS compliant.   Ensure the warning banner is compliant with IRS guidelines and includes the following four elements: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
	Computer Configuration\Windows Settings\Security Settings\Local Policies\Security Options\Interactive logon: Message title for users attempting to log 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</si>
</sst>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lt;=9999999]###\-####;\(###\)\ ###\-####"/>
    <numFmt numFmtId="165" formatCode="0.0"/>
    <numFmt numFmtId="166" formatCode="m/d/yyyy;@"/>
  </numFmts>
  <fonts count="37" x14ac:knownFonts="1">
    <font>
      <sz val="10"/>
      <name val="Arial"/>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sz val="10"/>
      <color rgb="FFFF0000"/>
      <name val="Arial"/>
      <family val="2"/>
    </font>
    <font>
      <sz val="10"/>
      <color rgb="FF000000"/>
      <name val="Arial"/>
      <family val="2"/>
    </font>
    <font>
      <u/>
      <sz val="10"/>
      <color theme="11"/>
      <name val="Arial"/>
      <family val="2"/>
    </font>
    <font>
      <b/>
      <sz val="10"/>
      <color theme="1"/>
      <name val="Arial"/>
      <family val="2"/>
    </font>
    <font>
      <sz val="10"/>
      <color rgb="FF00B050"/>
      <name val="Arial"/>
      <family val="2"/>
    </font>
    <font>
      <b/>
      <i/>
      <sz val="10"/>
      <name val="Arial"/>
      <family val="2"/>
    </font>
    <font>
      <sz val="10"/>
      <color theme="0"/>
      <name val="Arial"/>
      <family val="2"/>
    </font>
    <font>
      <b/>
      <sz val="12"/>
      <name val="Calibri"/>
      <family val="2"/>
      <scheme val="minor"/>
    </font>
    <font>
      <b/>
      <sz val="12"/>
      <color theme="1"/>
      <name val="Calibri"/>
      <family val="2"/>
      <scheme val="minor"/>
    </font>
    <font>
      <sz val="12"/>
      <color theme="1"/>
      <name val="Calibri"/>
      <family val="2"/>
      <scheme val="minor"/>
    </font>
    <font>
      <b/>
      <u/>
      <sz val="10"/>
      <name val="Arial"/>
      <family val="2"/>
    </font>
    <font>
      <sz val="12"/>
      <name val="Calibri"/>
      <family val="2"/>
      <scheme val="minor"/>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rgb="FFAFD7FF"/>
        <bgColor rgb="FF000000"/>
      </patternFill>
    </fill>
    <fill>
      <patternFill patternType="solid">
        <fgColor rgb="FFFF0000"/>
        <bgColor indexed="64"/>
      </patternFill>
    </fill>
    <fill>
      <patternFill patternType="solid">
        <fgColor theme="0"/>
        <bgColor indexed="64"/>
      </patternFill>
    </fill>
    <fill>
      <patternFill patternType="solid">
        <fgColor theme="2"/>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3"/>
      </top>
      <bottom style="thin">
        <color indexed="63"/>
      </bottom>
      <diagonal/>
    </border>
    <border>
      <left/>
      <right/>
      <top style="thin">
        <color indexed="63"/>
      </top>
      <bottom/>
      <diagonal/>
    </border>
    <border>
      <left/>
      <right/>
      <top/>
      <bottom style="thin">
        <color indexed="63"/>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3"/>
      </left>
      <right/>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style="thin">
        <color indexed="63"/>
      </bottom>
      <diagonal/>
    </border>
    <border>
      <left/>
      <right style="thin">
        <color indexed="64"/>
      </right>
      <top style="thin">
        <color indexed="63"/>
      </top>
      <bottom style="thin">
        <color auto="1"/>
      </bottom>
      <diagonal/>
    </border>
    <border>
      <left style="thin">
        <color auto="1"/>
      </left>
      <right style="thin">
        <color indexed="64"/>
      </right>
      <top style="thin">
        <color indexed="63"/>
      </top>
      <bottom style="thin">
        <color auto="1"/>
      </bottom>
      <diagonal/>
    </border>
    <border>
      <left style="thin">
        <color indexed="63"/>
      </left>
      <right style="thin">
        <color indexed="64"/>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s>
  <cellStyleXfs count="1449">
    <xf numFmtId="0" fontId="0" fillId="0" borderId="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8" fillId="24" borderId="0" applyNumberFormat="0" applyBorder="0" applyAlignment="0" applyProtection="0"/>
    <xf numFmtId="0" fontId="18" fillId="1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8" fillId="19" borderId="0" applyNumberFormat="0" applyBorder="0" applyAlignment="0" applyProtection="0"/>
    <xf numFmtId="0" fontId="1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0" borderId="0" applyNumberFormat="0" applyFill="0" applyBorder="0" applyAlignment="0" applyProtection="0">
      <alignment wrapText="1"/>
    </xf>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9" borderId="1"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21" borderId="2" applyNumberFormat="0" applyAlignment="0" applyProtection="0"/>
    <xf numFmtId="0" fontId="1" fillId="30"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3" fillId="26" borderId="1" applyNumberFormat="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1" fillId="0" borderId="6" applyNumberFormat="0" applyFill="0" applyAlignment="0" applyProtection="0"/>
    <xf numFmtId="0" fontId="7" fillId="0" borderId="0">
      <alignment wrapText="1"/>
    </xf>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7" fillId="33" borderId="0" applyNumberFormat="0" applyBorder="0" applyAlignment="0" applyProtection="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4" fillId="0" borderId="0"/>
    <xf numFmtId="0" fontId="20" fillId="0" borderId="0"/>
    <xf numFmtId="0" fontId="22" fillId="0" borderId="0"/>
    <xf numFmtId="0" fontId="7" fillId="0" borderId="0"/>
    <xf numFmtId="0" fontId="22" fillId="0" borderId="0"/>
    <xf numFmtId="0" fontId="7"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1" fillId="0" borderId="0"/>
    <xf numFmtId="0" fontId="7" fillId="0" borderId="0"/>
    <xf numFmtId="0" fontId="7" fillId="0" borderId="0"/>
    <xf numFmtId="0" fontId="7" fillId="0" borderId="0"/>
    <xf numFmtId="0" fontId="10"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20" fillId="0" borderId="0"/>
    <xf numFmtId="0" fontId="20" fillId="0" borderId="0"/>
    <xf numFmtId="0" fontId="20" fillId="0" borderId="0"/>
    <xf numFmtId="0" fontId="1" fillId="0" borderId="0"/>
    <xf numFmtId="0" fontId="7" fillId="0" borderId="0"/>
    <xf numFmtId="0" fontId="20" fillId="0" borderId="0"/>
    <xf numFmtId="0" fontId="20" fillId="0" borderId="0"/>
    <xf numFmtId="0" fontId="20" fillId="0" borderId="0"/>
    <xf numFmtId="0" fontId="7"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1"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19" borderId="7" applyNumberFormat="0" applyFont="0" applyAlignment="0" applyProtection="0"/>
    <xf numFmtId="0" fontId="20" fillId="29"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 fillId="0" borderId="9" applyNumberFormat="0" applyFill="0" applyAlignment="0" applyProtection="0"/>
    <xf numFmtId="0" fontId="1" fillId="0" borderId="9" applyNumberFormat="0" applyFill="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cellStyleXfs>
  <cellXfs count="301">
    <xf numFmtId="0" fontId="0" fillId="0" borderId="0" xfId="0"/>
    <xf numFmtId="0" fontId="0" fillId="0" borderId="0" xfId="0" applyFill="1"/>
    <xf numFmtId="165" fontId="0" fillId="0" borderId="8" xfId="0" applyNumberFormat="1" applyBorder="1" applyAlignment="1">
      <alignment horizontal="left" vertical="top"/>
    </xf>
    <xf numFmtId="14" fontId="0" fillId="0" borderId="10" xfId="0" applyNumberFormat="1" applyBorder="1" applyAlignment="1">
      <alignment horizontal="left" vertical="top"/>
    </xf>
    <xf numFmtId="0" fontId="0" fillId="0" borderId="8" xfId="0" applyBorder="1" applyAlignment="1">
      <alignment horizontal="left" vertical="top" wrapText="1"/>
    </xf>
    <xf numFmtId="0" fontId="3" fillId="34" borderId="10" xfId="0" applyFont="1" applyFill="1" applyBorder="1" applyAlignment="1"/>
    <xf numFmtId="0" fontId="3" fillId="34" borderId="11" xfId="0" applyFont="1" applyFill="1" applyBorder="1" applyAlignment="1"/>
    <xf numFmtId="0" fontId="7" fillId="0" borderId="13" xfId="0" applyFont="1" applyFill="1" applyBorder="1" applyAlignment="1">
      <alignment vertical="top"/>
    </xf>
    <xf numFmtId="0" fontId="7" fillId="0" borderId="0" xfId="0" applyFont="1" applyFill="1" applyBorder="1" applyAlignment="1">
      <alignment vertical="top"/>
    </xf>
    <xf numFmtId="0" fontId="7" fillId="0" borderId="15" xfId="0" applyFont="1" applyFill="1" applyBorder="1" applyAlignment="1">
      <alignment vertical="top"/>
    </xf>
    <xf numFmtId="0" fontId="0" fillId="0" borderId="0" xfId="0" applyAlignment="1"/>
    <xf numFmtId="0" fontId="0" fillId="0" borderId="0" xfId="0" applyFill="1" applyAlignment="1"/>
    <xf numFmtId="0" fontId="7" fillId="0" borderId="17" xfId="0" applyFont="1" applyFill="1" applyBorder="1" applyAlignment="1">
      <alignment vertical="top"/>
    </xf>
    <xf numFmtId="0" fontId="7" fillId="0" borderId="20" xfId="0" applyFont="1" applyFill="1" applyBorder="1" applyAlignment="1">
      <alignment vertical="top"/>
    </xf>
    <xf numFmtId="0" fontId="3" fillId="37" borderId="8" xfId="0" applyFont="1" applyFill="1" applyBorder="1" applyAlignment="1">
      <alignment horizontal="left" vertical="center" wrapText="1"/>
    </xf>
    <xf numFmtId="0" fontId="3" fillId="37" borderId="10" xfId="0" applyFont="1" applyFill="1" applyBorder="1" applyAlignment="1">
      <alignment vertical="center"/>
    </xf>
    <xf numFmtId="0" fontId="3" fillId="37" borderId="17" xfId="0" applyFont="1" applyFill="1" applyBorder="1" applyAlignment="1">
      <alignment vertical="center"/>
    </xf>
    <xf numFmtId="0" fontId="7" fillId="37" borderId="20" xfId="0" applyFont="1" applyFill="1" applyBorder="1" applyAlignment="1">
      <alignment vertical="center"/>
    </xf>
    <xf numFmtId="0" fontId="7" fillId="35" borderId="18" xfId="0" applyFont="1" applyFill="1" applyBorder="1" applyProtection="1"/>
    <xf numFmtId="0" fontId="0" fillId="0" borderId="0" xfId="0" applyProtection="1"/>
    <xf numFmtId="0" fontId="9" fillId="35" borderId="0" xfId="0" applyFont="1" applyFill="1" applyBorder="1" applyAlignment="1" applyProtection="1"/>
    <xf numFmtId="0" fontId="7" fillId="35" borderId="0" xfId="0" applyFont="1" applyFill="1" applyBorder="1" applyProtection="1"/>
    <xf numFmtId="0" fontId="7" fillId="35" borderId="0" xfId="0" applyFont="1" applyFill="1" applyBorder="1" applyAlignment="1" applyProtection="1"/>
    <xf numFmtId="0" fontId="0" fillId="35" borderId="20" xfId="0" applyFill="1" applyBorder="1" applyProtection="1"/>
    <xf numFmtId="0" fontId="7" fillId="35" borderId="15" xfId="0" applyFont="1" applyFill="1" applyBorder="1" applyProtection="1"/>
    <xf numFmtId="0" fontId="3" fillId="36" borderId="17" xfId="0" applyFont="1" applyFill="1" applyBorder="1" applyAlignment="1" applyProtection="1">
      <alignment vertical="center"/>
    </xf>
    <xf numFmtId="0" fontId="3" fillId="36" borderId="18" xfId="0" applyFont="1" applyFill="1" applyBorder="1" applyAlignment="1" applyProtection="1">
      <alignment vertical="center"/>
    </xf>
    <xf numFmtId="0" fontId="7" fillId="36" borderId="13" xfId="0" applyFont="1" applyFill="1" applyBorder="1" applyAlignment="1" applyProtection="1">
      <alignment vertical="top"/>
    </xf>
    <xf numFmtId="0" fontId="0" fillId="36" borderId="0" xfId="0" applyFill="1" applyBorder="1" applyAlignment="1" applyProtection="1">
      <alignment vertical="top"/>
    </xf>
    <xf numFmtId="0" fontId="0" fillId="36" borderId="20" xfId="0" applyFill="1" applyBorder="1" applyAlignment="1" applyProtection="1">
      <alignment vertical="top"/>
    </xf>
    <xf numFmtId="0" fontId="0" fillId="36" borderId="15" xfId="0" applyFill="1" applyBorder="1" applyAlignment="1" applyProtection="1">
      <alignment vertical="top"/>
    </xf>
    <xf numFmtId="0" fontId="3" fillId="34" borderId="10" xfId="0" applyFont="1" applyFill="1" applyBorder="1" applyAlignment="1" applyProtection="1">
      <alignment vertical="center"/>
    </xf>
    <xf numFmtId="0" fontId="3" fillId="34" borderId="11" xfId="0" applyFont="1" applyFill="1" applyBorder="1" applyAlignment="1" applyProtection="1">
      <alignment vertical="center"/>
    </xf>
    <xf numFmtId="0" fontId="3" fillId="0" borderId="10" xfId="0" applyFont="1" applyBorder="1" applyAlignment="1" applyProtection="1">
      <alignment vertical="center"/>
    </xf>
    <xf numFmtId="0" fontId="0" fillId="37" borderId="10" xfId="0" applyFill="1" applyBorder="1" applyAlignment="1" applyProtection="1">
      <alignment vertical="center"/>
    </xf>
    <xf numFmtId="0" fontId="0" fillId="37" borderId="11" xfId="0" applyFill="1" applyBorder="1" applyAlignment="1" applyProtection="1">
      <alignment vertical="center"/>
    </xf>
    <xf numFmtId="0" fontId="22" fillId="0" borderId="21" xfId="0" applyFont="1" applyBorder="1" applyAlignment="1" applyProtection="1">
      <alignment vertical="center" wrapText="1"/>
    </xf>
    <xf numFmtId="164" fontId="22" fillId="0" borderId="21" xfId="0" applyNumberFormat="1" applyFont="1" applyBorder="1" applyAlignment="1" applyProtection="1">
      <alignment vertical="center" wrapText="1"/>
    </xf>
    <xf numFmtId="0" fontId="3" fillId="34" borderId="11" xfId="0" applyFont="1" applyFill="1" applyBorder="1" applyAlignment="1" applyProtection="1"/>
    <xf numFmtId="0" fontId="3" fillId="34" borderId="12" xfId="0" applyFont="1" applyFill="1" applyBorder="1" applyAlignment="1" applyProtection="1"/>
    <xf numFmtId="0" fontId="7" fillId="0" borderId="13" xfId="0" applyFont="1" applyFill="1" applyBorder="1" applyAlignment="1" applyProtection="1">
      <alignment vertical="top"/>
    </xf>
    <xf numFmtId="0" fontId="0" fillId="0" borderId="0" xfId="0" applyAlignment="1" applyProtection="1"/>
    <xf numFmtId="0" fontId="3" fillId="34" borderId="10" xfId="0" applyFont="1" applyFill="1" applyBorder="1" applyAlignment="1" applyProtection="1"/>
    <xf numFmtId="0" fontId="3" fillId="37" borderId="10" xfId="0" applyFont="1" applyFill="1" applyBorder="1" applyAlignment="1" applyProtection="1">
      <alignment vertical="center"/>
    </xf>
    <xf numFmtId="0" fontId="3" fillId="37" borderId="11" xfId="0" applyFont="1" applyFill="1" applyBorder="1" applyAlignment="1" applyProtection="1">
      <alignment vertical="center"/>
    </xf>
    <xf numFmtId="0" fontId="3" fillId="37" borderId="12" xfId="0" applyFont="1" applyFill="1" applyBorder="1" applyAlignment="1" applyProtection="1">
      <alignment vertical="center"/>
    </xf>
    <xf numFmtId="0" fontId="0" fillId="0" borderId="0" xfId="0" applyFill="1" applyAlignment="1" applyProtection="1"/>
    <xf numFmtId="0" fontId="24" fillId="0" borderId="18" xfId="0" applyFont="1" applyFill="1" applyBorder="1" applyAlignment="1" applyProtection="1">
      <alignment vertical="top"/>
    </xf>
    <xf numFmtId="0" fontId="24" fillId="0" borderId="19" xfId="0" applyFont="1" applyFill="1" applyBorder="1" applyAlignment="1" applyProtection="1">
      <alignment vertical="top"/>
    </xf>
    <xf numFmtId="0" fontId="24" fillId="0" borderId="0" xfId="0" applyFont="1" applyFill="1" applyAlignment="1" applyProtection="1"/>
    <xf numFmtId="0" fontId="24" fillId="0" borderId="0" xfId="0" applyFont="1" applyFill="1" applyBorder="1" applyAlignment="1" applyProtection="1">
      <alignment vertical="top"/>
    </xf>
    <xf numFmtId="0" fontId="24" fillId="0" borderId="14" xfId="0" applyFont="1" applyFill="1" applyBorder="1" applyAlignment="1" applyProtection="1">
      <alignment vertical="top"/>
    </xf>
    <xf numFmtId="0" fontId="25" fillId="0" borderId="20" xfId="0" applyFont="1" applyFill="1" applyBorder="1" applyAlignment="1" applyProtection="1">
      <alignment vertical="top"/>
    </xf>
    <xf numFmtId="0" fontId="25" fillId="0" borderId="15" xfId="0" applyFont="1" applyFill="1" applyBorder="1" applyAlignment="1" applyProtection="1">
      <alignment vertical="top"/>
    </xf>
    <xf numFmtId="0" fontId="25" fillId="0" borderId="16" xfId="0" applyFont="1" applyFill="1" applyBorder="1" applyAlignment="1" applyProtection="1">
      <alignment vertical="top"/>
    </xf>
    <xf numFmtId="0" fontId="3" fillId="38" borderId="17" xfId="0" applyFont="1" applyFill="1" applyBorder="1" applyAlignment="1" applyProtection="1">
      <alignment vertical="top"/>
    </xf>
    <xf numFmtId="0" fontId="3" fillId="38" borderId="19" xfId="0" applyFont="1" applyFill="1" applyBorder="1" applyAlignment="1" applyProtection="1">
      <alignment vertical="top"/>
    </xf>
    <xf numFmtId="0" fontId="7" fillId="0" borderId="17" xfId="0" applyFont="1" applyFill="1" applyBorder="1" applyAlignment="1" applyProtection="1">
      <alignment vertical="top"/>
    </xf>
    <xf numFmtId="0" fontId="3" fillId="38" borderId="20" xfId="0" applyFont="1" applyFill="1" applyBorder="1" applyAlignment="1" applyProtection="1">
      <alignment vertical="top"/>
    </xf>
    <xf numFmtId="0" fontId="3" fillId="38" borderId="16" xfId="0" applyFont="1" applyFill="1" applyBorder="1" applyAlignment="1" applyProtection="1">
      <alignment vertical="top"/>
    </xf>
    <xf numFmtId="0" fontId="3" fillId="38" borderId="0" xfId="0" applyFont="1" applyFill="1" applyBorder="1" applyAlignment="1" applyProtection="1">
      <alignment vertical="top"/>
    </xf>
    <xf numFmtId="0" fontId="3" fillId="38" borderId="14" xfId="0" applyFont="1" applyFill="1" applyBorder="1" applyAlignment="1" applyProtection="1">
      <alignment vertical="top"/>
    </xf>
    <xf numFmtId="0" fontId="3" fillId="0" borderId="17" xfId="0" applyFont="1" applyBorder="1" applyAlignment="1" applyProtection="1">
      <alignment vertical="top"/>
    </xf>
    <xf numFmtId="0" fontId="3" fillId="0" borderId="18" xfId="0" applyFont="1" applyBorder="1" applyAlignment="1" applyProtection="1">
      <alignment vertical="top"/>
    </xf>
    <xf numFmtId="0" fontId="3" fillId="0" borderId="19" xfId="0" applyFont="1" applyBorder="1" applyAlignment="1" applyProtection="1">
      <alignment vertical="top"/>
    </xf>
    <xf numFmtId="0" fontId="7" fillId="0" borderId="13" xfId="0" applyFont="1" applyBorder="1" applyAlignment="1" applyProtection="1">
      <alignment horizontal="right" vertical="top"/>
    </xf>
    <xf numFmtId="0" fontId="7" fillId="0" borderId="0" xfId="0" applyFont="1" applyBorder="1" applyAlignment="1" applyProtection="1">
      <alignment vertical="top"/>
    </xf>
    <xf numFmtId="0" fontId="7" fillId="0" borderId="14" xfId="0" applyFont="1" applyBorder="1" applyAlignment="1" applyProtection="1">
      <alignment vertical="top"/>
    </xf>
    <xf numFmtId="0" fontId="3" fillId="0" borderId="13" xfId="0" applyFont="1" applyBorder="1" applyAlignment="1" applyProtection="1">
      <alignment horizontal="left" vertical="top"/>
    </xf>
    <xf numFmtId="0" fontId="7" fillId="0" borderId="13" xfId="0" applyFont="1" applyBorder="1" applyAlignment="1" applyProtection="1">
      <alignment vertical="top"/>
    </xf>
    <xf numFmtId="0" fontId="5" fillId="0" borderId="0" xfId="0" applyFont="1" applyBorder="1" applyAlignment="1" applyProtection="1">
      <alignment vertical="top"/>
    </xf>
    <xf numFmtId="0" fontId="5" fillId="0" borderId="14" xfId="0" applyFont="1" applyBorder="1" applyAlignment="1" applyProtection="1">
      <alignment vertical="top"/>
    </xf>
    <xf numFmtId="0" fontId="3" fillId="0" borderId="13" xfId="0" applyFont="1" applyBorder="1" applyAlignment="1" applyProtection="1">
      <alignment vertical="top"/>
    </xf>
    <xf numFmtId="0" fontId="3" fillId="0" borderId="0" xfId="0" applyFont="1" applyBorder="1" applyAlignment="1" applyProtection="1">
      <alignment vertical="top"/>
    </xf>
    <xf numFmtId="0" fontId="3" fillId="0" borderId="14" xfId="0" applyFont="1" applyBorder="1" applyAlignment="1" applyProtection="1">
      <alignment vertical="top"/>
    </xf>
    <xf numFmtId="0" fontId="4" fillId="35" borderId="17" xfId="0" applyFont="1" applyFill="1" applyBorder="1" applyAlignment="1" applyProtection="1"/>
    <xf numFmtId="0" fontId="4" fillId="35" borderId="13" xfId="0" applyFont="1" applyFill="1" applyBorder="1" applyAlignment="1" applyProtection="1"/>
    <xf numFmtId="0" fontId="22" fillId="35" borderId="13" xfId="0" applyFont="1" applyFill="1" applyBorder="1" applyAlignment="1" applyProtection="1"/>
    <xf numFmtId="0" fontId="7" fillId="0" borderId="8" xfId="0" applyFont="1" applyBorder="1" applyAlignment="1">
      <alignment horizontal="left" vertical="top"/>
    </xf>
    <xf numFmtId="0" fontId="3" fillId="0" borderId="17" xfId="0" applyFont="1" applyFill="1" applyBorder="1" applyAlignment="1">
      <alignment horizontal="left" vertical="center" indent="1"/>
    </xf>
    <xf numFmtId="0" fontId="3" fillId="0" borderId="18" xfId="0" applyFont="1" applyFill="1" applyBorder="1" applyAlignment="1">
      <alignment vertical="center"/>
    </xf>
    <xf numFmtId="0" fontId="7" fillId="0" borderId="13" xfId="0" applyFont="1" applyFill="1" applyBorder="1" applyAlignment="1">
      <alignment horizontal="left" vertical="top" indent="1"/>
    </xf>
    <xf numFmtId="0" fontId="7" fillId="0" borderId="20" xfId="0" applyFont="1" applyFill="1" applyBorder="1" applyAlignment="1">
      <alignment horizontal="left" vertical="top" indent="1"/>
    </xf>
    <xf numFmtId="0" fontId="0" fillId="0" borderId="0" xfId="0" applyBorder="1"/>
    <xf numFmtId="0" fontId="5" fillId="0" borderId="0" xfId="0" applyFont="1" applyFill="1" applyBorder="1" applyAlignment="1">
      <alignment vertical="top" wrapText="1"/>
    </xf>
    <xf numFmtId="0" fontId="7" fillId="0" borderId="0" xfId="0" applyFont="1" applyAlignment="1">
      <alignment vertical="center"/>
    </xf>
    <xf numFmtId="0" fontId="7" fillId="0" borderId="0" xfId="0" applyFont="1" applyFill="1" applyBorder="1" applyAlignment="1" applyProtection="1">
      <alignment vertical="top" wrapText="1"/>
      <protection locked="0"/>
    </xf>
    <xf numFmtId="0" fontId="3" fillId="40" borderId="22" xfId="0" applyFont="1" applyFill="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0" fillId="0" borderId="0" xfId="0" applyFill="1" applyBorder="1" applyAlignment="1" applyProtection="1">
      <alignment vertical="top"/>
    </xf>
    <xf numFmtId="0" fontId="3" fillId="41" borderId="22" xfId="0" applyFont="1" applyFill="1" applyBorder="1" applyAlignment="1" applyProtection="1">
      <alignment vertical="top" wrapText="1"/>
    </xf>
    <xf numFmtId="0" fontId="3" fillId="38" borderId="26" xfId="0" applyFont="1" applyFill="1" applyBorder="1" applyAlignment="1" applyProtection="1">
      <alignment vertical="top"/>
    </xf>
    <xf numFmtId="0" fontId="3" fillId="42" borderId="25" xfId="0" applyFont="1" applyFill="1" applyBorder="1" applyAlignment="1"/>
    <xf numFmtId="0" fontId="5" fillId="42" borderId="25" xfId="0" applyFont="1" applyFill="1" applyBorder="1" applyAlignment="1"/>
    <xf numFmtId="0" fontId="3" fillId="36" borderId="30" xfId="0" applyFont="1" applyFill="1" applyBorder="1" applyAlignment="1"/>
    <xf numFmtId="0" fontId="0" fillId="39" borderId="31" xfId="0" applyFill="1" applyBorder="1"/>
    <xf numFmtId="0" fontId="3" fillId="36" borderId="31" xfId="0" applyFont="1" applyFill="1" applyBorder="1" applyAlignment="1"/>
    <xf numFmtId="0" fontId="0" fillId="39" borderId="32" xfId="0" applyFill="1" applyBorder="1"/>
    <xf numFmtId="0" fontId="3" fillId="36" borderId="33" xfId="0" applyFont="1" applyFill="1" applyBorder="1" applyAlignment="1"/>
    <xf numFmtId="0" fontId="3" fillId="36" borderId="34" xfId="0" applyFont="1" applyFill="1" applyBorder="1" applyAlignment="1"/>
    <xf numFmtId="0" fontId="3" fillId="36" borderId="35" xfId="0" applyFont="1" applyFill="1" applyBorder="1" applyAlignment="1"/>
    <xf numFmtId="0" fontId="0" fillId="42" borderId="25" xfId="0" applyFill="1" applyBorder="1"/>
    <xf numFmtId="0" fontId="8" fillId="37" borderId="36" xfId="0" applyFont="1" applyFill="1" applyBorder="1" applyAlignment="1">
      <alignment horizontal="center" vertical="center" wrapText="1"/>
    </xf>
    <xf numFmtId="0" fontId="8" fillId="37" borderId="37" xfId="0" applyFont="1" applyFill="1" applyBorder="1" applyAlignment="1">
      <alignment horizontal="center" vertical="center" wrapText="1"/>
    </xf>
    <xf numFmtId="0" fontId="8" fillId="37" borderId="38" xfId="0" applyFont="1" applyFill="1" applyBorder="1" applyAlignment="1">
      <alignment horizontal="center" vertical="center" wrapText="1"/>
    </xf>
    <xf numFmtId="0" fontId="7" fillId="37" borderId="39" xfId="0" applyFont="1" applyFill="1" applyBorder="1" applyAlignment="1">
      <alignment vertical="center"/>
    </xf>
    <xf numFmtId="0" fontId="0" fillId="37" borderId="40" xfId="0" applyFill="1" applyBorder="1" applyAlignment="1">
      <alignment vertical="center"/>
    </xf>
    <xf numFmtId="0" fontId="8" fillId="37" borderId="41" xfId="0" applyFont="1" applyFill="1" applyBorder="1" applyAlignment="1">
      <alignment horizontal="center" vertical="center"/>
    </xf>
    <xf numFmtId="0" fontId="8" fillId="37" borderId="42" xfId="0" applyFont="1" applyFill="1" applyBorder="1" applyAlignment="1">
      <alignment horizontal="center" vertical="center"/>
    </xf>
    <xf numFmtId="0" fontId="5" fillId="42" borderId="25" xfId="0" applyFont="1" applyFill="1" applyBorder="1" applyAlignment="1">
      <alignment vertical="top"/>
    </xf>
    <xf numFmtId="0" fontId="5" fillId="0" borderId="43" xfId="0" applyFont="1" applyBorder="1" applyAlignment="1">
      <alignment horizontal="center" vertical="center"/>
    </xf>
    <xf numFmtId="0" fontId="3" fillId="0" borderId="44" xfId="0" applyFont="1" applyBorder="1" applyAlignment="1">
      <alignment vertical="center"/>
    </xf>
    <xf numFmtId="0" fontId="3" fillId="0" borderId="45" xfId="0" applyFont="1" applyBorder="1" applyAlignment="1">
      <alignment vertical="center"/>
    </xf>
    <xf numFmtId="0" fontId="7" fillId="0" borderId="46" xfId="0" applyNumberFormat="1" applyFont="1" applyBorder="1" applyAlignment="1">
      <alignment horizontal="center" vertical="center"/>
    </xf>
    <xf numFmtId="0" fontId="7" fillId="0" borderId="47" xfId="0" applyNumberFormat="1" applyFont="1" applyBorder="1" applyAlignment="1">
      <alignment horizontal="center" vertical="center"/>
    </xf>
    <xf numFmtId="0" fontId="3" fillId="0" borderId="0" xfId="0" applyFont="1" applyBorder="1"/>
    <xf numFmtId="0" fontId="5" fillId="0" borderId="0" xfId="0" applyFont="1" applyFill="1" applyBorder="1" applyAlignment="1">
      <alignment vertical="top"/>
    </xf>
    <xf numFmtId="0" fontId="3" fillId="36" borderId="32" xfId="0" applyFont="1" applyFill="1" applyBorder="1" applyAlignment="1"/>
    <xf numFmtId="0" fontId="0" fillId="0" borderId="25" xfId="0" applyBorder="1"/>
    <xf numFmtId="0" fontId="8" fillId="37" borderId="24" xfId="0" applyFont="1" applyFill="1" applyBorder="1" applyAlignment="1">
      <alignment horizontal="center" vertical="center"/>
    </xf>
    <xf numFmtId="0" fontId="8" fillId="42" borderId="0" xfId="0" applyFont="1" applyFill="1" applyBorder="1" applyAlignment="1">
      <alignment horizontal="center" vertical="center"/>
    </xf>
    <xf numFmtId="0" fontId="7" fillId="0" borderId="43" xfId="0" applyFont="1" applyBorder="1" applyAlignment="1">
      <alignment horizontal="center" vertical="center"/>
    </xf>
    <xf numFmtId="0" fontId="5" fillId="0" borderId="43" xfId="0" applyFont="1" applyFill="1" applyBorder="1" applyAlignment="1">
      <alignment horizontal="center" vertical="top" wrapText="1"/>
    </xf>
    <xf numFmtId="0" fontId="0" fillId="0" borderId="27" xfId="0" applyBorder="1"/>
    <xf numFmtId="0" fontId="0" fillId="0" borderId="28" xfId="0" applyBorder="1"/>
    <xf numFmtId="0" fontId="5" fillId="0" borderId="28" xfId="0" applyFont="1" applyFill="1" applyBorder="1" applyAlignment="1">
      <alignment vertical="top" wrapText="1"/>
    </xf>
    <xf numFmtId="0" fontId="0" fillId="0" borderId="48" xfId="0" applyBorder="1"/>
    <xf numFmtId="0" fontId="0" fillId="0" borderId="49" xfId="0" applyBorder="1"/>
    <xf numFmtId="0" fontId="3" fillId="37" borderId="48" xfId="0" applyFont="1" applyFill="1" applyBorder="1" applyAlignment="1"/>
    <xf numFmtId="0" fontId="3" fillId="37" borderId="49" xfId="0" applyFont="1" applyFill="1" applyBorder="1" applyAlignment="1"/>
    <xf numFmtId="0" fontId="3" fillId="37" borderId="50" xfId="0" applyFont="1" applyFill="1" applyBorder="1" applyAlignment="1"/>
    <xf numFmtId="0" fontId="3" fillId="34" borderId="51" xfId="0" applyFont="1" applyFill="1" applyBorder="1" applyAlignment="1"/>
    <xf numFmtId="0" fontId="3" fillId="0" borderId="52" xfId="0" applyFont="1" applyFill="1" applyBorder="1" applyAlignment="1">
      <alignment vertical="center"/>
    </xf>
    <xf numFmtId="0" fontId="7" fillId="0" borderId="53" xfId="0" applyFont="1" applyFill="1" applyBorder="1" applyAlignment="1">
      <alignment vertical="top"/>
    </xf>
    <xf numFmtId="0" fontId="0" fillId="0" borderId="0" xfId="0" applyProtection="1">
      <protection locked="0"/>
    </xf>
    <xf numFmtId="0" fontId="3" fillId="37" borderId="43" xfId="0" applyFont="1" applyFill="1" applyBorder="1" applyAlignment="1" applyProtection="1">
      <alignment vertical="top" wrapText="1"/>
      <protection locked="0"/>
    </xf>
    <xf numFmtId="0" fontId="7" fillId="0" borderId="0" xfId="0" applyFont="1" applyProtection="1">
      <protection locked="0"/>
    </xf>
    <xf numFmtId="0" fontId="0" fillId="0" borderId="0" xfId="0" applyBorder="1" applyProtection="1">
      <protection locked="0"/>
    </xf>
    <xf numFmtId="0" fontId="0" fillId="0" borderId="0" xfId="0" applyBorder="1" applyAlignment="1" applyProtection="1">
      <alignment vertical="top"/>
    </xf>
    <xf numFmtId="0" fontId="3" fillId="37" borderId="54" xfId="0" applyFont="1" applyFill="1" applyBorder="1" applyAlignment="1" applyProtection="1">
      <alignment vertical="top" wrapText="1"/>
      <protection locked="0"/>
    </xf>
    <xf numFmtId="0" fontId="3" fillId="34" borderId="11" xfId="0" applyFont="1" applyFill="1" applyBorder="1" applyAlignment="1">
      <alignment wrapText="1"/>
    </xf>
    <xf numFmtId="49" fontId="0" fillId="0" borderId="8" xfId="0" applyNumberFormat="1" applyBorder="1" applyAlignment="1">
      <alignment horizontal="left" vertical="top" wrapText="1"/>
    </xf>
    <xf numFmtId="0" fontId="7" fillId="0" borderId="56" xfId="0" applyFont="1" applyBorder="1" applyAlignment="1">
      <alignment horizontal="left" vertical="top" wrapText="1"/>
    </xf>
    <xf numFmtId="0" fontId="0" fillId="0" borderId="0" xfId="0" applyAlignment="1">
      <alignment wrapText="1"/>
    </xf>
    <xf numFmtId="0" fontId="3" fillId="39" borderId="22" xfId="0" applyFont="1" applyFill="1" applyBorder="1" applyAlignment="1" applyProtection="1">
      <alignment vertical="top" wrapText="1"/>
    </xf>
    <xf numFmtId="0" fontId="7" fillId="42" borderId="55" xfId="0" applyFont="1" applyFill="1" applyBorder="1" applyAlignment="1"/>
    <xf numFmtId="0" fontId="7" fillId="0" borderId="57" xfId="0" applyFont="1" applyBorder="1"/>
    <xf numFmtId="0" fontId="7" fillId="0" borderId="43" xfId="0" applyNumberFormat="1" applyFont="1" applyFill="1" applyBorder="1" applyAlignment="1">
      <alignment horizontal="center" vertical="top" wrapText="1"/>
    </xf>
    <xf numFmtId="0" fontId="7" fillId="0" borderId="29" xfId="0" applyFont="1" applyFill="1" applyBorder="1" applyAlignment="1">
      <alignment horizontal="left" vertical="top" indent="1"/>
    </xf>
    <xf numFmtId="0" fontId="7" fillId="0" borderId="8" xfId="0" applyFont="1" applyBorder="1" applyAlignment="1">
      <alignment horizontal="left" vertical="top" wrapText="1"/>
    </xf>
    <xf numFmtId="0" fontId="0" fillId="0" borderId="23" xfId="0" applyFill="1" applyBorder="1" applyAlignment="1">
      <alignment vertical="top"/>
    </xf>
    <xf numFmtId="0" fontId="0" fillId="0" borderId="43" xfId="0" applyFill="1" applyBorder="1" applyAlignment="1" applyProtection="1">
      <alignment vertical="top"/>
      <protection locked="0"/>
    </xf>
    <xf numFmtId="0" fontId="0" fillId="0" borderId="0" xfId="0" applyFill="1" applyBorder="1" applyAlignment="1">
      <alignment vertical="top"/>
    </xf>
    <xf numFmtId="0" fontId="0" fillId="0" borderId="43" xfId="0" applyBorder="1" applyAlignment="1">
      <alignment vertical="top" wrapText="1"/>
    </xf>
    <xf numFmtId="0" fontId="0" fillId="0" borderId="43" xfId="0" applyFill="1" applyBorder="1" applyAlignment="1">
      <alignment vertical="top"/>
    </xf>
    <xf numFmtId="0" fontId="7" fillId="0" borderId="43" xfId="0" applyFont="1" applyFill="1" applyBorder="1" applyAlignment="1">
      <alignment vertical="top" wrapText="1"/>
    </xf>
    <xf numFmtId="0" fontId="0" fillId="0" borderId="43" xfId="0" applyFill="1" applyBorder="1" applyAlignment="1">
      <alignment vertical="top" wrapText="1"/>
    </xf>
    <xf numFmtId="0" fontId="7" fillId="0" borderId="43" xfId="0" applyFont="1" applyFill="1" applyBorder="1" applyAlignment="1" applyProtection="1">
      <alignment vertical="top" wrapText="1"/>
      <protection locked="0"/>
    </xf>
    <xf numFmtId="0" fontId="7" fillId="0" borderId="43" xfId="0" applyFont="1" applyFill="1" applyBorder="1" applyAlignment="1">
      <alignment vertical="top"/>
    </xf>
    <xf numFmtId="0" fontId="22" fillId="0" borderId="43" xfId="0" applyFont="1" applyFill="1" applyBorder="1" applyAlignment="1">
      <alignment vertical="top" wrapText="1"/>
    </xf>
    <xf numFmtId="14" fontId="0" fillId="0" borderId="58" xfId="0" applyNumberFormat="1" applyBorder="1" applyAlignment="1">
      <alignment horizontal="left" vertical="top"/>
    </xf>
    <xf numFmtId="0" fontId="7" fillId="0" borderId="59" xfId="0" applyFont="1" applyBorder="1" applyAlignment="1">
      <alignment horizontal="left" vertical="top" wrapText="1"/>
    </xf>
    <xf numFmtId="0" fontId="7" fillId="0" borderId="59" xfId="0" applyFont="1" applyBorder="1" applyAlignment="1">
      <alignment horizontal="left" vertical="top"/>
    </xf>
    <xf numFmtId="0" fontId="6" fillId="0" borderId="43" xfId="650" applyFont="1" applyFill="1" applyBorder="1" applyAlignment="1">
      <alignment vertical="top" wrapText="1"/>
    </xf>
    <xf numFmtId="0" fontId="29" fillId="0" borderId="43" xfId="0" applyFont="1" applyFill="1" applyBorder="1" applyAlignment="1">
      <alignment vertical="top"/>
    </xf>
    <xf numFmtId="0" fontId="22" fillId="0" borderId="43" xfId="0" applyFont="1" applyBorder="1" applyAlignment="1">
      <alignment vertical="top" wrapText="1"/>
    </xf>
    <xf numFmtId="0" fontId="7" fillId="0" borderId="43" xfId="0" applyFont="1" applyBorder="1" applyAlignment="1">
      <alignment vertical="top" wrapText="1"/>
    </xf>
    <xf numFmtId="0" fontId="0" fillId="0" borderId="22" xfId="0" applyFill="1" applyBorder="1" applyAlignment="1">
      <alignment vertical="top" wrapText="1"/>
    </xf>
    <xf numFmtId="0" fontId="22" fillId="0" borderId="22" xfId="0" applyFont="1" applyFill="1" applyBorder="1" applyAlignment="1">
      <alignment vertical="top" wrapText="1"/>
    </xf>
    <xf numFmtId="0" fontId="7" fillId="0" borderId="22" xfId="0" applyFont="1" applyFill="1" applyBorder="1" applyAlignment="1">
      <alignment vertical="top" wrapText="1"/>
    </xf>
    <xf numFmtId="2" fontId="3" fillId="0" borderId="60" xfId="0" applyNumberFormat="1" applyFont="1" applyBorder="1" applyAlignment="1">
      <alignment horizontal="center"/>
    </xf>
    <xf numFmtId="0" fontId="3" fillId="37" borderId="58" xfId="0" applyFont="1" applyFill="1" applyBorder="1" applyAlignment="1" applyProtection="1">
      <alignment vertical="center"/>
    </xf>
    <xf numFmtId="0" fontId="3" fillId="37" borderId="51" xfId="0" applyFont="1" applyFill="1" applyBorder="1" applyAlignment="1" applyProtection="1">
      <alignment vertical="center"/>
    </xf>
    <xf numFmtId="0" fontId="3" fillId="37" borderId="40" xfId="0" applyFont="1" applyFill="1" applyBorder="1" applyAlignment="1" applyProtection="1">
      <alignment vertical="center"/>
    </xf>
    <xf numFmtId="0" fontId="7" fillId="0" borderId="0" xfId="0" applyFont="1" applyFill="1" applyAlignment="1" applyProtection="1"/>
    <xf numFmtId="0" fontId="3" fillId="38" borderId="52" xfId="0" applyFont="1" applyFill="1" applyBorder="1" applyAlignment="1" applyProtection="1">
      <alignment vertical="top"/>
    </xf>
    <xf numFmtId="0" fontId="7" fillId="42" borderId="17" xfId="0" applyFont="1" applyFill="1" applyBorder="1" applyAlignment="1" applyProtection="1">
      <alignment vertical="top"/>
    </xf>
    <xf numFmtId="0" fontId="7" fillId="42" borderId="52" xfId="0" applyFont="1" applyFill="1" applyBorder="1" applyAlignment="1" applyProtection="1">
      <alignment vertical="top"/>
    </xf>
    <xf numFmtId="0" fontId="7" fillId="42" borderId="19" xfId="0" applyFont="1" applyFill="1" applyBorder="1" applyAlignment="1" applyProtection="1">
      <alignment vertical="top"/>
    </xf>
    <xf numFmtId="0" fontId="3" fillId="38" borderId="53" xfId="0" applyFont="1" applyFill="1" applyBorder="1" applyAlignment="1" applyProtection="1">
      <alignment vertical="top"/>
    </xf>
    <xf numFmtId="0" fontId="7" fillId="42" borderId="20" xfId="0" applyFont="1" applyFill="1" applyBorder="1" applyAlignment="1" applyProtection="1">
      <alignment vertical="top"/>
    </xf>
    <xf numFmtId="0" fontId="7" fillId="42" borderId="53" xfId="0" applyFont="1" applyFill="1" applyBorder="1" applyAlignment="1" applyProtection="1">
      <alignment vertical="top"/>
    </xf>
    <xf numFmtId="0" fontId="7" fillId="42" borderId="16" xfId="0" applyFont="1" applyFill="1" applyBorder="1" applyAlignment="1" applyProtection="1">
      <alignment vertical="top"/>
    </xf>
    <xf numFmtId="0" fontId="3" fillId="38" borderId="58" xfId="0" applyFont="1" applyFill="1" applyBorder="1" applyAlignment="1" applyProtection="1">
      <alignment vertical="top"/>
    </xf>
    <xf numFmtId="0" fontId="3" fillId="38" borderId="51" xfId="0" applyFont="1" applyFill="1" applyBorder="1" applyAlignment="1" applyProtection="1">
      <alignment vertical="top"/>
    </xf>
    <xf numFmtId="0" fontId="3" fillId="38" borderId="40" xfId="0" applyFont="1" applyFill="1" applyBorder="1" applyAlignment="1" applyProtection="1">
      <alignment vertical="top"/>
    </xf>
    <xf numFmtId="0" fontId="7" fillId="42" borderId="58" xfId="0" applyFont="1" applyFill="1" applyBorder="1" applyAlignment="1" applyProtection="1">
      <alignment vertical="top"/>
    </xf>
    <xf numFmtId="0" fontId="7" fillId="42" borderId="51" xfId="0" applyFont="1" applyFill="1" applyBorder="1" applyAlignment="1" applyProtection="1">
      <alignment vertical="top"/>
    </xf>
    <xf numFmtId="0" fontId="7" fillId="42" borderId="40" xfId="0" applyFont="1" applyFill="1" applyBorder="1" applyAlignment="1" applyProtection="1">
      <alignment vertical="top"/>
    </xf>
    <xf numFmtId="0" fontId="3" fillId="38" borderId="61" xfId="0" applyFont="1" applyFill="1" applyBorder="1" applyAlignment="1" applyProtection="1">
      <alignment vertical="top"/>
    </xf>
    <xf numFmtId="0" fontId="3" fillId="38" borderId="30" xfId="0" applyFont="1" applyFill="1" applyBorder="1" applyAlignment="1" applyProtection="1">
      <alignment vertical="top"/>
    </xf>
    <xf numFmtId="0" fontId="3" fillId="38" borderId="57" xfId="0" applyFont="1" applyFill="1" applyBorder="1" applyAlignment="1" applyProtection="1">
      <alignment vertical="top"/>
    </xf>
    <xf numFmtId="0" fontId="3" fillId="38" borderId="62" xfId="0" applyFont="1" applyFill="1" applyBorder="1" applyAlignment="1" applyProtection="1">
      <alignment vertical="top"/>
    </xf>
    <xf numFmtId="0" fontId="7" fillId="42" borderId="63" xfId="0" applyFont="1" applyFill="1" applyBorder="1" applyAlignment="1" applyProtection="1">
      <alignment horizontal="left" vertical="top"/>
    </xf>
    <xf numFmtId="0" fontId="7" fillId="42" borderId="57" xfId="0" applyFont="1" applyFill="1" applyBorder="1" applyAlignment="1" applyProtection="1">
      <alignment horizontal="left" vertical="top"/>
    </xf>
    <xf numFmtId="0" fontId="7" fillId="42" borderId="60" xfId="0" applyFont="1" applyFill="1" applyBorder="1" applyAlignment="1" applyProtection="1">
      <alignment horizontal="left" vertical="top"/>
    </xf>
    <xf numFmtId="0" fontId="7" fillId="42" borderId="61" xfId="0" applyFont="1" applyFill="1" applyBorder="1" applyAlignment="1" applyProtection="1">
      <alignment vertical="top"/>
    </xf>
    <xf numFmtId="0" fontId="7" fillId="42" borderId="0" xfId="0" applyFont="1" applyFill="1" applyBorder="1" applyAlignment="1" applyProtection="1">
      <alignment vertical="top"/>
    </xf>
    <xf numFmtId="0" fontId="7" fillId="42" borderId="14" xfId="0" applyFont="1" applyFill="1" applyBorder="1" applyAlignment="1" applyProtection="1">
      <alignment vertical="top"/>
    </xf>
    <xf numFmtId="0" fontId="28" fillId="38" borderId="64" xfId="0" applyFont="1" applyFill="1" applyBorder="1" applyAlignment="1" applyProtection="1">
      <alignment vertical="top"/>
    </xf>
    <xf numFmtId="0" fontId="3" fillId="38" borderId="65" xfId="0" applyFont="1" applyFill="1" applyBorder="1" applyAlignment="1" applyProtection="1">
      <alignment vertical="top"/>
    </xf>
    <xf numFmtId="0" fontId="3" fillId="38" borderId="66" xfId="0" applyFont="1" applyFill="1" applyBorder="1" applyAlignment="1" applyProtection="1">
      <alignment vertical="top"/>
    </xf>
    <xf numFmtId="0" fontId="3" fillId="38" borderId="25" xfId="0" applyFont="1" applyFill="1" applyBorder="1" applyAlignment="1" applyProtection="1">
      <alignment vertical="top"/>
    </xf>
    <xf numFmtId="0" fontId="28" fillId="38" borderId="30" xfId="0" applyFont="1" applyFill="1" applyBorder="1" applyAlignment="1" applyProtection="1">
      <alignment vertical="top"/>
    </xf>
    <xf numFmtId="0" fontId="3" fillId="38" borderId="60" xfId="0" applyFont="1" applyFill="1" applyBorder="1" applyAlignment="1" applyProtection="1">
      <alignment vertical="top"/>
    </xf>
    <xf numFmtId="0" fontId="7" fillId="35" borderId="71" xfId="0" applyFont="1" applyFill="1" applyBorder="1" applyProtection="1"/>
    <xf numFmtId="0" fontId="9" fillId="35" borderId="26" xfId="0" applyFont="1" applyFill="1" applyBorder="1" applyAlignment="1" applyProtection="1"/>
    <xf numFmtId="0" fontId="7" fillId="35" borderId="26" xfId="0" applyFont="1" applyFill="1" applyBorder="1" applyProtection="1"/>
    <xf numFmtId="0" fontId="7" fillId="35" borderId="26" xfId="0" applyFont="1" applyFill="1" applyBorder="1" applyAlignment="1" applyProtection="1"/>
    <xf numFmtId="0" fontId="7" fillId="35" borderId="72" xfId="0" applyFont="1" applyFill="1" applyBorder="1" applyProtection="1"/>
    <xf numFmtId="0" fontId="3" fillId="36" borderId="71" xfId="0" applyFont="1" applyFill="1" applyBorder="1" applyAlignment="1" applyProtection="1">
      <alignment vertical="center"/>
    </xf>
    <xf numFmtId="0" fontId="0" fillId="36" borderId="26" xfId="0" applyFill="1" applyBorder="1" applyAlignment="1" applyProtection="1">
      <alignment vertical="top"/>
    </xf>
    <xf numFmtId="0" fontId="0" fillId="36" borderId="72" xfId="0" applyFill="1" applyBorder="1" applyAlignment="1" applyProtection="1">
      <alignment vertical="top"/>
    </xf>
    <xf numFmtId="0" fontId="3" fillId="34" borderId="70" xfId="0" applyFont="1" applyFill="1" applyBorder="1" applyAlignment="1" applyProtection="1">
      <alignment vertical="center"/>
    </xf>
    <xf numFmtId="14" fontId="7" fillId="0" borderId="74" xfId="0" applyNumberFormat="1" applyFont="1" applyBorder="1" applyAlignment="1" applyProtection="1">
      <alignment horizontal="left" vertical="center"/>
      <protection locked="0"/>
    </xf>
    <xf numFmtId="0" fontId="0" fillId="37" borderId="70" xfId="0" applyFill="1" applyBorder="1" applyAlignment="1" applyProtection="1">
      <alignment vertical="center"/>
    </xf>
    <xf numFmtId="0" fontId="3" fillId="42" borderId="40" xfId="0" applyFont="1" applyFill="1" applyBorder="1" applyAlignment="1" applyProtection="1">
      <alignment vertical="center"/>
    </xf>
    <xf numFmtId="0" fontId="7" fillId="0" borderId="75" xfId="0" applyFont="1" applyBorder="1" applyAlignment="1" applyProtection="1">
      <alignment horizontal="left" vertical="center"/>
      <protection locked="0"/>
    </xf>
    <xf numFmtId="14" fontId="7" fillId="0" borderId="75" xfId="0" quotePrefix="1" applyNumberFormat="1" applyFont="1" applyBorder="1" applyAlignment="1" applyProtection="1">
      <alignment horizontal="left" vertical="center"/>
      <protection locked="0"/>
    </xf>
    <xf numFmtId="166" fontId="7" fillId="0" borderId="75" xfId="0" applyNumberFormat="1" applyFont="1" applyBorder="1" applyAlignment="1" applyProtection="1">
      <alignment horizontal="left" vertical="center"/>
      <protection locked="0"/>
    </xf>
    <xf numFmtId="0" fontId="3" fillId="42" borderId="58" xfId="0" applyFont="1" applyFill="1" applyBorder="1" applyAlignment="1" applyProtection="1">
      <alignment horizontal="left" vertical="center"/>
    </xf>
    <xf numFmtId="0" fontId="3" fillId="0" borderId="58" xfId="0" applyFont="1" applyBorder="1" applyAlignment="1" applyProtection="1">
      <alignment horizontal="left" vertical="center"/>
    </xf>
    <xf numFmtId="0" fontId="1" fillId="42" borderId="0" xfId="0" applyFont="1" applyFill="1" applyProtection="1"/>
    <xf numFmtId="0" fontId="0" fillId="0" borderId="29" xfId="0" applyBorder="1"/>
    <xf numFmtId="0" fontId="30" fillId="0" borderId="43" xfId="0" applyFont="1" applyBorder="1" applyAlignment="1">
      <alignment horizontal="center"/>
    </xf>
    <xf numFmtId="0" fontId="7" fillId="0" borderId="76" xfId="0" applyNumberFormat="1" applyFont="1" applyBorder="1" applyAlignment="1">
      <alignment horizontal="center" vertical="center"/>
    </xf>
    <xf numFmtId="0" fontId="30" fillId="0" borderId="43" xfId="0" applyFont="1" applyBorder="1" applyAlignment="1">
      <alignment horizontal="center" vertical="center"/>
    </xf>
    <xf numFmtId="0" fontId="30" fillId="0" borderId="43" xfId="0" applyFont="1" applyBorder="1" applyAlignment="1">
      <alignment horizontal="center" vertical="center" wrapText="1"/>
    </xf>
    <xf numFmtId="9" fontId="30" fillId="0" borderId="43" xfId="0" applyNumberFormat="1" applyFont="1" applyFill="1" applyBorder="1" applyAlignment="1">
      <alignment horizontal="center" vertical="center"/>
    </xf>
    <xf numFmtId="0" fontId="31" fillId="42" borderId="0" xfId="0" applyFont="1" applyFill="1"/>
    <xf numFmtId="0" fontId="23" fillId="42" borderId="0" xfId="0" applyFont="1" applyFill="1"/>
    <xf numFmtId="0" fontId="0" fillId="42" borderId="0" xfId="0" applyFill="1"/>
    <xf numFmtId="0" fontId="3" fillId="38" borderId="67" xfId="0" applyFont="1" applyFill="1" applyBorder="1" applyAlignment="1" applyProtection="1">
      <alignment vertical="top"/>
    </xf>
    <xf numFmtId="0" fontId="3" fillId="38" borderId="68" xfId="0" applyFont="1" applyFill="1" applyBorder="1" applyAlignment="1" applyProtection="1">
      <alignment vertical="top"/>
    </xf>
    <xf numFmtId="0" fontId="3" fillId="38" borderId="69" xfId="0" applyFont="1" applyFill="1" applyBorder="1" applyAlignment="1" applyProtection="1">
      <alignment vertical="top"/>
    </xf>
    <xf numFmtId="0" fontId="3" fillId="34" borderId="58" xfId="0" applyFont="1" applyFill="1" applyBorder="1" applyAlignment="1" applyProtection="1"/>
    <xf numFmtId="0" fontId="3" fillId="34" borderId="51" xfId="0" applyFont="1" applyFill="1" applyBorder="1" applyAlignment="1" applyProtection="1"/>
    <xf numFmtId="0" fontId="3" fillId="34" borderId="60" xfId="0" applyFont="1" applyFill="1" applyBorder="1" applyAlignment="1" applyProtection="1">
      <protection locked="0"/>
    </xf>
    <xf numFmtId="0" fontId="3" fillId="34" borderId="0" xfId="0" applyFont="1" applyFill="1" applyBorder="1" applyAlignment="1" applyProtection="1">
      <protection locked="0"/>
    </xf>
    <xf numFmtId="0" fontId="3" fillId="34" borderId="51" xfId="0" applyFont="1" applyFill="1" applyBorder="1" applyAlignment="1" applyProtection="1">
      <protection locked="0"/>
    </xf>
    <xf numFmtId="0" fontId="32" fillId="43" borderId="43" xfId="508" applyFont="1" applyFill="1" applyBorder="1" applyAlignment="1">
      <alignment horizontal="center" wrapText="1"/>
    </xf>
    <xf numFmtId="0" fontId="33" fillId="43" borderId="43" xfId="508" applyFont="1" applyFill="1" applyBorder="1" applyAlignment="1">
      <alignment horizontal="center" wrapText="1"/>
    </xf>
    <xf numFmtId="0" fontId="7" fillId="0" borderId="0" xfId="508" applyAlignment="1">
      <alignment wrapText="1"/>
    </xf>
    <xf numFmtId="0" fontId="34" fillId="0" borderId="0" xfId="508" applyFont="1" applyAlignment="1">
      <alignment horizontal="center" wrapText="1"/>
    </xf>
    <xf numFmtId="0" fontId="7" fillId="0" borderId="0" xfId="508"/>
    <xf numFmtId="0" fontId="0" fillId="0" borderId="77" xfId="0" applyFill="1" applyBorder="1" applyAlignment="1" applyProtection="1">
      <alignment vertical="top"/>
      <protection locked="0"/>
    </xf>
    <xf numFmtId="0" fontId="0" fillId="0" borderId="77" xfId="0" applyFill="1" applyBorder="1" applyAlignment="1" applyProtection="1">
      <alignment vertical="top" wrapText="1"/>
      <protection locked="0"/>
    </xf>
    <xf numFmtId="0" fontId="3" fillId="39" borderId="60" xfId="0" applyFont="1" applyFill="1" applyBorder="1" applyAlignment="1" applyProtection="1">
      <alignment vertical="top" wrapText="1"/>
    </xf>
    <xf numFmtId="0" fontId="0" fillId="0" borderId="60" xfId="0" applyFill="1" applyBorder="1" applyAlignment="1">
      <alignment vertical="top" wrapText="1"/>
    </xf>
    <xf numFmtId="0" fontId="3" fillId="34" borderId="52" xfId="0" applyFont="1" applyFill="1" applyBorder="1" applyAlignment="1" applyProtection="1">
      <protection locked="0"/>
    </xf>
    <xf numFmtId="0" fontId="6" fillId="36" borderId="0" xfId="0" applyFont="1" applyFill="1" applyBorder="1" applyAlignment="1" applyProtection="1">
      <protection locked="0"/>
    </xf>
    <xf numFmtId="0" fontId="6" fillId="36" borderId="29" xfId="0" applyFont="1" applyFill="1" applyBorder="1" applyAlignment="1" applyProtection="1">
      <protection locked="0"/>
    </xf>
    <xf numFmtId="0" fontId="6" fillId="36" borderId="0" xfId="0" applyFont="1" applyFill="1" applyBorder="1" applyAlignment="1" applyProtection="1">
      <alignment wrapText="1"/>
      <protection locked="0"/>
    </xf>
    <xf numFmtId="0" fontId="6" fillId="36" borderId="65" xfId="0" applyFont="1" applyFill="1" applyBorder="1" applyAlignment="1" applyProtection="1">
      <protection locked="0"/>
    </xf>
    <xf numFmtId="0" fontId="26" fillId="39" borderId="78" xfId="0" applyFont="1" applyFill="1" applyBorder="1" applyAlignment="1">
      <alignment vertical="top" wrapText="1"/>
    </xf>
    <xf numFmtId="0" fontId="0" fillId="39" borderId="78" xfId="0" applyFill="1" applyBorder="1" applyAlignment="1">
      <alignment vertical="top"/>
    </xf>
    <xf numFmtId="0" fontId="0" fillId="42" borderId="0" xfId="0" applyFill="1" applyProtection="1"/>
    <xf numFmtId="0" fontId="0" fillId="42" borderId="0" xfId="0" applyFill="1" applyBorder="1" applyAlignment="1">
      <alignment vertical="top"/>
    </xf>
    <xf numFmtId="0" fontId="7" fillId="42" borderId="22" xfId="508" applyNumberFormat="1" applyFill="1" applyBorder="1" applyAlignment="1" applyProtection="1">
      <alignment horizontal="center" vertical="top"/>
    </xf>
    <xf numFmtId="0" fontId="0" fillId="42" borderId="23" xfId="0" applyFill="1" applyBorder="1" applyAlignment="1">
      <alignment vertical="top"/>
    </xf>
    <xf numFmtId="0" fontId="0" fillId="42" borderId="0" xfId="0" applyFill="1" applyProtection="1">
      <protection locked="0"/>
    </xf>
    <xf numFmtId="0" fontId="6" fillId="42" borderId="66" xfId="0" applyFont="1" applyFill="1" applyBorder="1" applyAlignment="1" applyProtection="1">
      <protection locked="0"/>
    </xf>
    <xf numFmtId="0" fontId="0" fillId="42" borderId="0" xfId="0" applyFill="1" applyBorder="1"/>
    <xf numFmtId="0" fontId="0" fillId="42" borderId="0" xfId="0" applyFill="1" applyBorder="1" applyProtection="1"/>
    <xf numFmtId="0" fontId="3" fillId="34" borderId="73" xfId="0" applyFont="1" applyFill="1" applyBorder="1" applyAlignment="1" applyProtection="1">
      <protection locked="0"/>
    </xf>
    <xf numFmtId="0" fontId="34" fillId="42" borderId="43" xfId="0" applyFont="1" applyFill="1" applyBorder="1" applyAlignment="1">
      <alignment horizontal="left" vertical="center" wrapText="1"/>
    </xf>
    <xf numFmtId="0" fontId="34" fillId="42" borderId="43" xfId="0" applyFont="1" applyFill="1" applyBorder="1" applyAlignment="1">
      <alignment horizontal="center" wrapText="1"/>
    </xf>
    <xf numFmtId="0" fontId="0" fillId="42" borderId="43" xfId="0" applyFill="1" applyBorder="1" applyAlignment="1">
      <alignment wrapText="1"/>
    </xf>
    <xf numFmtId="0" fontId="34" fillId="42" borderId="43" xfId="0" applyFont="1" applyFill="1" applyBorder="1" applyAlignment="1">
      <alignment horizontal="center" vertical="center" wrapText="1"/>
    </xf>
    <xf numFmtId="0" fontId="0" fillId="42" borderId="43" xfId="0" applyFill="1" applyBorder="1" applyAlignment="1">
      <alignment horizontal="center" wrapText="1"/>
    </xf>
    <xf numFmtId="0" fontId="36" fillId="42" borderId="43" xfId="0" applyFont="1" applyFill="1" applyBorder="1" applyAlignment="1">
      <alignment horizontal="left" vertical="center" wrapText="1"/>
    </xf>
    <xf numFmtId="0" fontId="36" fillId="42" borderId="43" xfId="0" applyFont="1" applyFill="1" applyBorder="1" applyAlignment="1">
      <alignment horizontal="center" wrapText="1"/>
    </xf>
    <xf numFmtId="0" fontId="0" fillId="42" borderId="43" xfId="0" applyFill="1" applyBorder="1" applyAlignment="1">
      <alignment horizontal="center" vertical="center" wrapText="1"/>
    </xf>
    <xf numFmtId="0" fontId="7" fillId="0" borderId="64" xfId="0" applyFont="1" applyFill="1" applyBorder="1" applyAlignment="1" applyProtection="1">
      <alignment horizontal="left" vertical="top" wrapText="1"/>
    </xf>
    <xf numFmtId="0" fontId="7" fillId="0" borderId="65" xfId="0" applyFont="1" applyFill="1" applyBorder="1" applyAlignment="1" applyProtection="1">
      <alignment horizontal="left" vertical="top" wrapText="1"/>
    </xf>
    <xf numFmtId="0" fontId="7" fillId="0" borderId="66" xfId="0" applyFont="1" applyFill="1" applyBorder="1" applyAlignment="1" applyProtection="1">
      <alignment horizontal="left" vertical="top" wrapText="1"/>
    </xf>
    <xf numFmtId="0" fontId="7" fillId="0" borderId="67" xfId="0" applyFont="1" applyFill="1" applyBorder="1" applyAlignment="1" applyProtection="1">
      <alignment horizontal="left" vertical="top" wrapText="1"/>
    </xf>
    <xf numFmtId="0" fontId="7" fillId="0" borderId="68" xfId="0" applyFont="1" applyFill="1" applyBorder="1" applyAlignment="1" applyProtection="1">
      <alignment horizontal="left" vertical="top" wrapText="1"/>
    </xf>
    <xf numFmtId="0" fontId="7" fillId="0" borderId="69" xfId="0" applyFont="1" applyFill="1" applyBorder="1" applyAlignment="1" applyProtection="1">
      <alignment horizontal="left" vertical="top" wrapText="1"/>
    </xf>
    <xf numFmtId="0" fontId="7" fillId="42" borderId="17" xfId="0" applyFont="1" applyFill="1" applyBorder="1" applyAlignment="1" applyProtection="1">
      <alignment horizontal="left" vertical="top" wrapText="1"/>
    </xf>
    <xf numFmtId="0" fontId="7" fillId="42" borderId="52" xfId="0" applyFont="1" applyFill="1" applyBorder="1" applyAlignment="1" applyProtection="1">
      <alignment horizontal="left" vertical="top"/>
    </xf>
    <xf numFmtId="0" fontId="7" fillId="42" borderId="19" xfId="0" applyFont="1" applyFill="1" applyBorder="1" applyAlignment="1" applyProtection="1">
      <alignment horizontal="left" vertical="top"/>
    </xf>
    <xf numFmtId="0" fontId="7" fillId="42" borderId="61" xfId="0" applyFont="1" applyFill="1" applyBorder="1" applyAlignment="1" applyProtection="1">
      <alignment horizontal="left" vertical="top"/>
    </xf>
    <xf numFmtId="0" fontId="7" fillId="42" borderId="0" xfId="0" applyFont="1" applyFill="1" applyBorder="1" applyAlignment="1" applyProtection="1">
      <alignment horizontal="left" vertical="top"/>
    </xf>
    <xf numFmtId="0" fontId="7" fillId="42" borderId="14" xfId="0" applyFont="1" applyFill="1" applyBorder="1" applyAlignment="1" applyProtection="1">
      <alignment horizontal="left" vertical="top"/>
    </xf>
    <xf numFmtId="0" fontId="7" fillId="42" borderId="64" xfId="0" applyFont="1" applyFill="1" applyBorder="1" applyAlignment="1" applyProtection="1">
      <alignment horizontal="left" vertical="top" wrapText="1"/>
    </xf>
    <xf numFmtId="0" fontId="7" fillId="42" borderId="65" xfId="0" applyFont="1" applyFill="1" applyBorder="1" applyAlignment="1" applyProtection="1">
      <alignment horizontal="left" vertical="top" wrapText="1"/>
    </xf>
    <xf numFmtId="0" fontId="7" fillId="42" borderId="66" xfId="0" applyFont="1" applyFill="1" applyBorder="1" applyAlignment="1" applyProtection="1">
      <alignment horizontal="left" vertical="top" wrapText="1"/>
    </xf>
    <xf numFmtId="0" fontId="7" fillId="42" borderId="25" xfId="0" applyFont="1" applyFill="1" applyBorder="1" applyAlignment="1" applyProtection="1">
      <alignment horizontal="left" vertical="top" wrapText="1"/>
    </xf>
    <xf numFmtId="0" fontId="7" fillId="42" borderId="0" xfId="0" applyFont="1" applyFill="1" applyBorder="1" applyAlignment="1" applyProtection="1">
      <alignment horizontal="left" vertical="top" wrapText="1"/>
    </xf>
    <xf numFmtId="0" fontId="7" fillId="42" borderId="26" xfId="0" applyFont="1" applyFill="1" applyBorder="1" applyAlignment="1" applyProtection="1">
      <alignment horizontal="left" vertical="top" wrapText="1"/>
    </xf>
    <xf numFmtId="0" fontId="3" fillId="38" borderId="64" xfId="0" applyFont="1" applyFill="1" applyBorder="1" applyAlignment="1" applyProtection="1">
      <alignment horizontal="left" vertical="top"/>
    </xf>
    <xf numFmtId="0" fontId="3" fillId="38" borderId="65" xfId="0" applyFont="1" applyFill="1" applyBorder="1" applyAlignment="1" applyProtection="1">
      <alignment horizontal="left" vertical="top"/>
    </xf>
    <xf numFmtId="0" fontId="3" fillId="38" borderId="66" xfId="0" applyFont="1" applyFill="1" applyBorder="1" applyAlignment="1" applyProtection="1">
      <alignment horizontal="left" vertical="top"/>
    </xf>
    <xf numFmtId="0" fontId="3" fillId="38" borderId="67" xfId="0" applyFont="1" applyFill="1" applyBorder="1" applyAlignment="1" applyProtection="1">
      <alignment horizontal="left" vertical="top"/>
    </xf>
    <xf numFmtId="0" fontId="3" fillId="38" borderId="68" xfId="0" applyFont="1" applyFill="1" applyBorder="1" applyAlignment="1" applyProtection="1">
      <alignment horizontal="left" vertical="top"/>
    </xf>
    <xf numFmtId="0" fontId="3" fillId="38" borderId="69" xfId="0" applyFont="1" applyFill="1" applyBorder="1" applyAlignment="1" applyProtection="1">
      <alignment horizontal="left" vertical="top"/>
    </xf>
    <xf numFmtId="0" fontId="7" fillId="42" borderId="67" xfId="0" applyFont="1" applyFill="1" applyBorder="1" applyAlignment="1" applyProtection="1">
      <alignment horizontal="left" vertical="top" wrapText="1"/>
    </xf>
    <xf numFmtId="0" fontId="7" fillId="42" borderId="68" xfId="0" applyFont="1" applyFill="1" applyBorder="1" applyAlignment="1" applyProtection="1">
      <alignment horizontal="left" vertical="top" wrapText="1"/>
    </xf>
    <xf numFmtId="0" fontId="7" fillId="42" borderId="69" xfId="0" applyFont="1" applyFill="1" applyBorder="1" applyAlignment="1" applyProtection="1">
      <alignment horizontal="left" vertical="top" wrapText="1"/>
    </xf>
  </cellXfs>
  <cellStyles count="1449">
    <cellStyle name="20% - Accent1 2" xfId="1"/>
    <cellStyle name="20% - Accent1 3" xfId="2"/>
    <cellStyle name="20% - Accent1 4" xfId="3"/>
    <cellStyle name="20% - Accent1 5" xfId="4"/>
    <cellStyle name="20% - Accent1 6" xfId="5"/>
    <cellStyle name="20% - Accent2 2" xfId="6"/>
    <cellStyle name="20% - Accent2 3" xfId="7"/>
    <cellStyle name="20% - Accent2 4" xfId="8"/>
    <cellStyle name="20% - Accent2 5" xfId="9"/>
    <cellStyle name="20% - Accent2 6" xfId="10"/>
    <cellStyle name="20% - Accent3 2" xfId="11"/>
    <cellStyle name="20% - Accent3 3" xfId="12"/>
    <cellStyle name="20% - Accent3 4" xfId="13"/>
    <cellStyle name="20% - Accent3 5" xfId="14"/>
    <cellStyle name="20% - Accent3 6" xfId="15"/>
    <cellStyle name="20% - Accent4 2" xfId="16"/>
    <cellStyle name="20% - Accent4 3" xfId="17"/>
    <cellStyle name="20% - Accent4 4" xfId="18"/>
    <cellStyle name="20% - Accent4 5" xfId="19"/>
    <cellStyle name="20% - Accent4 6" xfId="20"/>
    <cellStyle name="20% - Accent5 2" xfId="21"/>
    <cellStyle name="20% - Accent5 3" xfId="22"/>
    <cellStyle name="20% - Accent5 4" xfId="23"/>
    <cellStyle name="20% - Accent5 5" xfId="24"/>
    <cellStyle name="20% - Accent5 6" xfId="25"/>
    <cellStyle name="20% - Accent6 2" xfId="26"/>
    <cellStyle name="20% - Accent6 3" xfId="27"/>
    <cellStyle name="20% - Accent6 4" xfId="28"/>
    <cellStyle name="20% - Accent6 5" xfId="29"/>
    <cellStyle name="20% - Accent6 6" xfId="30"/>
    <cellStyle name="40% - Accent1 2" xfId="31"/>
    <cellStyle name="40% - Accent1 3" xfId="32"/>
    <cellStyle name="40% - Accent1 4" xfId="33"/>
    <cellStyle name="40% - Accent1 5" xfId="34"/>
    <cellStyle name="40% - Accent1 6" xfId="35"/>
    <cellStyle name="40% - Accent2 2" xfId="36"/>
    <cellStyle name="40% - Accent2 3" xfId="37"/>
    <cellStyle name="40% - Accent2 4" xfId="38"/>
    <cellStyle name="40% - Accent2 5" xfId="39"/>
    <cellStyle name="40% - Accent2 6" xfId="40"/>
    <cellStyle name="40% - Accent3 2" xfId="41"/>
    <cellStyle name="40% - Accent3 3" xfId="42"/>
    <cellStyle name="40% - Accent3 4" xfId="43"/>
    <cellStyle name="40% - Accent3 5" xfId="44"/>
    <cellStyle name="40% - Accent3 6" xfId="45"/>
    <cellStyle name="40% - Accent4 2" xfId="46"/>
    <cellStyle name="40% - Accent4 3" xfId="47"/>
    <cellStyle name="40% - Accent4 4" xfId="48"/>
    <cellStyle name="40% - Accent4 5" xfId="49"/>
    <cellStyle name="40% - Accent4 6" xfId="50"/>
    <cellStyle name="40% - Accent5 2" xfId="51"/>
    <cellStyle name="40% - Accent5 3" xfId="52"/>
    <cellStyle name="40% - Accent5 4" xfId="53"/>
    <cellStyle name="40% - Accent5 5" xfId="54"/>
    <cellStyle name="40% - Accent5 6" xfId="55"/>
    <cellStyle name="40% - Accent6 2" xfId="56"/>
    <cellStyle name="40% - Accent6 3" xfId="57"/>
    <cellStyle name="40% - Accent6 4" xfId="58"/>
    <cellStyle name="40% - Accent6 5" xfId="59"/>
    <cellStyle name="40% - Accent6 6" xfId="60"/>
    <cellStyle name="60% - Accent1 2" xfId="61"/>
    <cellStyle name="60% - Accent1 3" xfId="62"/>
    <cellStyle name="60% - Accent1 4" xfId="63"/>
    <cellStyle name="60% - Accent1 5" xfId="64"/>
    <cellStyle name="60% - Accent1 6" xfId="65"/>
    <cellStyle name="60% - Accent2 2" xfId="66"/>
    <cellStyle name="60% - Accent2 3" xfId="67"/>
    <cellStyle name="60% - Accent2 4" xfId="68"/>
    <cellStyle name="60% - Accent2 5" xfId="69"/>
    <cellStyle name="60% - Accent2 6" xfId="70"/>
    <cellStyle name="60% - Accent3 2" xfId="71"/>
    <cellStyle name="60% - Accent3 3" xfId="72"/>
    <cellStyle name="60% - Accent3 4" xfId="73"/>
    <cellStyle name="60% - Accent3 5" xfId="74"/>
    <cellStyle name="60% - Accent3 6" xfId="75"/>
    <cellStyle name="60% - Accent4 2" xfId="76"/>
    <cellStyle name="60% - Accent4 3" xfId="77"/>
    <cellStyle name="60% - Accent4 4" xfId="78"/>
    <cellStyle name="60% - Accent4 5" xfId="79"/>
    <cellStyle name="60% - Accent4 6" xfId="80"/>
    <cellStyle name="60% - Accent5 2" xfId="81"/>
    <cellStyle name="60% - Accent5 3" xfId="82"/>
    <cellStyle name="60% - Accent5 4" xfId="83"/>
    <cellStyle name="60% - Accent5 5" xfId="84"/>
    <cellStyle name="60% - Accent5 6" xfId="85"/>
    <cellStyle name="60% - Accent6 2" xfId="86"/>
    <cellStyle name="60% - Accent6 3" xfId="87"/>
    <cellStyle name="60% - Accent6 4" xfId="88"/>
    <cellStyle name="60% - Accent6 5" xfId="89"/>
    <cellStyle name="60% - Accent6 6" xfId="90"/>
    <cellStyle name="Accent1 - 20%" xfId="91"/>
    <cellStyle name="Accent1 - 40%" xfId="92"/>
    <cellStyle name="Accent1 - 60%" xfId="93"/>
    <cellStyle name="Accent1 - 60% 2" xfId="94"/>
    <cellStyle name="Accent1 2" xfId="95"/>
    <cellStyle name="Accent1 2 2" xfId="96"/>
    <cellStyle name="Accent1 3" xfId="97"/>
    <cellStyle name="Accent1 3 2" xfId="98"/>
    <cellStyle name="Accent1 4" xfId="99"/>
    <cellStyle name="Accent1 4 2" xfId="100"/>
    <cellStyle name="Accent1 5" xfId="101"/>
    <cellStyle name="Accent1 5 2" xfId="102"/>
    <cellStyle name="Accent1 6" xfId="103"/>
    <cellStyle name="Accent1 6 2" xfId="104"/>
    <cellStyle name="Accent2 - 20%" xfId="105"/>
    <cellStyle name="Accent2 - 40%" xfId="106"/>
    <cellStyle name="Accent2 - 60%" xfId="107"/>
    <cellStyle name="Accent2 - 60% 2" xfId="108"/>
    <cellStyle name="Accent2 2" xfId="109"/>
    <cellStyle name="Accent2 2 2" xfId="110"/>
    <cellStyle name="Accent2 3" xfId="111"/>
    <cellStyle name="Accent2 3 2" xfId="112"/>
    <cellStyle name="Accent2 4" xfId="113"/>
    <cellStyle name="Accent2 4 2" xfId="114"/>
    <cellStyle name="Accent2 5" xfId="115"/>
    <cellStyle name="Accent2 5 2" xfId="116"/>
    <cellStyle name="Accent2 6" xfId="117"/>
    <cellStyle name="Accent2 6 2" xfId="118"/>
    <cellStyle name="Accent3 - 20%" xfId="119"/>
    <cellStyle name="Accent3 - 40%" xfId="120"/>
    <cellStyle name="Accent3 - 60%" xfId="121"/>
    <cellStyle name="Accent3 - 60% 2" xfId="122"/>
    <cellStyle name="Accent3 2" xfId="123"/>
    <cellStyle name="Accent3 2 2" xfId="124"/>
    <cellStyle name="Accent3 3" xfId="125"/>
    <cellStyle name="Accent3 3 2" xfId="126"/>
    <cellStyle name="Accent3 4" xfId="127"/>
    <cellStyle name="Accent3 4 2" xfId="128"/>
    <cellStyle name="Accent3 5" xfId="129"/>
    <cellStyle name="Accent3 5 2" xfId="130"/>
    <cellStyle name="Accent3 6" xfId="131"/>
    <cellStyle name="Accent3 6 2" xfId="132"/>
    <cellStyle name="Accent4 - 20%" xfId="133"/>
    <cellStyle name="Accent4 - 40%" xfId="134"/>
    <cellStyle name="Accent4 - 60%" xfId="135"/>
    <cellStyle name="Accent4 - 60% 2" xfId="136"/>
    <cellStyle name="Accent4 2" xfId="137"/>
    <cellStyle name="Accent4 2 2" xfId="138"/>
    <cellStyle name="Accent4 3" xfId="139"/>
    <cellStyle name="Accent4 3 2" xfId="140"/>
    <cellStyle name="Accent4 4" xfId="141"/>
    <cellStyle name="Accent4 4 2" xfId="142"/>
    <cellStyle name="Accent4 5" xfId="143"/>
    <cellStyle name="Accent4 5 2" xfId="144"/>
    <cellStyle name="Accent4 6" xfId="145"/>
    <cellStyle name="Accent4 6 2" xfId="146"/>
    <cellStyle name="Accent5 - 20%" xfId="147"/>
    <cellStyle name="Accent5 - 40%" xfId="148"/>
    <cellStyle name="Accent5 - 60%" xfId="149"/>
    <cellStyle name="Accent5 - 60% 2" xfId="150"/>
    <cellStyle name="Accent5 2" xfId="151"/>
    <cellStyle name="Accent5 2 2" xfId="152"/>
    <cellStyle name="Accent5 3" xfId="153"/>
    <cellStyle name="Accent5 3 2" xfId="154"/>
    <cellStyle name="Accent5 4" xfId="155"/>
    <cellStyle name="Accent5 4 2" xfId="156"/>
    <cellStyle name="Accent5 5" xfId="157"/>
    <cellStyle name="Accent5 5 2" xfId="158"/>
    <cellStyle name="Accent5 6" xfId="159"/>
    <cellStyle name="Accent5 6 2" xfId="160"/>
    <cellStyle name="Accent6 - 20%" xfId="161"/>
    <cellStyle name="Accent6 - 40%" xfId="162"/>
    <cellStyle name="Accent6 - 60%" xfId="163"/>
    <cellStyle name="Accent6 - 60% 2" xfId="164"/>
    <cellStyle name="Accent6 2" xfId="165"/>
    <cellStyle name="Accent6 2 2" xfId="166"/>
    <cellStyle name="Accent6 3" xfId="167"/>
    <cellStyle name="Accent6 3 2" xfId="168"/>
    <cellStyle name="Accent6 4" xfId="169"/>
    <cellStyle name="Accent6 4 2" xfId="170"/>
    <cellStyle name="Accent6 5" xfId="171"/>
    <cellStyle name="Accent6 5 2" xfId="172"/>
    <cellStyle name="Accent6 6" xfId="173"/>
    <cellStyle name="Accent6 6 2" xfId="174"/>
    <cellStyle name="Bad 2" xfId="175"/>
    <cellStyle name="Bad 2 2" xfId="176"/>
    <cellStyle name="Bad 3" xfId="177"/>
    <cellStyle name="Bad 3 2" xfId="178"/>
    <cellStyle name="Bad 4" xfId="179"/>
    <cellStyle name="Bad 4 2" xfId="180"/>
    <cellStyle name="Bad 5" xfId="181"/>
    <cellStyle name="Bad 5 2" xfId="182"/>
    <cellStyle name="Bad 6" xfId="183"/>
    <cellStyle name="Bad 6 2" xfId="184"/>
    <cellStyle name="Bold" xfId="185"/>
    <cellStyle name="Calculation 2" xfId="186"/>
    <cellStyle name="Calculation 2 2" xfId="187"/>
    <cellStyle name="Calculation 3" xfId="188"/>
    <cellStyle name="Calculation 3 2" xfId="189"/>
    <cellStyle name="Calculation 4" xfId="190"/>
    <cellStyle name="Calculation 4 2" xfId="191"/>
    <cellStyle name="Calculation 5" xfId="192"/>
    <cellStyle name="Calculation 5 2" xfId="193"/>
    <cellStyle name="Calculation 6" xfId="194"/>
    <cellStyle name="Calculation 6 2" xfId="195"/>
    <cellStyle name="Check Cell 2" xfId="196"/>
    <cellStyle name="Check Cell 2 2" xfId="197"/>
    <cellStyle name="Check Cell 3" xfId="198"/>
    <cellStyle name="Check Cell 3 2" xfId="199"/>
    <cellStyle name="Check Cell 4" xfId="200"/>
    <cellStyle name="Check Cell 4 2" xfId="201"/>
    <cellStyle name="Check Cell 5" xfId="202"/>
    <cellStyle name="Check Cell 5 2" xfId="203"/>
    <cellStyle name="Check Cell 6" xfId="204"/>
    <cellStyle name="Check Cell 6 2" xfId="205"/>
    <cellStyle name="Emphasis 1" xfId="206"/>
    <cellStyle name="Emphasis 1 2" xfId="207"/>
    <cellStyle name="Emphasis 2" xfId="208"/>
    <cellStyle name="Emphasis 2 2" xfId="209"/>
    <cellStyle name="Emphasis 3" xfId="210"/>
    <cellStyle name="Emphasis 3 2" xfId="211"/>
    <cellStyle name="Explanatory Text 2" xfId="212"/>
    <cellStyle name="Explanatory Text 3" xfId="213"/>
    <cellStyle name="Explanatory Text 4" xfId="214"/>
    <cellStyle name="Explanatory Text 5" xfId="215"/>
    <cellStyle name="Explanatory Text 6" xfId="216"/>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Followed Hyperlink" xfId="1031" builtinId="9" hidden="1"/>
    <cellStyle name="Followed Hyperlink" xfId="1032" builtinId="9" hidden="1"/>
    <cellStyle name="Followed Hyperlink" xfId="1033" builtinId="9" hidden="1"/>
    <cellStyle name="Followed Hyperlink" xfId="1034" builtinId="9" hidden="1"/>
    <cellStyle name="Followed Hyperlink" xfId="1035" builtinId="9" hidden="1"/>
    <cellStyle name="Followed Hyperlink" xfId="1036" builtinId="9" hidden="1"/>
    <cellStyle name="Followed Hyperlink" xfId="1037" builtinId="9" hidden="1"/>
    <cellStyle name="Followed Hyperlink" xfId="1038" builtinId="9" hidden="1"/>
    <cellStyle name="Followed Hyperlink" xfId="1039" builtinId="9" hidden="1"/>
    <cellStyle name="Followed Hyperlink" xfId="1040" builtinId="9" hidden="1"/>
    <cellStyle name="Followed Hyperlink" xfId="1041" builtinId="9" hidden="1"/>
    <cellStyle name="Followed Hyperlink" xfId="1042" builtinId="9" hidden="1"/>
    <cellStyle name="Followed Hyperlink" xfId="1043" builtinId="9" hidden="1"/>
    <cellStyle name="Followed Hyperlink" xfId="1044" builtinId="9" hidden="1"/>
    <cellStyle name="Followed Hyperlink" xfId="1045" builtinId="9" hidden="1"/>
    <cellStyle name="Followed Hyperlink" xfId="1046" builtinId="9" hidden="1"/>
    <cellStyle name="Followed Hyperlink" xfId="1047" builtinId="9" hidden="1"/>
    <cellStyle name="Followed Hyperlink" xfId="1048" builtinId="9" hidden="1"/>
    <cellStyle name="Followed Hyperlink" xfId="1049" builtinId="9" hidden="1"/>
    <cellStyle name="Followed Hyperlink" xfId="1050" builtinId="9" hidden="1"/>
    <cellStyle name="Followed Hyperlink" xfId="1051" builtinId="9" hidden="1"/>
    <cellStyle name="Followed Hyperlink" xfId="1052" builtinId="9" hidden="1"/>
    <cellStyle name="Followed Hyperlink" xfId="1053" builtinId="9" hidden="1"/>
    <cellStyle name="Followed Hyperlink" xfId="1054" builtinId="9" hidden="1"/>
    <cellStyle name="Followed Hyperlink" xfId="1055" builtinId="9" hidden="1"/>
    <cellStyle name="Followed Hyperlink" xfId="1056" builtinId="9" hidden="1"/>
    <cellStyle name="Followed Hyperlink" xfId="1057" builtinId="9" hidden="1"/>
    <cellStyle name="Followed Hyperlink" xfId="1058" builtinId="9" hidden="1"/>
    <cellStyle name="Followed Hyperlink" xfId="1059" builtinId="9" hidden="1"/>
    <cellStyle name="Followed Hyperlink" xfId="1060" builtinId="9" hidden="1"/>
    <cellStyle name="Followed Hyperlink" xfId="1061" builtinId="9" hidden="1"/>
    <cellStyle name="Followed Hyperlink" xfId="1062" builtinId="9" hidden="1"/>
    <cellStyle name="Followed Hyperlink" xfId="1063" builtinId="9" hidden="1"/>
    <cellStyle name="Followed Hyperlink" xfId="1064" builtinId="9" hidden="1"/>
    <cellStyle name="Followed Hyperlink" xfId="1065" builtinId="9" hidden="1"/>
    <cellStyle name="Followed Hyperlink" xfId="1066" builtinId="9" hidden="1"/>
    <cellStyle name="Followed Hyperlink" xfId="1067" builtinId="9" hidden="1"/>
    <cellStyle name="Followed Hyperlink" xfId="1068" builtinId="9" hidden="1"/>
    <cellStyle name="Followed Hyperlink" xfId="1069" builtinId="9" hidden="1"/>
    <cellStyle name="Followed Hyperlink" xfId="1070" builtinId="9" hidden="1"/>
    <cellStyle name="Followed Hyperlink" xfId="1071" builtinId="9" hidden="1"/>
    <cellStyle name="Followed Hyperlink" xfId="1072" builtinId="9" hidden="1"/>
    <cellStyle name="Followed Hyperlink" xfId="1073" builtinId="9" hidden="1"/>
    <cellStyle name="Followed Hyperlink" xfId="1074" builtinId="9" hidden="1"/>
    <cellStyle name="Followed Hyperlink" xfId="1075" builtinId="9" hidden="1"/>
    <cellStyle name="Followed Hyperlink" xfId="1076" builtinId="9" hidden="1"/>
    <cellStyle name="Followed Hyperlink" xfId="1077" builtinId="9" hidden="1"/>
    <cellStyle name="Followed Hyperlink" xfId="1078" builtinId="9" hidden="1"/>
    <cellStyle name="Followed Hyperlink" xfId="1079" builtinId="9" hidden="1"/>
    <cellStyle name="Followed Hyperlink" xfId="1080" builtinId="9" hidden="1"/>
    <cellStyle name="Followed Hyperlink" xfId="1081" builtinId="9" hidden="1"/>
    <cellStyle name="Followed Hyperlink" xfId="1082" builtinId="9" hidden="1"/>
    <cellStyle name="Followed Hyperlink" xfId="1083" builtinId="9" hidden="1"/>
    <cellStyle name="Followed Hyperlink" xfId="1084" builtinId="9" hidden="1"/>
    <cellStyle name="Followed Hyperlink" xfId="1085" builtinId="9" hidden="1"/>
    <cellStyle name="Followed Hyperlink" xfId="1086" builtinId="9" hidden="1"/>
    <cellStyle name="Followed Hyperlink" xfId="1087" builtinId="9" hidden="1"/>
    <cellStyle name="Followed Hyperlink" xfId="1088" builtinId="9" hidden="1"/>
    <cellStyle name="Followed Hyperlink" xfId="1089" builtinId="9" hidden="1"/>
    <cellStyle name="Followed Hyperlink" xfId="1090" builtinId="9" hidden="1"/>
    <cellStyle name="Followed Hyperlink" xfId="1091" builtinId="9" hidden="1"/>
    <cellStyle name="Followed Hyperlink" xfId="1092" builtinId="9" hidden="1"/>
    <cellStyle name="Followed Hyperlink" xfId="1093" builtinId="9" hidden="1"/>
    <cellStyle name="Followed Hyperlink" xfId="1094" builtinId="9" hidden="1"/>
    <cellStyle name="Followed Hyperlink" xfId="1095" builtinId="9" hidden="1"/>
    <cellStyle name="Followed Hyperlink" xfId="1096" builtinId="9" hidden="1"/>
    <cellStyle name="Followed Hyperlink" xfId="1097" builtinId="9" hidden="1"/>
    <cellStyle name="Followed Hyperlink" xfId="1098" builtinId="9" hidden="1"/>
    <cellStyle name="Followed Hyperlink" xfId="1099" builtinId="9" hidden="1"/>
    <cellStyle name="Followed Hyperlink" xfId="1100" builtinId="9" hidden="1"/>
    <cellStyle name="Followed Hyperlink" xfId="1101" builtinId="9" hidden="1"/>
    <cellStyle name="Followed Hyperlink" xfId="1102" builtinId="9" hidden="1"/>
    <cellStyle name="Followed Hyperlink" xfId="1103" builtinId="9" hidden="1"/>
    <cellStyle name="Followed Hyperlink" xfId="1104" builtinId="9" hidden="1"/>
    <cellStyle name="Followed Hyperlink" xfId="1105" builtinId="9" hidden="1"/>
    <cellStyle name="Followed Hyperlink" xfId="1106" builtinId="9" hidden="1"/>
    <cellStyle name="Followed Hyperlink" xfId="1107" builtinId="9" hidden="1"/>
    <cellStyle name="Followed Hyperlink" xfId="1108" builtinId="9" hidden="1"/>
    <cellStyle name="Followed Hyperlink" xfId="1109" builtinId="9" hidden="1"/>
    <cellStyle name="Followed Hyperlink" xfId="1110" builtinId="9" hidden="1"/>
    <cellStyle name="Followed Hyperlink" xfId="1111" builtinId="9" hidden="1"/>
    <cellStyle name="Followed Hyperlink" xfId="1112" builtinId="9" hidden="1"/>
    <cellStyle name="Followed Hyperlink" xfId="1113" builtinId="9" hidden="1"/>
    <cellStyle name="Followed Hyperlink" xfId="1114" builtinId="9" hidden="1"/>
    <cellStyle name="Followed Hyperlink" xfId="1115" builtinId="9" hidden="1"/>
    <cellStyle name="Followed Hyperlink" xfId="1116" builtinId="9" hidden="1"/>
    <cellStyle name="Followed Hyperlink" xfId="1117" builtinId="9" hidden="1"/>
    <cellStyle name="Followed Hyperlink" xfId="1118" builtinId="9" hidden="1"/>
    <cellStyle name="Followed Hyperlink" xfId="1119" builtinId="9" hidden="1"/>
    <cellStyle name="Followed Hyperlink" xfId="1120" builtinId="9" hidden="1"/>
    <cellStyle name="Followed Hyperlink" xfId="1121" builtinId="9" hidden="1"/>
    <cellStyle name="Followed Hyperlink" xfId="1122" builtinId="9" hidden="1"/>
    <cellStyle name="Followed Hyperlink" xfId="1123" builtinId="9" hidden="1"/>
    <cellStyle name="Followed Hyperlink" xfId="1124" builtinId="9" hidden="1"/>
    <cellStyle name="Followed Hyperlink" xfId="1125" builtinId="9" hidden="1"/>
    <cellStyle name="Followed Hyperlink" xfId="1126" builtinId="9" hidden="1"/>
    <cellStyle name="Followed Hyperlink" xfId="1127" builtinId="9" hidden="1"/>
    <cellStyle name="Followed Hyperlink" xfId="1128" builtinId="9" hidden="1"/>
    <cellStyle name="Followed Hyperlink" xfId="1129" builtinId="9" hidden="1"/>
    <cellStyle name="Followed Hyperlink" xfId="1130" builtinId="9" hidden="1"/>
    <cellStyle name="Followed Hyperlink" xfId="1131" builtinId="9" hidden="1"/>
    <cellStyle name="Followed Hyperlink" xfId="1132" builtinId="9" hidden="1"/>
    <cellStyle name="Followed Hyperlink" xfId="1133" builtinId="9" hidden="1"/>
    <cellStyle name="Followed Hyperlink" xfId="1134" builtinId="9" hidden="1"/>
    <cellStyle name="Followed Hyperlink" xfId="1135" builtinId="9" hidden="1"/>
    <cellStyle name="Followed Hyperlink" xfId="1136" builtinId="9" hidden="1"/>
    <cellStyle name="Followed Hyperlink" xfId="1137" builtinId="9" hidden="1"/>
    <cellStyle name="Followed Hyperlink" xfId="1138" builtinId="9" hidden="1"/>
    <cellStyle name="Followed Hyperlink" xfId="1139" builtinId="9" hidden="1"/>
    <cellStyle name="Followed Hyperlink" xfId="1140" builtinId="9" hidden="1"/>
    <cellStyle name="Followed Hyperlink" xfId="1141" builtinId="9" hidden="1"/>
    <cellStyle name="Followed Hyperlink" xfId="1142" builtinId="9" hidden="1"/>
    <cellStyle name="Followed Hyperlink" xfId="1143" builtinId="9" hidden="1"/>
    <cellStyle name="Followed Hyperlink" xfId="1144" builtinId="9" hidden="1"/>
    <cellStyle name="Followed Hyperlink" xfId="1145" builtinId="9" hidden="1"/>
    <cellStyle name="Followed Hyperlink" xfId="1146" builtinId="9" hidden="1"/>
    <cellStyle name="Followed Hyperlink" xfId="1147" builtinId="9" hidden="1"/>
    <cellStyle name="Followed Hyperlink" xfId="1148" builtinId="9" hidden="1"/>
    <cellStyle name="Followed Hyperlink" xfId="1149" builtinId="9" hidden="1"/>
    <cellStyle name="Followed Hyperlink" xfId="1150" builtinId="9" hidden="1"/>
    <cellStyle name="Followed Hyperlink" xfId="1151" builtinId="9" hidden="1"/>
    <cellStyle name="Followed Hyperlink" xfId="1152" builtinId="9" hidden="1"/>
    <cellStyle name="Followed Hyperlink" xfId="1153" builtinId="9" hidden="1"/>
    <cellStyle name="Followed Hyperlink" xfId="1154" builtinId="9" hidden="1"/>
    <cellStyle name="Followed Hyperlink" xfId="1155" builtinId="9" hidden="1"/>
    <cellStyle name="Followed Hyperlink" xfId="1156" builtinId="9" hidden="1"/>
    <cellStyle name="Followed Hyperlink" xfId="1157" builtinId="9" hidden="1"/>
    <cellStyle name="Followed Hyperlink" xfId="1158" builtinId="9" hidden="1"/>
    <cellStyle name="Followed Hyperlink" xfId="1159" builtinId="9" hidden="1"/>
    <cellStyle name="Followed Hyperlink" xfId="1160" builtinId="9" hidden="1"/>
    <cellStyle name="Followed Hyperlink" xfId="1161" builtinId="9" hidden="1"/>
    <cellStyle name="Followed Hyperlink" xfId="1162" builtinId="9" hidden="1"/>
    <cellStyle name="Followed Hyperlink" xfId="1163" builtinId="9" hidden="1"/>
    <cellStyle name="Followed Hyperlink" xfId="1164" builtinId="9" hidden="1"/>
    <cellStyle name="Followed Hyperlink" xfId="1165" builtinId="9" hidden="1"/>
    <cellStyle name="Followed Hyperlink" xfId="1166" builtinId="9" hidden="1"/>
    <cellStyle name="Followed Hyperlink" xfId="1167" builtinId="9" hidden="1"/>
    <cellStyle name="Followed Hyperlink" xfId="1168" builtinId="9" hidden="1"/>
    <cellStyle name="Followed Hyperlink" xfId="1169" builtinId="9" hidden="1"/>
    <cellStyle name="Followed Hyperlink" xfId="1170" builtinId="9" hidden="1"/>
    <cellStyle name="Followed Hyperlink" xfId="1171" builtinId="9" hidden="1"/>
    <cellStyle name="Followed Hyperlink" xfId="1172" builtinId="9" hidden="1"/>
    <cellStyle name="Followed Hyperlink" xfId="1173" builtinId="9" hidden="1"/>
    <cellStyle name="Followed Hyperlink" xfId="1174" builtinId="9" hidden="1"/>
    <cellStyle name="Followed Hyperlink" xfId="1175" builtinId="9" hidden="1"/>
    <cellStyle name="Followed Hyperlink" xfId="1176" builtinId="9" hidden="1"/>
    <cellStyle name="Followed Hyperlink" xfId="1177" builtinId="9" hidden="1"/>
    <cellStyle name="Followed Hyperlink" xfId="1178" builtinId="9" hidden="1"/>
    <cellStyle name="Followed Hyperlink" xfId="1179" builtinId="9" hidden="1"/>
    <cellStyle name="Followed Hyperlink" xfId="1180" builtinId="9" hidden="1"/>
    <cellStyle name="Followed Hyperlink" xfId="1181" builtinId="9" hidden="1"/>
    <cellStyle name="Followed Hyperlink" xfId="1182" builtinId="9" hidden="1"/>
    <cellStyle name="Followed Hyperlink" xfId="1183" builtinId="9" hidden="1"/>
    <cellStyle name="Followed Hyperlink" xfId="1184" builtinId="9" hidden="1"/>
    <cellStyle name="Followed Hyperlink" xfId="1185" builtinId="9" hidden="1"/>
    <cellStyle name="Followed Hyperlink" xfId="1186" builtinId="9" hidden="1"/>
    <cellStyle name="Followed Hyperlink" xfId="1187" builtinId="9" hidden="1"/>
    <cellStyle name="Followed Hyperlink" xfId="1188" builtinId="9" hidden="1"/>
    <cellStyle name="Followed Hyperlink" xfId="1189" builtinId="9" hidden="1"/>
    <cellStyle name="Followed Hyperlink" xfId="1190" builtinId="9" hidden="1"/>
    <cellStyle name="Followed Hyperlink" xfId="1191" builtinId="9" hidden="1"/>
    <cellStyle name="Followed Hyperlink" xfId="1192" builtinId="9" hidden="1"/>
    <cellStyle name="Followed Hyperlink" xfId="1193" builtinId="9" hidden="1"/>
    <cellStyle name="Followed Hyperlink" xfId="1194" builtinId="9" hidden="1"/>
    <cellStyle name="Followed Hyperlink" xfId="1195" builtinId="9" hidden="1"/>
    <cellStyle name="Followed Hyperlink" xfId="1196" builtinId="9" hidden="1"/>
    <cellStyle name="Followed Hyperlink" xfId="1197" builtinId="9" hidden="1"/>
    <cellStyle name="Followed Hyperlink" xfId="1198" builtinId="9" hidden="1"/>
    <cellStyle name="Followed Hyperlink" xfId="1199" builtinId="9" hidden="1"/>
    <cellStyle name="Followed Hyperlink" xfId="1200" builtinId="9" hidden="1"/>
    <cellStyle name="Followed Hyperlink" xfId="1201" builtinId="9" hidden="1"/>
    <cellStyle name="Followed Hyperlink" xfId="1202" builtinId="9" hidden="1"/>
    <cellStyle name="Followed Hyperlink" xfId="1203" builtinId="9" hidden="1"/>
    <cellStyle name="Followed Hyperlink" xfId="1204" builtinId="9" hidden="1"/>
    <cellStyle name="Followed Hyperlink" xfId="1205" builtinId="9" hidden="1"/>
    <cellStyle name="Followed Hyperlink" xfId="1206" builtinId="9" hidden="1"/>
    <cellStyle name="Followed Hyperlink" xfId="1207" builtinId="9" hidden="1"/>
    <cellStyle name="Followed Hyperlink" xfId="1208" builtinId="9" hidden="1"/>
    <cellStyle name="Followed Hyperlink" xfId="1209" builtinId="9" hidden="1"/>
    <cellStyle name="Followed Hyperlink" xfId="1210" builtinId="9" hidden="1"/>
    <cellStyle name="Followed Hyperlink" xfId="1211" builtinId="9" hidden="1"/>
    <cellStyle name="Followed Hyperlink" xfId="1212" builtinId="9" hidden="1"/>
    <cellStyle name="Followed Hyperlink" xfId="1213" builtinId="9" hidden="1"/>
    <cellStyle name="Followed Hyperlink" xfId="1214" builtinId="9" hidden="1"/>
    <cellStyle name="Followed Hyperlink" xfId="1215" builtinId="9" hidden="1"/>
    <cellStyle name="Followed Hyperlink" xfId="1216" builtinId="9" hidden="1"/>
    <cellStyle name="Followed Hyperlink" xfId="1217" builtinId="9" hidden="1"/>
    <cellStyle name="Followed Hyperlink" xfId="1218" builtinId="9" hidden="1"/>
    <cellStyle name="Followed Hyperlink" xfId="1219" builtinId="9" hidden="1"/>
    <cellStyle name="Followed Hyperlink" xfId="1220" builtinId="9" hidden="1"/>
    <cellStyle name="Followed Hyperlink" xfId="1221" builtinId="9" hidden="1"/>
    <cellStyle name="Followed Hyperlink" xfId="1222" builtinId="9" hidden="1"/>
    <cellStyle name="Followed Hyperlink" xfId="1223" builtinId="9" hidden="1"/>
    <cellStyle name="Followed Hyperlink" xfId="1224" builtinId="9" hidden="1"/>
    <cellStyle name="Followed Hyperlink" xfId="1225" builtinId="9" hidden="1"/>
    <cellStyle name="Followed Hyperlink" xfId="1226" builtinId="9" hidden="1"/>
    <cellStyle name="Followed Hyperlink" xfId="1227" builtinId="9" hidden="1"/>
    <cellStyle name="Followed Hyperlink" xfId="1228" builtinId="9" hidden="1"/>
    <cellStyle name="Followed Hyperlink" xfId="1229" builtinId="9" hidden="1"/>
    <cellStyle name="Followed Hyperlink" xfId="1230" builtinId="9" hidden="1"/>
    <cellStyle name="Followed Hyperlink" xfId="1231" builtinId="9" hidden="1"/>
    <cellStyle name="Followed Hyperlink" xfId="1232" builtinId="9" hidden="1"/>
    <cellStyle name="Followed Hyperlink" xfId="1233" builtinId="9" hidden="1"/>
    <cellStyle name="Followed Hyperlink" xfId="1234" builtinId="9" hidden="1"/>
    <cellStyle name="Followed Hyperlink" xfId="1235" builtinId="9" hidden="1"/>
    <cellStyle name="Followed Hyperlink" xfId="1236" builtinId="9" hidden="1"/>
    <cellStyle name="Followed Hyperlink" xfId="1237" builtinId="9" hidden="1"/>
    <cellStyle name="Followed Hyperlink" xfId="1238" builtinId="9" hidden="1"/>
    <cellStyle name="Followed Hyperlink" xfId="1239" builtinId="9" hidden="1"/>
    <cellStyle name="Followed Hyperlink" xfId="1240" builtinId="9" hidden="1"/>
    <cellStyle name="Followed Hyperlink" xfId="1241" builtinId="9" hidden="1"/>
    <cellStyle name="Followed Hyperlink" xfId="1242" builtinId="9" hidden="1"/>
    <cellStyle name="Followed Hyperlink" xfId="1243" builtinId="9" hidden="1"/>
    <cellStyle name="Followed Hyperlink" xfId="1244" builtinId="9" hidden="1"/>
    <cellStyle name="Followed Hyperlink" xfId="1245" builtinId="9" hidden="1"/>
    <cellStyle name="Followed Hyperlink" xfId="1246" builtinId="9" hidden="1"/>
    <cellStyle name="Followed Hyperlink" xfId="1247" builtinId="9" hidden="1"/>
    <cellStyle name="Followed Hyperlink" xfId="1248" builtinId="9" hidden="1"/>
    <cellStyle name="Followed Hyperlink" xfId="1249" builtinId="9" hidden="1"/>
    <cellStyle name="Followed Hyperlink" xfId="1250" builtinId="9" hidden="1"/>
    <cellStyle name="Followed Hyperlink" xfId="1251" builtinId="9" hidden="1"/>
    <cellStyle name="Followed Hyperlink" xfId="1252" builtinId="9" hidden="1"/>
    <cellStyle name="Followed Hyperlink" xfId="1253" builtinId="9" hidden="1"/>
    <cellStyle name="Followed Hyperlink" xfId="1254" builtinId="9" hidden="1"/>
    <cellStyle name="Followed Hyperlink" xfId="1255" builtinId="9" hidden="1"/>
    <cellStyle name="Followed Hyperlink" xfId="1256" builtinId="9" hidden="1"/>
    <cellStyle name="Followed Hyperlink" xfId="1257" builtinId="9" hidden="1"/>
    <cellStyle name="Followed Hyperlink" xfId="1258" builtinId="9" hidden="1"/>
    <cellStyle name="Followed Hyperlink" xfId="1259" builtinId="9" hidden="1"/>
    <cellStyle name="Followed Hyperlink" xfId="1260" builtinId="9" hidden="1"/>
    <cellStyle name="Followed Hyperlink" xfId="1261" builtinId="9" hidden="1"/>
    <cellStyle name="Followed Hyperlink" xfId="1262" builtinId="9" hidden="1"/>
    <cellStyle name="Followed Hyperlink" xfId="1263" builtinId="9" hidden="1"/>
    <cellStyle name="Followed Hyperlink" xfId="1264" builtinId="9" hidden="1"/>
    <cellStyle name="Followed Hyperlink" xfId="1265" builtinId="9" hidden="1"/>
    <cellStyle name="Followed Hyperlink" xfId="1266" builtinId="9" hidden="1"/>
    <cellStyle name="Followed Hyperlink" xfId="1267" builtinId="9" hidden="1"/>
    <cellStyle name="Followed Hyperlink" xfId="1268" builtinId="9" hidden="1"/>
    <cellStyle name="Followed Hyperlink" xfId="1269" builtinId="9" hidden="1"/>
    <cellStyle name="Followed Hyperlink" xfId="1270" builtinId="9" hidden="1"/>
    <cellStyle name="Followed Hyperlink" xfId="1271" builtinId="9" hidden="1"/>
    <cellStyle name="Followed Hyperlink" xfId="1272" builtinId="9" hidden="1"/>
    <cellStyle name="Followed Hyperlink" xfId="1273" builtinId="9" hidden="1"/>
    <cellStyle name="Followed Hyperlink" xfId="1274" builtinId="9" hidden="1"/>
    <cellStyle name="Followed Hyperlink" xfId="1275" builtinId="9" hidden="1"/>
    <cellStyle name="Followed Hyperlink" xfId="1276" builtinId="9" hidden="1"/>
    <cellStyle name="Followed Hyperlink" xfId="1277" builtinId="9" hidden="1"/>
    <cellStyle name="Followed Hyperlink" xfId="1278" builtinId="9" hidden="1"/>
    <cellStyle name="Followed Hyperlink" xfId="1279" builtinId="9" hidden="1"/>
    <cellStyle name="Followed Hyperlink" xfId="1280" builtinId="9" hidden="1"/>
    <cellStyle name="Followed Hyperlink" xfId="1281" builtinId="9" hidden="1"/>
    <cellStyle name="Followed Hyperlink" xfId="1282" builtinId="9" hidden="1"/>
    <cellStyle name="Followed Hyperlink" xfId="1283" builtinId="9" hidden="1"/>
    <cellStyle name="Followed Hyperlink" xfId="1284" builtinId="9" hidden="1"/>
    <cellStyle name="Followed Hyperlink" xfId="1285" builtinId="9" hidden="1"/>
    <cellStyle name="Followed Hyperlink" xfId="1286" builtinId="9" hidden="1"/>
    <cellStyle name="Followed Hyperlink" xfId="1287" builtinId="9" hidden="1"/>
    <cellStyle name="Followed Hyperlink" xfId="1288" builtinId="9" hidden="1"/>
    <cellStyle name="Followed Hyperlink" xfId="1289" builtinId="9" hidden="1"/>
    <cellStyle name="Followed Hyperlink" xfId="1290" builtinId="9" hidden="1"/>
    <cellStyle name="Followed Hyperlink" xfId="1291" builtinId="9" hidden="1"/>
    <cellStyle name="Followed Hyperlink" xfId="1292" builtinId="9" hidden="1"/>
    <cellStyle name="Followed Hyperlink" xfId="1293" builtinId="9" hidden="1"/>
    <cellStyle name="Followed Hyperlink" xfId="1294" builtinId="9" hidden="1"/>
    <cellStyle name="Followed Hyperlink" xfId="1295" builtinId="9" hidden="1"/>
    <cellStyle name="Followed Hyperlink" xfId="1296" builtinId="9" hidden="1"/>
    <cellStyle name="Followed Hyperlink" xfId="1297" builtinId="9" hidden="1"/>
    <cellStyle name="Followed Hyperlink" xfId="1298" builtinId="9" hidden="1"/>
    <cellStyle name="Followed Hyperlink" xfId="1299" builtinId="9" hidden="1"/>
    <cellStyle name="Followed Hyperlink" xfId="1300" builtinId="9" hidden="1"/>
    <cellStyle name="Followed Hyperlink" xfId="1301" builtinId="9" hidden="1"/>
    <cellStyle name="Followed Hyperlink" xfId="1302" builtinId="9" hidden="1"/>
    <cellStyle name="Followed Hyperlink" xfId="1303" builtinId="9" hidden="1"/>
    <cellStyle name="Followed Hyperlink" xfId="1304" builtinId="9" hidden="1"/>
    <cellStyle name="Followed Hyperlink" xfId="1305" builtinId="9" hidden="1"/>
    <cellStyle name="Followed Hyperlink" xfId="1306" builtinId="9" hidden="1"/>
    <cellStyle name="Followed Hyperlink" xfId="1307" builtinId="9" hidden="1"/>
    <cellStyle name="Followed Hyperlink" xfId="1308" builtinId="9" hidden="1"/>
    <cellStyle name="Followed Hyperlink" xfId="1309" builtinId="9" hidden="1"/>
    <cellStyle name="Followed Hyperlink" xfId="1310" builtinId="9" hidden="1"/>
    <cellStyle name="Followed Hyperlink" xfId="1311" builtinId="9" hidden="1"/>
    <cellStyle name="Followed Hyperlink" xfId="1312" builtinId="9" hidden="1"/>
    <cellStyle name="Followed Hyperlink" xfId="1313" builtinId="9" hidden="1"/>
    <cellStyle name="Followed Hyperlink" xfId="1314" builtinId="9" hidden="1"/>
    <cellStyle name="Followed Hyperlink" xfId="1315" builtinId="9" hidden="1"/>
    <cellStyle name="Followed Hyperlink" xfId="1316" builtinId="9" hidden="1"/>
    <cellStyle name="Followed Hyperlink" xfId="1317" builtinId="9" hidden="1"/>
    <cellStyle name="Followed Hyperlink" xfId="1318" builtinId="9" hidden="1"/>
    <cellStyle name="Followed Hyperlink" xfId="1319" builtinId="9" hidden="1"/>
    <cellStyle name="Followed Hyperlink" xfId="1320" builtinId="9" hidden="1"/>
    <cellStyle name="Followed Hyperlink" xfId="1321" builtinId="9" hidden="1"/>
    <cellStyle name="Followed Hyperlink" xfId="1322" builtinId="9" hidden="1"/>
    <cellStyle name="Followed Hyperlink" xfId="1323"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1" builtinId="9" hidden="1"/>
    <cellStyle name="Followed Hyperlink" xfId="1402" builtinId="9" hidden="1"/>
    <cellStyle name="Followed Hyperlink" xfId="1403" builtinId="9" hidden="1"/>
    <cellStyle name="Followed Hyperlink" xfId="1404" builtinId="9" hidden="1"/>
    <cellStyle name="Followed Hyperlink" xfId="1405" builtinId="9" hidden="1"/>
    <cellStyle name="Followed Hyperlink" xfId="1406" builtinId="9" hidden="1"/>
    <cellStyle name="Followed Hyperlink" xfId="1407" builtinId="9" hidden="1"/>
    <cellStyle name="Followed Hyperlink" xfId="1408" builtinId="9" hidden="1"/>
    <cellStyle name="Followed Hyperlink" xfId="1409" builtinId="9" hidden="1"/>
    <cellStyle name="Followed Hyperlink" xfId="1410" builtinId="9" hidden="1"/>
    <cellStyle name="Followed Hyperlink" xfId="1411" builtinId="9" hidden="1"/>
    <cellStyle name="Followed Hyperlink" xfId="1412" builtinId="9" hidden="1"/>
    <cellStyle name="Followed Hyperlink" xfId="1413" builtinId="9" hidden="1"/>
    <cellStyle name="Followed Hyperlink" xfId="1414" builtinId="9" hidden="1"/>
    <cellStyle name="Followed Hyperlink" xfId="1415" builtinId="9" hidden="1"/>
    <cellStyle name="Followed Hyperlink" xfId="1416" builtinId="9" hidden="1"/>
    <cellStyle name="Followed Hyperlink" xfId="1417" builtinId="9" hidden="1"/>
    <cellStyle name="Followed Hyperlink" xfId="1418" builtinId="9" hidden="1"/>
    <cellStyle name="Followed Hyperlink" xfId="1419" builtinId="9" hidden="1"/>
    <cellStyle name="Followed Hyperlink" xfId="1420" builtinId="9" hidden="1"/>
    <cellStyle name="Followed Hyperlink" xfId="1421" builtinId="9" hidden="1"/>
    <cellStyle name="Followed Hyperlink" xfId="1422" builtinId="9" hidden="1"/>
    <cellStyle name="Followed Hyperlink" xfId="1423" builtinId="9" hidden="1"/>
    <cellStyle name="Followed Hyperlink" xfId="1424" builtinId="9" hidden="1"/>
    <cellStyle name="Followed Hyperlink" xfId="1425" builtinId="9" hidden="1"/>
    <cellStyle name="Followed Hyperlink" xfId="1426" builtinId="9" hidden="1"/>
    <cellStyle name="Followed Hyperlink" xfId="1427" builtinId="9" hidden="1"/>
    <cellStyle name="Followed Hyperlink" xfId="1428" builtinId="9" hidden="1"/>
    <cellStyle name="Followed Hyperlink" xfId="1429" builtinId="9" hidden="1"/>
    <cellStyle name="Followed Hyperlink" xfId="1430" builtinId="9" hidden="1"/>
    <cellStyle name="Followed Hyperlink" xfId="1431" builtinId="9" hidden="1"/>
    <cellStyle name="Followed Hyperlink" xfId="1432" builtinId="9" hidden="1"/>
    <cellStyle name="Followed Hyperlink" xfId="1433" builtinId="9" hidden="1"/>
    <cellStyle name="Followed Hyperlink" xfId="1434" builtinId="9" hidden="1"/>
    <cellStyle name="Followed Hyperlink" xfId="1435" builtinId="9" hidden="1"/>
    <cellStyle name="Followed Hyperlink" xfId="1436" builtinId="9" hidden="1"/>
    <cellStyle name="Followed Hyperlink" xfId="1437" builtinId="9" hidden="1"/>
    <cellStyle name="Followed Hyperlink" xfId="1438" builtinId="9" hidden="1"/>
    <cellStyle name="Followed Hyperlink" xfId="1439" builtinId="9" hidden="1"/>
    <cellStyle name="Followed Hyperlink" xfId="1440" builtinId="9" hidden="1"/>
    <cellStyle name="Followed Hyperlink" xfId="1441" builtinId="9" hidden="1"/>
    <cellStyle name="Followed Hyperlink" xfId="1442" builtinId="9" hidden="1"/>
    <cellStyle name="Followed Hyperlink" xfId="1443" builtinId="9" hidden="1"/>
    <cellStyle name="Followed Hyperlink" xfId="1444" builtinId="9" hidden="1"/>
    <cellStyle name="Followed Hyperlink" xfId="1445" builtinId="9" hidden="1"/>
    <cellStyle name="Followed Hyperlink" xfId="1446" builtinId="9" hidden="1"/>
    <cellStyle name="Followed Hyperlink" xfId="1447" builtinId="9" hidden="1"/>
    <cellStyle name="Followed Hyperlink" xfId="1448" builtinId="9" hidden="1"/>
    <cellStyle name="Good 2" xfId="217"/>
    <cellStyle name="Good 2 2" xfId="218"/>
    <cellStyle name="Good 3" xfId="219"/>
    <cellStyle name="Good 3 2" xfId="220"/>
    <cellStyle name="Good 4" xfId="221"/>
    <cellStyle name="Good 4 2" xfId="222"/>
    <cellStyle name="Good 5" xfId="223"/>
    <cellStyle name="Good 5 2" xfId="224"/>
    <cellStyle name="Good 6" xfId="225"/>
    <cellStyle name="Good 6 2" xfId="226"/>
    <cellStyle name="Heading 1 2" xfId="227"/>
    <cellStyle name="Heading 1 3" xfId="228"/>
    <cellStyle name="Heading 1 4" xfId="229"/>
    <cellStyle name="Heading 1 5" xfId="230"/>
    <cellStyle name="Heading 1 6" xfId="231"/>
    <cellStyle name="Heading 2 2" xfId="232"/>
    <cellStyle name="Heading 2 3" xfId="233"/>
    <cellStyle name="Heading 2 4" xfId="234"/>
    <cellStyle name="Heading 2 5" xfId="235"/>
    <cellStyle name="Heading 2 6" xfId="236"/>
    <cellStyle name="Heading 3 2" xfId="237"/>
    <cellStyle name="Heading 3 3" xfId="238"/>
    <cellStyle name="Heading 3 4" xfId="239"/>
    <cellStyle name="Heading 3 5" xfId="240"/>
    <cellStyle name="Heading 3 6" xfId="241"/>
    <cellStyle name="Heading 4 2" xfId="242"/>
    <cellStyle name="Heading 4 3" xfId="243"/>
    <cellStyle name="Heading 4 4" xfId="244"/>
    <cellStyle name="Heading 4 5" xfId="245"/>
    <cellStyle name="Heading 4 6" xfId="246"/>
    <cellStyle name="Hyperlink 2" xfId="247"/>
    <cellStyle name="Hyperlink 3" xfId="248"/>
    <cellStyle name="Input 2" xfId="249"/>
    <cellStyle name="Input 3" xfId="250"/>
    <cellStyle name="Input 4" xfId="251"/>
    <cellStyle name="Input 5" xfId="252"/>
    <cellStyle name="Input 6" xfId="253"/>
    <cellStyle name="Linked Cell 2" xfId="254"/>
    <cellStyle name="Linked Cell 2 2" xfId="255"/>
    <cellStyle name="Linked Cell 3" xfId="256"/>
    <cellStyle name="Linked Cell 3 2" xfId="257"/>
    <cellStyle name="Linked Cell 4" xfId="258"/>
    <cellStyle name="Linked Cell 4 2" xfId="259"/>
    <cellStyle name="Linked Cell 5" xfId="260"/>
    <cellStyle name="Linked Cell 5 2" xfId="261"/>
    <cellStyle name="Linked Cell 6" xfId="262"/>
    <cellStyle name="Linked Cell 6 2" xfId="263"/>
    <cellStyle name="My Normal" xfId="264"/>
    <cellStyle name="Neutral 2" xfId="265"/>
    <cellStyle name="Neutral 3" xfId="266"/>
    <cellStyle name="Neutral 4" xfId="267"/>
    <cellStyle name="Neutral 5" xfId="268"/>
    <cellStyle name="Neutral 6" xfId="269"/>
    <cellStyle name="Normal" xfId="0" builtinId="0"/>
    <cellStyle name="Normal 10" xfId="270"/>
    <cellStyle name="Normal 10 2" xfId="271"/>
    <cellStyle name="Normal 10 3" xfId="272"/>
    <cellStyle name="Normal 10 4" xfId="273"/>
    <cellStyle name="Normal 10 5" xfId="274"/>
    <cellStyle name="Normal 100" xfId="275"/>
    <cellStyle name="Normal 100 2" xfId="276"/>
    <cellStyle name="Normal 101" xfId="277"/>
    <cellStyle name="Normal 101 2" xfId="278"/>
    <cellStyle name="Normal 102" xfId="279"/>
    <cellStyle name="Normal 102 2" xfId="280"/>
    <cellStyle name="Normal 103" xfId="281"/>
    <cellStyle name="Normal 103 2" xfId="282"/>
    <cellStyle name="Normal 104" xfId="283"/>
    <cellStyle name="Normal 104 2" xfId="284"/>
    <cellStyle name="Normal 105" xfId="285"/>
    <cellStyle name="Normal 105 2" xfId="286"/>
    <cellStyle name="Normal 106" xfId="287"/>
    <cellStyle name="Normal 106 2" xfId="288"/>
    <cellStyle name="Normal 107" xfId="289"/>
    <cellStyle name="Normal 107 2" xfId="290"/>
    <cellStyle name="Normal 108" xfId="291"/>
    <cellStyle name="Normal 108 2" xfId="292"/>
    <cellStyle name="Normal 109" xfId="293"/>
    <cellStyle name="Normal 109 2" xfId="294"/>
    <cellStyle name="Normal 11" xfId="295"/>
    <cellStyle name="Normal 11 2" xfId="296"/>
    <cellStyle name="Normal 110" xfId="297"/>
    <cellStyle name="Normal 110 2" xfId="298"/>
    <cellStyle name="Normal 111" xfId="299"/>
    <cellStyle name="Normal 111 2" xfId="300"/>
    <cellStyle name="Normal 112" xfId="301"/>
    <cellStyle name="Normal 112 2" xfId="302"/>
    <cellStyle name="Normal 113" xfId="303"/>
    <cellStyle name="Normal 113 2" xfId="304"/>
    <cellStyle name="Normal 114" xfId="305"/>
    <cellStyle name="Normal 114 2" xfId="306"/>
    <cellStyle name="Normal 115" xfId="307"/>
    <cellStyle name="Normal 115 2" xfId="308"/>
    <cellStyle name="Normal 116" xfId="309"/>
    <cellStyle name="Normal 116 2" xfId="310"/>
    <cellStyle name="Normal 117" xfId="311"/>
    <cellStyle name="Normal 117 2" xfId="312"/>
    <cellStyle name="Normal 118" xfId="313"/>
    <cellStyle name="Normal 118 2" xfId="314"/>
    <cellStyle name="Normal 119" xfId="315"/>
    <cellStyle name="Normal 119 2" xfId="316"/>
    <cellStyle name="Normal 12" xfId="317"/>
    <cellStyle name="Normal 12 2" xfId="318"/>
    <cellStyle name="Normal 12 3" xfId="319"/>
    <cellStyle name="Normal 12 4" xfId="320"/>
    <cellStyle name="Normal 12 5" xfId="321"/>
    <cellStyle name="Normal 120" xfId="322"/>
    <cellStyle name="Normal 120 2" xfId="323"/>
    <cellStyle name="Normal 121" xfId="324"/>
    <cellStyle name="Normal 121 2" xfId="325"/>
    <cellStyle name="Normal 122" xfId="326"/>
    <cellStyle name="Normal 122 2" xfId="327"/>
    <cellStyle name="Normal 123" xfId="328"/>
    <cellStyle name="Normal 123 2" xfId="329"/>
    <cellStyle name="Normal 124" xfId="330"/>
    <cellStyle name="Normal 124 2" xfId="331"/>
    <cellStyle name="Normal 125" xfId="332"/>
    <cellStyle name="Normal 125 2" xfId="333"/>
    <cellStyle name="Normal 126" xfId="334"/>
    <cellStyle name="Normal 126 2" xfId="335"/>
    <cellStyle name="Normal 127" xfId="336"/>
    <cellStyle name="Normal 127 2" xfId="337"/>
    <cellStyle name="Normal 128" xfId="338"/>
    <cellStyle name="Normal 128 2" xfId="339"/>
    <cellStyle name="Normal 129" xfId="340"/>
    <cellStyle name="Normal 129 2" xfId="341"/>
    <cellStyle name="Normal 13" xfId="342"/>
    <cellStyle name="Normal 13 2" xfId="343"/>
    <cellStyle name="Normal 13 3" xfId="344"/>
    <cellStyle name="Normal 13 4" xfId="345"/>
    <cellStyle name="Normal 13 5" xfId="346"/>
    <cellStyle name="Normal 130" xfId="347"/>
    <cellStyle name="Normal 130 2" xfId="348"/>
    <cellStyle name="Normal 131" xfId="349"/>
    <cellStyle name="Normal 131 2" xfId="350"/>
    <cellStyle name="Normal 132" xfId="351"/>
    <cellStyle name="Normal 132 2" xfId="352"/>
    <cellStyle name="Normal 133" xfId="353"/>
    <cellStyle name="Normal 133 2" xfId="354"/>
    <cellStyle name="Normal 134" xfId="355"/>
    <cellStyle name="Normal 134 2" xfId="356"/>
    <cellStyle name="Normal 135" xfId="357"/>
    <cellStyle name="Normal 135 2" xfId="358"/>
    <cellStyle name="Normal 136" xfId="359"/>
    <cellStyle name="Normal 136 2" xfId="360"/>
    <cellStyle name="Normal 137" xfId="361"/>
    <cellStyle name="Normal 137 2" xfId="362"/>
    <cellStyle name="Normal 138" xfId="363"/>
    <cellStyle name="Normal 138 2" xfId="364"/>
    <cellStyle name="Normal 139" xfId="365"/>
    <cellStyle name="Normal 139 2" xfId="366"/>
    <cellStyle name="Normal 14" xfId="367"/>
    <cellStyle name="Normal 14 2" xfId="368"/>
    <cellStyle name="Normal 14 3" xfId="369"/>
    <cellStyle name="Normal 14 4" xfId="370"/>
    <cellStyle name="Normal 14 5" xfId="371"/>
    <cellStyle name="Normal 140" xfId="372"/>
    <cellStyle name="Normal 140 2" xfId="373"/>
    <cellStyle name="Normal 141" xfId="374"/>
    <cellStyle name="Normal 141 2" xfId="375"/>
    <cellStyle name="Normal 142" xfId="376"/>
    <cellStyle name="Normal 142 2" xfId="377"/>
    <cellStyle name="Normal 143" xfId="378"/>
    <cellStyle name="Normal 143 2" xfId="379"/>
    <cellStyle name="Normal 144" xfId="380"/>
    <cellStyle name="Normal 144 2" xfId="381"/>
    <cellStyle name="Normal 145" xfId="382"/>
    <cellStyle name="Normal 145 2" xfId="383"/>
    <cellStyle name="Normal 146" xfId="384"/>
    <cellStyle name="Normal 146 2" xfId="385"/>
    <cellStyle name="Normal 147" xfId="386"/>
    <cellStyle name="Normal 147 2" xfId="387"/>
    <cellStyle name="Normal 148" xfId="388"/>
    <cellStyle name="Normal 148 2" xfId="389"/>
    <cellStyle name="Normal 149" xfId="390"/>
    <cellStyle name="Normal 149 2" xfId="391"/>
    <cellStyle name="Normal 15" xfId="392"/>
    <cellStyle name="Normal 15 2" xfId="393"/>
    <cellStyle name="Normal 15 3" xfId="394"/>
    <cellStyle name="Normal 15 4" xfId="395"/>
    <cellStyle name="Normal 15 5" xfId="396"/>
    <cellStyle name="Normal 150" xfId="397"/>
    <cellStyle name="Normal 150 2" xfId="398"/>
    <cellStyle name="Normal 151" xfId="399"/>
    <cellStyle name="Normal 151 2" xfId="400"/>
    <cellStyle name="Normal 152" xfId="401"/>
    <cellStyle name="Normal 152 2" xfId="402"/>
    <cellStyle name="Normal 153" xfId="403"/>
    <cellStyle name="Normal 153 2" xfId="404"/>
    <cellStyle name="Normal 154" xfId="405"/>
    <cellStyle name="Normal 154 2" xfId="406"/>
    <cellStyle name="Normal 155" xfId="407"/>
    <cellStyle name="Normal 155 2" xfId="408"/>
    <cellStyle name="Normal 156" xfId="409"/>
    <cellStyle name="Normal 156 2" xfId="410"/>
    <cellStyle name="Normal 157" xfId="411"/>
    <cellStyle name="Normal 157 2" xfId="412"/>
    <cellStyle name="Normal 158" xfId="413"/>
    <cellStyle name="Normal 158 2" xfId="414"/>
    <cellStyle name="Normal 159" xfId="415"/>
    <cellStyle name="Normal 159 2" xfId="416"/>
    <cellStyle name="Normal 16" xfId="417"/>
    <cellStyle name="Normal 16 2" xfId="418"/>
    <cellStyle name="Normal 160" xfId="419"/>
    <cellStyle name="Normal 160 2" xfId="420"/>
    <cellStyle name="Normal 161" xfId="421"/>
    <cellStyle name="Normal 161 2" xfId="422"/>
    <cellStyle name="Normal 162" xfId="423"/>
    <cellStyle name="Normal 162 2" xfId="424"/>
    <cellStyle name="Normal 163" xfId="425"/>
    <cellStyle name="Normal 163 2" xfId="426"/>
    <cellStyle name="Normal 164" xfId="427"/>
    <cellStyle name="Normal 164 2" xfId="428"/>
    <cellStyle name="Normal 165" xfId="429"/>
    <cellStyle name="Normal 165 2" xfId="430"/>
    <cellStyle name="Normal 166" xfId="431"/>
    <cellStyle name="Normal 166 2" xfId="432"/>
    <cellStyle name="Normal 167" xfId="433"/>
    <cellStyle name="Normal 167 2" xfId="434"/>
    <cellStyle name="Normal 168" xfId="435"/>
    <cellStyle name="Normal 168 2" xfId="436"/>
    <cellStyle name="Normal 169" xfId="437"/>
    <cellStyle name="Normal 169 2" xfId="438"/>
    <cellStyle name="Normal 17" xfId="439"/>
    <cellStyle name="Normal 17 2" xfId="440"/>
    <cellStyle name="Normal 170" xfId="441"/>
    <cellStyle name="Normal 170 2" xfId="442"/>
    <cellStyle name="Normal 171" xfId="443"/>
    <cellStyle name="Normal 171 2" xfId="444"/>
    <cellStyle name="Normal 172" xfId="445"/>
    <cellStyle name="Normal 172 2" xfId="446"/>
    <cellStyle name="Normal 173" xfId="447"/>
    <cellStyle name="Normal 173 2" xfId="448"/>
    <cellStyle name="Normal 174" xfId="449"/>
    <cellStyle name="Normal 174 2" xfId="450"/>
    <cellStyle name="Normal 175" xfId="451"/>
    <cellStyle name="Normal 175 2" xfId="452"/>
    <cellStyle name="Normal 176" xfId="453"/>
    <cellStyle name="Normal 176 2" xfId="454"/>
    <cellStyle name="Normal 177" xfId="455"/>
    <cellStyle name="Normal 177 2" xfId="456"/>
    <cellStyle name="Normal 178" xfId="457"/>
    <cellStyle name="Normal 178 2" xfId="458"/>
    <cellStyle name="Normal 179" xfId="459"/>
    <cellStyle name="Normal 179 2" xfId="460"/>
    <cellStyle name="Normal 18" xfId="461"/>
    <cellStyle name="Normal 18 2" xfId="462"/>
    <cellStyle name="Normal 18 3" xfId="463"/>
    <cellStyle name="Normal 18 4" xfId="464"/>
    <cellStyle name="Normal 18 5" xfId="465"/>
    <cellStyle name="Normal 180" xfId="466"/>
    <cellStyle name="Normal 180 2" xfId="467"/>
    <cellStyle name="Normal 181" xfId="468"/>
    <cellStyle name="Normal 181 2" xfId="469"/>
    <cellStyle name="Normal 182" xfId="470"/>
    <cellStyle name="Normal 182 2" xfId="471"/>
    <cellStyle name="Normal 183" xfId="472"/>
    <cellStyle name="Normal 183 2" xfId="473"/>
    <cellStyle name="Normal 184" xfId="474"/>
    <cellStyle name="Normal 184 2" xfId="475"/>
    <cellStyle name="Normal 185" xfId="476"/>
    <cellStyle name="Normal 185 2" xfId="477"/>
    <cellStyle name="Normal 186" xfId="478"/>
    <cellStyle name="Normal 186 2" xfId="479"/>
    <cellStyle name="Normal 187" xfId="480"/>
    <cellStyle name="Normal 187 2" xfId="481"/>
    <cellStyle name="Normal 188" xfId="482"/>
    <cellStyle name="Normal 188 2" xfId="483"/>
    <cellStyle name="Normal 189" xfId="484"/>
    <cellStyle name="Normal 189 2" xfId="485"/>
    <cellStyle name="Normal 19" xfId="486"/>
    <cellStyle name="Normal 19 2" xfId="487"/>
    <cellStyle name="Normal 190" xfId="488"/>
    <cellStyle name="Normal 190 2" xfId="489"/>
    <cellStyle name="Normal 191" xfId="490"/>
    <cellStyle name="Normal 191 2" xfId="491"/>
    <cellStyle name="Normal 192" xfId="492"/>
    <cellStyle name="Normal 192 2" xfId="493"/>
    <cellStyle name="Normal 193" xfId="494"/>
    <cellStyle name="Normal 193 2" xfId="495"/>
    <cellStyle name="Normal 194" xfId="496"/>
    <cellStyle name="Normal 194 2" xfId="497"/>
    <cellStyle name="Normal 195" xfId="498"/>
    <cellStyle name="Normal 195 2" xfId="499"/>
    <cellStyle name="Normal 196" xfId="500"/>
    <cellStyle name="Normal 196 2" xfId="501"/>
    <cellStyle name="Normal 197" xfId="502"/>
    <cellStyle name="Normal 197 2" xfId="503"/>
    <cellStyle name="Normal 198" xfId="504"/>
    <cellStyle name="Normal 198 2" xfId="505"/>
    <cellStyle name="Normal 199" xfId="506"/>
    <cellStyle name="Normal 199 2" xfId="507"/>
    <cellStyle name="Normal 2" xfId="508"/>
    <cellStyle name="Normal 2 2" xfId="509"/>
    <cellStyle name="Normal 2 2 2" xfId="510"/>
    <cellStyle name="Normal 2 2 2 50" xfId="511"/>
    <cellStyle name="Normal 2 2 3" xfId="512"/>
    <cellStyle name="Normal 2 2 76" xfId="513"/>
    <cellStyle name="Normal 2 3" xfId="514"/>
    <cellStyle name="Normal 20" xfId="515"/>
    <cellStyle name="Normal 20 2" xfId="516"/>
    <cellStyle name="Normal 20 3" xfId="517"/>
    <cellStyle name="Normal 20 4" xfId="518"/>
    <cellStyle name="Normal 20 5" xfId="519"/>
    <cellStyle name="Normal 200" xfId="520"/>
    <cellStyle name="Normal 200 2" xfId="521"/>
    <cellStyle name="Normal 201" xfId="522"/>
    <cellStyle name="Normal 201 2" xfId="523"/>
    <cellStyle name="Normal 202" xfId="524"/>
    <cellStyle name="Normal 202 2" xfId="525"/>
    <cellStyle name="Normal 203" xfId="526"/>
    <cellStyle name="Normal 203 2" xfId="527"/>
    <cellStyle name="Normal 204" xfId="528"/>
    <cellStyle name="Normal 204 2" xfId="529"/>
    <cellStyle name="Normal 205" xfId="530"/>
    <cellStyle name="Normal 205 2" xfId="531"/>
    <cellStyle name="Normal 206" xfId="532"/>
    <cellStyle name="Normal 206 2" xfId="533"/>
    <cellStyle name="Normal 207" xfId="534"/>
    <cellStyle name="Normal 207 2" xfId="535"/>
    <cellStyle name="Normal 208" xfId="536"/>
    <cellStyle name="Normal 208 2" xfId="537"/>
    <cellStyle name="Normal 209" xfId="538"/>
    <cellStyle name="Normal 209 2" xfId="539"/>
    <cellStyle name="Normal 21" xfId="540"/>
    <cellStyle name="Normal 21 2" xfId="541"/>
    <cellStyle name="Normal 21 3" xfId="542"/>
    <cellStyle name="Normal 21 4" xfId="543"/>
    <cellStyle name="Normal 21 5" xfId="544"/>
    <cellStyle name="Normal 210" xfId="545"/>
    <cellStyle name="Normal 210 2" xfId="546"/>
    <cellStyle name="Normal 211" xfId="547"/>
    <cellStyle name="Normal 211 2" xfId="548"/>
    <cellStyle name="Normal 212" xfId="549"/>
    <cellStyle name="Normal 212 2" xfId="550"/>
    <cellStyle name="Normal 213" xfId="551"/>
    <cellStyle name="Normal 213 2" xfId="552"/>
    <cellStyle name="Normal 214" xfId="553"/>
    <cellStyle name="Normal 214 2" xfId="554"/>
    <cellStyle name="Normal 215" xfId="555"/>
    <cellStyle name="Normal 215 2" xfId="556"/>
    <cellStyle name="Normal 216" xfId="557"/>
    <cellStyle name="Normal 216 2" xfId="558"/>
    <cellStyle name="Normal 217" xfId="559"/>
    <cellStyle name="Normal 217 2" xfId="560"/>
    <cellStyle name="Normal 218" xfId="561"/>
    <cellStyle name="Normal 218 2" xfId="562"/>
    <cellStyle name="Normal 219" xfId="563"/>
    <cellStyle name="Normal 219 2" xfId="564"/>
    <cellStyle name="Normal 22" xfId="565"/>
    <cellStyle name="Normal 22 2" xfId="566"/>
    <cellStyle name="Normal 220" xfId="567"/>
    <cellStyle name="Normal 220 2" xfId="568"/>
    <cellStyle name="Normal 221" xfId="569"/>
    <cellStyle name="Normal 221 2" xfId="570"/>
    <cellStyle name="Normal 222" xfId="571"/>
    <cellStyle name="Normal 222 2" xfId="572"/>
    <cellStyle name="Normal 223" xfId="573"/>
    <cellStyle name="Normal 223 2" xfId="574"/>
    <cellStyle name="Normal 224" xfId="575"/>
    <cellStyle name="Normal 224 2" xfId="576"/>
    <cellStyle name="Normal 225" xfId="577"/>
    <cellStyle name="Normal 225 2" xfId="578"/>
    <cellStyle name="Normal 226" xfId="579"/>
    <cellStyle name="Normal 226 2" xfId="580"/>
    <cellStyle name="Normal 227" xfId="581"/>
    <cellStyle name="Normal 227 2" xfId="582"/>
    <cellStyle name="Normal 228" xfId="583"/>
    <cellStyle name="Normal 228 2" xfId="584"/>
    <cellStyle name="Normal 229" xfId="585"/>
    <cellStyle name="Normal 229 2" xfId="586"/>
    <cellStyle name="Normal 23" xfId="587"/>
    <cellStyle name="Normal 23 2" xfId="588"/>
    <cellStyle name="Normal 23 3" xfId="589"/>
    <cellStyle name="Normal 23 4" xfId="590"/>
    <cellStyle name="Normal 23 5" xfId="591"/>
    <cellStyle name="Normal 230" xfId="592"/>
    <cellStyle name="Normal 230 2" xfId="593"/>
    <cellStyle name="Normal 231" xfId="594"/>
    <cellStyle name="Normal 231 2" xfId="595"/>
    <cellStyle name="Normal 232" xfId="596"/>
    <cellStyle name="Normal 232 2" xfId="597"/>
    <cellStyle name="Normal 233" xfId="598"/>
    <cellStyle name="Normal 233 2" xfId="599"/>
    <cellStyle name="Normal 234" xfId="600"/>
    <cellStyle name="Normal 234 2" xfId="601"/>
    <cellStyle name="Normal 235" xfId="602"/>
    <cellStyle name="Normal 235 2" xfId="603"/>
    <cellStyle name="Normal 236" xfId="604"/>
    <cellStyle name="Normal 236 2" xfId="605"/>
    <cellStyle name="Normal 237" xfId="606"/>
    <cellStyle name="Normal 237 2" xfId="607"/>
    <cellStyle name="Normal 238" xfId="608"/>
    <cellStyle name="Normal 238 2" xfId="609"/>
    <cellStyle name="Normal 239" xfId="610"/>
    <cellStyle name="Normal 239 2" xfId="611"/>
    <cellStyle name="Normal 24" xfId="612"/>
    <cellStyle name="Normal 24 2" xfId="613"/>
    <cellStyle name="Normal 240" xfId="614"/>
    <cellStyle name="Normal 240 2" xfId="615"/>
    <cellStyle name="Normal 241" xfId="616"/>
    <cellStyle name="Normal 241 2" xfId="617"/>
    <cellStyle name="Normal 242" xfId="618"/>
    <cellStyle name="Normal 242 2" xfId="619"/>
    <cellStyle name="Normal 243" xfId="620"/>
    <cellStyle name="Normal 243 2" xfId="621"/>
    <cellStyle name="Normal 244" xfId="622"/>
    <cellStyle name="Normal 244 2" xfId="623"/>
    <cellStyle name="Normal 245" xfId="624"/>
    <cellStyle name="Normal 245 2" xfId="625"/>
    <cellStyle name="Normal 246" xfId="626"/>
    <cellStyle name="Normal 246 2" xfId="627"/>
    <cellStyle name="Normal 247" xfId="628"/>
    <cellStyle name="Normal 247 2" xfId="629"/>
    <cellStyle name="Normal 248" xfId="630"/>
    <cellStyle name="Normal 248 2" xfId="631"/>
    <cellStyle name="Normal 249" xfId="632"/>
    <cellStyle name="Normal 249 2" xfId="633"/>
    <cellStyle name="Normal 25" xfId="634"/>
    <cellStyle name="Normal 25 2" xfId="635"/>
    <cellStyle name="Normal 250" xfId="636"/>
    <cellStyle name="Normal 250 2" xfId="637"/>
    <cellStyle name="Normal 251" xfId="638"/>
    <cellStyle name="Normal 251 2" xfId="639"/>
    <cellStyle name="Normal 252" xfId="640"/>
    <cellStyle name="Normal 252 2" xfId="641"/>
    <cellStyle name="Normal 253" xfId="642"/>
    <cellStyle name="Normal 253 2" xfId="643"/>
    <cellStyle name="Normal 254" xfId="644"/>
    <cellStyle name="Normal 254 2" xfId="645"/>
    <cellStyle name="Normal 255" xfId="646"/>
    <cellStyle name="Normal 255 2" xfId="647"/>
    <cellStyle name="Normal 256" xfId="648"/>
    <cellStyle name="Normal 256 2" xfId="649"/>
    <cellStyle name="Normal 257" xfId="650"/>
    <cellStyle name="Normal 257 2" xfId="651"/>
    <cellStyle name="Normal 258" xfId="652"/>
    <cellStyle name="Normal 258 2" xfId="653"/>
    <cellStyle name="Normal 258 3" xfId="654"/>
    <cellStyle name="Normal 26" xfId="655"/>
    <cellStyle name="Normal 26 2" xfId="656"/>
    <cellStyle name="Normal 27" xfId="657"/>
    <cellStyle name="Normal 27 2" xfId="658"/>
    <cellStyle name="Normal 28" xfId="659"/>
    <cellStyle name="Normal 28 2" xfId="660"/>
    <cellStyle name="Normal 28 3" xfId="661"/>
    <cellStyle name="Normal 28 4" xfId="662"/>
    <cellStyle name="Normal 28 5" xfId="663"/>
    <cellStyle name="Normal 29" xfId="664"/>
    <cellStyle name="Normal 29 2" xfId="665"/>
    <cellStyle name="Normal 29 3" xfId="666"/>
    <cellStyle name="Normal 29 4" xfId="667"/>
    <cellStyle name="Normal 29 5" xfId="668"/>
    <cellStyle name="Normal 3" xfId="669"/>
    <cellStyle name="Normal 3 2" xfId="670"/>
    <cellStyle name="Normal 3 3" xfId="671"/>
    <cellStyle name="Normal 3 4" xfId="672"/>
    <cellStyle name="Normal 3 5" xfId="673"/>
    <cellStyle name="Normal 3 6" xfId="674"/>
    <cellStyle name="Normal 30" xfId="675"/>
    <cellStyle name="Normal 30 2" xfId="676"/>
    <cellStyle name="Normal 31" xfId="677"/>
    <cellStyle name="Normal 31 2" xfId="678"/>
    <cellStyle name="Normal 32" xfId="679"/>
    <cellStyle name="Normal 32 2" xfId="680"/>
    <cellStyle name="Normal 33" xfId="681"/>
    <cellStyle name="Normal 33 2" xfId="682"/>
    <cellStyle name="Normal 34" xfId="683"/>
    <cellStyle name="Normal 34 2" xfId="684"/>
    <cellStyle name="Normal 35" xfId="685"/>
    <cellStyle name="Normal 35 2" xfId="686"/>
    <cellStyle name="Normal 36" xfId="687"/>
    <cellStyle name="Normal 36 2" xfId="688"/>
    <cellStyle name="Normal 37" xfId="689"/>
    <cellStyle name="Normal 37 2" xfId="690"/>
    <cellStyle name="Normal 38" xfId="691"/>
    <cellStyle name="Normal 38 2" xfId="692"/>
    <cellStyle name="Normal 39" xfId="693"/>
    <cellStyle name="Normal 39 2" xfId="694"/>
    <cellStyle name="Normal 4" xfId="695"/>
    <cellStyle name="Normal 4 2" xfId="696"/>
    <cellStyle name="Normal 4 3" xfId="697"/>
    <cellStyle name="Normal 4 4" xfId="698"/>
    <cellStyle name="Normal 40" xfId="699"/>
    <cellStyle name="Normal 40 2" xfId="700"/>
    <cellStyle name="Normal 41" xfId="701"/>
    <cellStyle name="Normal 41 2" xfId="702"/>
    <cellStyle name="Normal 42" xfId="703"/>
    <cellStyle name="Normal 42 2" xfId="704"/>
    <cellStyle name="Normal 43" xfId="705"/>
    <cellStyle name="Normal 43 2" xfId="706"/>
    <cellStyle name="Normal 44" xfId="707"/>
    <cellStyle name="Normal 44 2" xfId="708"/>
    <cellStyle name="Normal 45" xfId="709"/>
    <cellStyle name="Normal 45 2" xfId="710"/>
    <cellStyle name="Normal 46" xfId="711"/>
    <cellStyle name="Normal 46 2" xfId="712"/>
    <cellStyle name="Normal 47" xfId="713"/>
    <cellStyle name="Normal 47 2" xfId="714"/>
    <cellStyle name="Normal 48" xfId="715"/>
    <cellStyle name="Normal 48 2" xfId="716"/>
    <cellStyle name="Normal 49" xfId="717"/>
    <cellStyle name="Normal 49 2" xfId="718"/>
    <cellStyle name="Normal 5" xfId="719"/>
    <cellStyle name="Normal 50" xfId="720"/>
    <cellStyle name="Normal 50 2" xfId="721"/>
    <cellStyle name="Normal 51" xfId="722"/>
    <cellStyle name="Normal 51 2" xfId="723"/>
    <cellStyle name="Normal 52" xfId="724"/>
    <cellStyle name="Normal 52 2" xfId="725"/>
    <cellStyle name="Normal 53" xfId="726"/>
    <cellStyle name="Normal 53 2" xfId="727"/>
    <cellStyle name="Normal 54" xfId="728"/>
    <cellStyle name="Normal 54 2" xfId="729"/>
    <cellStyle name="Normal 55" xfId="730"/>
    <cellStyle name="Normal 55 2" xfId="731"/>
    <cellStyle name="Normal 56" xfId="732"/>
    <cellStyle name="Normal 56 2" xfId="733"/>
    <cellStyle name="Normal 57" xfId="734"/>
    <cellStyle name="Normal 57 2" xfId="735"/>
    <cellStyle name="Normal 58" xfId="736"/>
    <cellStyle name="Normal 58 2" xfId="737"/>
    <cellStyle name="Normal 59" xfId="738"/>
    <cellStyle name="Normal 59 2" xfId="739"/>
    <cellStyle name="Normal 6" xfId="740"/>
    <cellStyle name="Normal 6 2" xfId="741"/>
    <cellStyle name="Normal 60" xfId="742"/>
    <cellStyle name="Normal 60 2" xfId="743"/>
    <cellStyle name="Normal 61" xfId="744"/>
    <cellStyle name="Normal 61 2" xfId="745"/>
    <cellStyle name="Normal 62" xfId="746"/>
    <cellStyle name="Normal 62 2" xfId="747"/>
    <cellStyle name="Normal 63" xfId="748"/>
    <cellStyle name="Normal 63 2" xfId="749"/>
    <cellStyle name="Normal 64" xfId="750"/>
    <cellStyle name="Normal 64 2" xfId="751"/>
    <cellStyle name="Normal 65" xfId="752"/>
    <cellStyle name="Normal 65 2" xfId="753"/>
    <cellStyle name="Normal 66" xfId="754"/>
    <cellStyle name="Normal 66 2" xfId="755"/>
    <cellStyle name="Normal 67" xfId="756"/>
    <cellStyle name="Normal 67 2" xfId="757"/>
    <cellStyle name="Normal 68" xfId="758"/>
    <cellStyle name="Normal 68 2" xfId="759"/>
    <cellStyle name="Normal 69" xfId="760"/>
    <cellStyle name="Normal 69 2" xfId="761"/>
    <cellStyle name="Normal 7" xfId="762"/>
    <cellStyle name="Normal 7 2" xfId="763"/>
    <cellStyle name="Normal 7 3" xfId="764"/>
    <cellStyle name="Normal 7 4" xfId="765"/>
    <cellStyle name="Normal 7 5" xfId="766"/>
    <cellStyle name="Normal 70" xfId="767"/>
    <cellStyle name="Normal 70 2" xfId="768"/>
    <cellStyle name="Normal 71" xfId="769"/>
    <cellStyle name="Normal 71 2" xfId="770"/>
    <cellStyle name="Normal 72" xfId="771"/>
    <cellStyle name="Normal 72 2" xfId="772"/>
    <cellStyle name="Normal 73" xfId="773"/>
    <cellStyle name="Normal 73 2" xfId="774"/>
    <cellStyle name="Normal 74" xfId="775"/>
    <cellStyle name="Normal 74 2" xfId="776"/>
    <cellStyle name="Normal 75" xfId="777"/>
    <cellStyle name="Normal 75 2" xfId="778"/>
    <cellStyle name="Normal 76" xfId="779"/>
    <cellStyle name="Normal 76 2" xfId="780"/>
    <cellStyle name="Normal 77" xfId="781"/>
    <cellStyle name="Normal 77 2" xfId="782"/>
    <cellStyle name="Normal 78" xfId="783"/>
    <cellStyle name="Normal 78 2" xfId="784"/>
    <cellStyle name="Normal 79" xfId="785"/>
    <cellStyle name="Normal 79 2" xfId="786"/>
    <cellStyle name="Normal 8" xfId="787"/>
    <cellStyle name="Normal 80" xfId="788"/>
    <cellStyle name="Normal 80 2" xfId="789"/>
    <cellStyle name="Normal 81" xfId="790"/>
    <cellStyle name="Normal 81 2" xfId="791"/>
    <cellStyle name="Normal 82" xfId="792"/>
    <cellStyle name="Normal 82 2" xfId="793"/>
    <cellStyle name="Normal 83" xfId="794"/>
    <cellStyle name="Normal 83 2" xfId="795"/>
    <cellStyle name="Normal 84" xfId="796"/>
    <cellStyle name="Normal 84 2" xfId="797"/>
    <cellStyle name="Normal 85" xfId="798"/>
    <cellStyle name="Normal 85 2" xfId="799"/>
    <cellStyle name="Normal 86" xfId="800"/>
    <cellStyle name="Normal 86 2" xfId="801"/>
    <cellStyle name="Normal 87" xfId="802"/>
    <cellStyle name="Normal 87 2" xfId="803"/>
    <cellStyle name="Normal 88" xfId="804"/>
    <cellStyle name="Normal 88 2" xfId="805"/>
    <cellStyle name="Normal 89" xfId="806"/>
    <cellStyle name="Normal 89 2" xfId="807"/>
    <cellStyle name="Normal 9" xfId="808"/>
    <cellStyle name="Normal 9 2" xfId="809"/>
    <cellStyle name="Normal 9 3" xfId="810"/>
    <cellStyle name="Normal 9 4" xfId="811"/>
    <cellStyle name="Normal 9 5" xfId="812"/>
    <cellStyle name="Normal 90" xfId="813"/>
    <cellStyle name="Normal 90 2" xfId="814"/>
    <cellStyle name="Normal 91" xfId="815"/>
    <cellStyle name="Normal 91 2" xfId="816"/>
    <cellStyle name="Normal 92" xfId="817"/>
    <cellStyle name="Normal 92 2" xfId="818"/>
    <cellStyle name="Normal 93" xfId="819"/>
    <cellStyle name="Normal 93 2" xfId="820"/>
    <cellStyle name="Normal 94" xfId="821"/>
    <cellStyle name="Normal 94 2" xfId="822"/>
    <cellStyle name="Normal 95" xfId="823"/>
    <cellStyle name="Normal 95 2" xfId="824"/>
    <cellStyle name="Normal 96" xfId="825"/>
    <cellStyle name="Normal 96 2" xfId="826"/>
    <cellStyle name="Normal 97" xfId="827"/>
    <cellStyle name="Normal 97 2" xfId="828"/>
    <cellStyle name="Normal 98" xfId="829"/>
    <cellStyle name="Normal 98 2" xfId="830"/>
    <cellStyle name="Normal 99" xfId="831"/>
    <cellStyle name="Normal 99 2" xfId="832"/>
    <cellStyle name="Note 2" xfId="833"/>
    <cellStyle name="Note 2 2" xfId="834"/>
    <cellStyle name="Note 2 3" xfId="835"/>
    <cellStyle name="Note 2 4" xfId="836"/>
    <cellStyle name="Note 3" xfId="837"/>
    <cellStyle name="Note 3 2" xfId="838"/>
    <cellStyle name="Note 4" xfId="839"/>
    <cellStyle name="Output 2" xfId="840"/>
    <cellStyle name="Sheet Title" xfId="841"/>
    <cellStyle name="Title 2" xfId="842"/>
    <cellStyle name="Total 2" xfId="843"/>
    <cellStyle name="Total 2 2" xfId="844"/>
    <cellStyle name="Warning Text 2" xfId="845"/>
    <cellStyle name="Warning Text 2 2" xfId="846"/>
    <cellStyle name="Warning Text 2 2 2" xfId="847"/>
    <cellStyle name="Warning Text 2 3" xfId="848"/>
    <cellStyle name="Warning Text 2 3 2" xfId="849"/>
    <cellStyle name="Warning Text 3" xfId="850"/>
    <cellStyle name="Warning Text 3 2" xfId="851"/>
    <cellStyle name="Warning Text 3 2 2" xfId="852"/>
    <cellStyle name="Warning Text 3 3" xfId="853"/>
    <cellStyle name="Warning Text 4" xfId="854"/>
    <cellStyle name="Warning Text 4 2" xfId="855"/>
  </cellStyles>
  <dxfs count="13">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dxf>
    <dxf>
      <font>
        <color theme="0"/>
      </font>
    </dxf>
    <dxf>
      <font>
        <condense val="0"/>
        <extend val="0"/>
        <color indexed="10"/>
      </font>
      <fill>
        <patternFill>
          <bgColor indexed="43"/>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6072981</xdr:colOff>
      <xdr:row>0</xdr:row>
      <xdr:rowOff>76200</xdr:rowOff>
    </xdr:from>
    <xdr:to>
      <xdr:col>2</xdr:col>
      <xdr:colOff>7172866</xdr:colOff>
      <xdr:row>6</xdr:row>
      <xdr:rowOff>66675</xdr:rowOff>
    </xdr:to>
    <xdr:pic>
      <xdr:nvPicPr>
        <xdr:cNvPr id="1058" name="Picture 1" descr="The official logo of the IRS" title="IRS Logo"/>
        <xdr:cNvPicPr>
          <a:picLocks noChangeAspect="1"/>
        </xdr:cNvPicPr>
      </xdr:nvPicPr>
      <xdr:blipFill>
        <a:blip xmlns:r="http://schemas.openxmlformats.org/officeDocument/2006/relationships" r:embed="rId1"/>
        <a:srcRect/>
        <a:stretch>
          <a:fillRect/>
        </a:stretch>
      </xdr:blipFill>
      <xdr:spPr bwMode="auto">
        <a:xfrm>
          <a:off x="7287419" y="76200"/>
          <a:ext cx="1099885" cy="106203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49"/>
  <sheetViews>
    <sheetView showGridLines="0" tabSelected="1" showRuler="0" zoomScale="80" zoomScaleNormal="80" workbookViewId="0"/>
  </sheetViews>
  <sheetFormatPr defaultColWidth="18.77734375" defaultRowHeight="12.75" customHeight="1" x14ac:dyDescent="0.25"/>
  <cols>
    <col min="1" max="1" width="9.109375" style="19" customWidth="1"/>
    <col min="2" max="2" width="9.6640625" style="19" customWidth="1"/>
    <col min="3" max="3" width="108" style="19" customWidth="1"/>
    <col min="4" max="16384" width="18.77734375" style="19"/>
  </cols>
  <sheetData>
    <row r="1" spans="1:3" ht="15.6" x14ac:dyDescent="0.3">
      <c r="A1" s="75" t="s">
        <v>106</v>
      </c>
      <c r="B1" s="18"/>
      <c r="C1" s="206"/>
    </row>
    <row r="2" spans="1:3" ht="15.6" x14ac:dyDescent="0.3">
      <c r="A2" s="76" t="s">
        <v>105</v>
      </c>
      <c r="B2" s="20"/>
      <c r="C2" s="207"/>
    </row>
    <row r="3" spans="1:3" ht="13.2" x14ac:dyDescent="0.25">
      <c r="A3" s="77"/>
      <c r="B3" s="21"/>
      <c r="C3" s="208"/>
    </row>
    <row r="4" spans="1:3" ht="13.2" x14ac:dyDescent="0.25">
      <c r="A4" s="77" t="s">
        <v>244</v>
      </c>
      <c r="B4" s="22"/>
      <c r="C4" s="209"/>
    </row>
    <row r="5" spans="1:3" ht="13.2" x14ac:dyDescent="0.25">
      <c r="A5" s="77" t="s">
        <v>1898</v>
      </c>
      <c r="B5" s="22"/>
      <c r="C5" s="209"/>
    </row>
    <row r="6" spans="1:3" ht="13.2" x14ac:dyDescent="0.25">
      <c r="A6" s="77" t="s">
        <v>2611</v>
      </c>
      <c r="B6" s="22"/>
      <c r="C6" s="209"/>
    </row>
    <row r="7" spans="1:3" ht="13.2" x14ac:dyDescent="0.25">
      <c r="A7" s="23"/>
      <c r="B7" s="24"/>
      <c r="C7" s="210"/>
    </row>
    <row r="8" spans="1:3" ht="18" customHeight="1" x14ac:dyDescent="0.25">
      <c r="A8" s="25" t="s">
        <v>0</v>
      </c>
      <c r="B8" s="26"/>
      <c r="C8" s="211"/>
    </row>
    <row r="9" spans="1:3" ht="12.75" customHeight="1" x14ac:dyDescent="0.25">
      <c r="A9" s="27" t="s">
        <v>107</v>
      </c>
      <c r="B9" s="28"/>
      <c r="C9" s="212"/>
    </row>
    <row r="10" spans="1:3" ht="13.2" x14ac:dyDescent="0.25">
      <c r="A10" s="27" t="s">
        <v>108</v>
      </c>
      <c r="B10" s="28"/>
      <c r="C10" s="212"/>
    </row>
    <row r="11" spans="1:3" ht="13.2" x14ac:dyDescent="0.25">
      <c r="A11" s="27" t="s">
        <v>109</v>
      </c>
      <c r="B11" s="28"/>
      <c r="C11" s="212"/>
    </row>
    <row r="12" spans="1:3" ht="13.2" x14ac:dyDescent="0.25">
      <c r="A12" s="27" t="s">
        <v>110</v>
      </c>
      <c r="B12" s="28"/>
      <c r="C12" s="212"/>
    </row>
    <row r="13" spans="1:3" ht="13.2" x14ac:dyDescent="0.25">
      <c r="A13" s="27" t="s">
        <v>111</v>
      </c>
      <c r="B13" s="28"/>
      <c r="C13" s="212"/>
    </row>
    <row r="14" spans="1:3" ht="13.2" x14ac:dyDescent="0.25">
      <c r="A14" s="29"/>
      <c r="B14" s="30"/>
      <c r="C14" s="213"/>
    </row>
    <row r="15" spans="1:3" ht="13.2" x14ac:dyDescent="0.25"/>
    <row r="16" spans="1:3" ht="13.2" x14ac:dyDescent="0.25">
      <c r="A16" s="31" t="s">
        <v>1</v>
      </c>
      <c r="B16" s="32"/>
      <c r="C16" s="214"/>
    </row>
    <row r="17" spans="1:3" ht="13.2" x14ac:dyDescent="0.25">
      <c r="A17" s="221" t="s">
        <v>2</v>
      </c>
      <c r="B17" s="217"/>
      <c r="C17" s="218"/>
    </row>
    <row r="18" spans="1:3" ht="13.2" x14ac:dyDescent="0.25">
      <c r="A18" s="221" t="s">
        <v>207</v>
      </c>
      <c r="B18" s="217"/>
      <c r="C18" s="218"/>
    </row>
    <row r="19" spans="1:3" ht="13.2" x14ac:dyDescent="0.25">
      <c r="A19" s="221" t="s">
        <v>3</v>
      </c>
      <c r="B19" s="217"/>
      <c r="C19" s="218"/>
    </row>
    <row r="20" spans="1:3" ht="13.2" x14ac:dyDescent="0.25">
      <c r="A20" s="221" t="s">
        <v>4</v>
      </c>
      <c r="B20" s="217"/>
      <c r="C20" s="219"/>
    </row>
    <row r="21" spans="1:3" ht="13.2" x14ac:dyDescent="0.25">
      <c r="A21" s="221" t="s">
        <v>208</v>
      </c>
      <c r="B21" s="217"/>
      <c r="C21" s="220"/>
    </row>
    <row r="22" spans="1:3" ht="13.2" x14ac:dyDescent="0.25">
      <c r="A22" s="221" t="s">
        <v>209</v>
      </c>
      <c r="B22" s="217"/>
      <c r="C22" s="218"/>
    </row>
    <row r="23" spans="1:3" ht="13.2" x14ac:dyDescent="0.25">
      <c r="A23" s="221" t="s">
        <v>5</v>
      </c>
      <c r="B23" s="217"/>
      <c r="C23" s="218"/>
    </row>
    <row r="24" spans="1:3" ht="13.2" x14ac:dyDescent="0.25">
      <c r="A24" s="221" t="s">
        <v>104</v>
      </c>
      <c r="B24" s="217"/>
      <c r="C24" s="218"/>
    </row>
    <row r="25" spans="1:3" ht="13.2" x14ac:dyDescent="0.25">
      <c r="A25" s="221" t="s">
        <v>70</v>
      </c>
      <c r="B25" s="217"/>
      <c r="C25" s="218"/>
    </row>
    <row r="26" spans="1:3" ht="13.2" x14ac:dyDescent="0.25">
      <c r="A26" s="222" t="s">
        <v>2015</v>
      </c>
      <c r="B26" s="217"/>
      <c r="C26" s="218"/>
    </row>
    <row r="27" spans="1:3" ht="13.2" x14ac:dyDescent="0.25">
      <c r="A27" s="222" t="s">
        <v>2016</v>
      </c>
      <c r="B27" s="217"/>
      <c r="C27" s="218"/>
    </row>
    <row r="28" spans="1:3" ht="13.2" x14ac:dyDescent="0.25"/>
    <row r="29" spans="1:3" ht="13.2" x14ac:dyDescent="0.25">
      <c r="A29" s="31" t="s">
        <v>72</v>
      </c>
      <c r="B29" s="32"/>
      <c r="C29" s="214"/>
    </row>
    <row r="30" spans="1:3" ht="13.2" x14ac:dyDescent="0.25">
      <c r="A30" s="34"/>
      <c r="B30" s="35"/>
      <c r="C30" s="216"/>
    </row>
    <row r="31" spans="1:3" ht="13.2" x14ac:dyDescent="0.25">
      <c r="A31" s="33" t="s">
        <v>9</v>
      </c>
      <c r="B31" s="36"/>
      <c r="C31" s="215"/>
    </row>
    <row r="32" spans="1:3" ht="13.2" x14ac:dyDescent="0.25">
      <c r="A32" s="33" t="s">
        <v>10</v>
      </c>
      <c r="B32" s="36"/>
      <c r="C32" s="215"/>
    </row>
    <row r="33" spans="1:3" ht="12.75" customHeight="1" x14ac:dyDescent="0.25">
      <c r="A33" s="33" t="s">
        <v>11</v>
      </c>
      <c r="B33" s="36"/>
      <c r="C33" s="215"/>
    </row>
    <row r="34" spans="1:3" ht="12.75" customHeight="1" x14ac:dyDescent="0.25">
      <c r="A34" s="33" t="s">
        <v>12</v>
      </c>
      <c r="B34" s="37"/>
      <c r="C34" s="215"/>
    </row>
    <row r="35" spans="1:3" ht="13.2" x14ac:dyDescent="0.25">
      <c r="A35" s="33" t="s">
        <v>13</v>
      </c>
      <c r="B35" s="36"/>
      <c r="C35" s="215"/>
    </row>
    <row r="36" spans="1:3" ht="13.2" x14ac:dyDescent="0.25">
      <c r="A36" s="34"/>
      <c r="B36" s="35"/>
      <c r="C36" s="216"/>
    </row>
    <row r="37" spans="1:3" ht="13.2" x14ac:dyDescent="0.25">
      <c r="A37" s="33" t="s">
        <v>9</v>
      </c>
      <c r="B37" s="36"/>
      <c r="C37" s="215"/>
    </row>
    <row r="38" spans="1:3" ht="13.2" x14ac:dyDescent="0.25">
      <c r="A38" s="33" t="s">
        <v>10</v>
      </c>
      <c r="B38" s="36"/>
      <c r="C38" s="215"/>
    </row>
    <row r="39" spans="1:3" ht="13.2" x14ac:dyDescent="0.25">
      <c r="A39" s="33" t="s">
        <v>11</v>
      </c>
      <c r="B39" s="36"/>
      <c r="C39" s="215"/>
    </row>
    <row r="40" spans="1:3" ht="13.2" x14ac:dyDescent="0.25">
      <c r="A40" s="33" t="s">
        <v>12</v>
      </c>
      <c r="B40" s="37"/>
      <c r="C40" s="215"/>
    </row>
    <row r="41" spans="1:3" ht="13.2" x14ac:dyDescent="0.25">
      <c r="A41" s="33" t="s">
        <v>13</v>
      </c>
      <c r="B41" s="36"/>
      <c r="C41" s="215"/>
    </row>
    <row r="42" spans="1:3" ht="13.2" x14ac:dyDescent="0.25"/>
    <row r="43" spans="1:3" ht="13.2" x14ac:dyDescent="0.25">
      <c r="A43" s="85" t="s">
        <v>73</v>
      </c>
    </row>
    <row r="44" spans="1:3" ht="13.2" x14ac:dyDescent="0.25">
      <c r="A44" s="85" t="s">
        <v>204</v>
      </c>
    </row>
    <row r="45" spans="1:3" ht="13.2" x14ac:dyDescent="0.25">
      <c r="A45" s="85" t="s">
        <v>205</v>
      </c>
    </row>
    <row r="46" spans="1:3" ht="13.2" x14ac:dyDescent="0.25"/>
    <row r="47" spans="1:3" ht="12.75" hidden="1" customHeight="1" x14ac:dyDescent="0.3">
      <c r="A47" s="223" t="s">
        <v>2017</v>
      </c>
    </row>
    <row r="48" spans="1:3" ht="12.75" hidden="1" customHeight="1" x14ac:dyDescent="0.3">
      <c r="A48" s="223" t="s">
        <v>2018</v>
      </c>
    </row>
    <row r="49" spans="1:1" ht="12.75" hidden="1" customHeight="1" x14ac:dyDescent="0.3">
      <c r="A49" s="223" t="s">
        <v>2019</v>
      </c>
    </row>
  </sheetData>
  <customSheetViews>
    <customSheetView guid="{E96EC931-7DB8-9949-B69E-EB800FAB8EDD}" showPageBreaks="1" showGridLines="0" fitToPage="1" printArea="1" hiddenRows="1" showRuler="0">
      <selection activeCell="C17" sqref="C17:N17"/>
      <pageMargins left="0.7" right="0.7" top="0.75" bottom="0.75" header="0.3" footer="0.3"/>
      <printOptions horizontalCentered="1"/>
      <pageSetup scale="90"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C17" sqref="C17:N17"/>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 guid="{49FE20BB-FBAE-4179-A770-21772DC36366}" showGridLines="0" fitToPage="1" hiddenRows="1" showRuler="0">
      <selection activeCell="C17" sqref="C17:N17"/>
      <pageMargins left="0.7" right="0.7" top="0.75" bottom="0.75" header="0.3" footer="0.3"/>
      <printOptions horizontalCentered="1"/>
      <pageSetup scale="90" orientation="landscape" horizontalDpi="1200" verticalDpi="1200"/>
      <headerFooter>
        <oddHeader>&amp;CIRS Office of Safeguards SCSEM</oddHeader>
        <oddFooter>&amp;L&amp;F&amp;RPage &amp;P of &amp;N</oddFooter>
      </headerFooter>
    </customSheetView>
  </customSheetViews>
  <phoneticPr fontId="2" type="noConversion"/>
  <dataValidations count="11">
    <dataValidation allowBlank="1" showInputMessage="1" showErrorMessage="1" prompt="Insert complete agency name" sqref="C17"/>
    <dataValidation allowBlank="1" showInputMessage="1" showErrorMessage="1" prompt="Insert complete agency code" sqref="C18"/>
    <dataValidation allowBlank="1" showInputMessage="1" showErrorMessage="1" prompt="Insert city, state and address or building number" sqref="C19"/>
    <dataValidation allowBlank="1" showInputMessage="1" showErrorMessage="1" prompt="Insert date testing occurred" sqref="C20"/>
    <dataValidation allowBlank="1" showInputMessage="1" showErrorMessage="1" prompt="Insert date of closing conference" sqref="C21"/>
    <dataValidation allowBlank="1" showInputMessage="1" showErrorMessage="1" prompt="Insert agency code(s) for all shared agencies" sqref="C22"/>
    <dataValidation allowBlank="1" showInputMessage="1" showErrorMessage="1" prompt="Insert device/host name" sqref="C24"/>
    <dataValidation allowBlank="1" showInputMessage="1" showErrorMessage="1" prompt="Insert operating system version (major and minor release/version)" sqref="C25"/>
    <dataValidation type="list" allowBlank="1" showInputMessage="1" showErrorMessage="1" prompt="Select logical network location of device" sqref="C26">
      <formula1>$A$47:$A$49</formula1>
    </dataValidation>
    <dataValidation allowBlank="1" showInputMessage="1" showErrorMessage="1" prompt="Insert device function" sqref="C27"/>
    <dataValidation allowBlank="1" showInputMessage="1" showErrorMessage="1" prompt="Insert tester name and organization" sqref="C23"/>
  </dataValidations>
  <printOptions horizontalCentered="1"/>
  <pageMargins left="0.7" right="0.7" top="0.75" bottom="0.75" header="0.3" footer="0.3"/>
  <pageSetup scale="90" orientation="landscape" horizontalDpi="1200" verticalDpi="1200"/>
  <headerFooter>
    <oddHeader>&amp;CIRS Office of Safeguards SCSEM</oddHeader>
    <oddFooter>&amp;L&amp;F&amp;RPage &amp;P of &amp;N</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showGridLines="0" showRuler="0" zoomScale="90" zoomScaleNormal="90" workbookViewId="0">
      <selection activeCell="G23" sqref="G23"/>
    </sheetView>
  </sheetViews>
  <sheetFormatPr defaultColWidth="18.77734375" defaultRowHeight="12.75" customHeight="1" x14ac:dyDescent="0.25"/>
  <cols>
    <col min="1" max="1" width="8.88671875" customWidth="1"/>
    <col min="2" max="2" width="10.44140625" customWidth="1"/>
    <col min="3" max="3" width="10.6640625" bestFit="1" customWidth="1"/>
    <col min="4" max="4" width="10.6640625" customWidth="1"/>
    <col min="5" max="5" width="10.44140625" customWidth="1"/>
    <col min="6" max="6" width="12.6640625" customWidth="1"/>
    <col min="7" max="7" width="10.6640625" customWidth="1"/>
    <col min="8" max="9" width="14.109375" hidden="1" customWidth="1"/>
    <col min="10" max="13" width="8.88671875" customWidth="1"/>
    <col min="14" max="14" width="9.109375" customWidth="1"/>
    <col min="15" max="15" width="10.109375" customWidth="1"/>
  </cols>
  <sheetData>
    <row r="1" spans="1:15" ht="13.2" x14ac:dyDescent="0.25">
      <c r="A1" s="5" t="s">
        <v>203</v>
      </c>
      <c r="B1" s="6"/>
      <c r="C1" s="6"/>
      <c r="D1" s="6"/>
      <c r="E1" s="6"/>
      <c r="F1" s="6"/>
      <c r="G1" s="6"/>
      <c r="H1" s="6"/>
      <c r="I1" s="132"/>
      <c r="J1" s="6"/>
      <c r="K1" s="6"/>
      <c r="L1" s="6"/>
      <c r="M1" s="6"/>
      <c r="N1" s="6"/>
      <c r="O1" s="132"/>
    </row>
    <row r="2" spans="1:15" s="1" customFormat="1" ht="18" customHeight="1" x14ac:dyDescent="0.25">
      <c r="A2" s="79" t="s">
        <v>18</v>
      </c>
      <c r="B2" s="80"/>
      <c r="C2" s="80"/>
      <c r="D2" s="80"/>
      <c r="E2" s="80"/>
      <c r="F2" s="80"/>
      <c r="G2" s="80"/>
      <c r="H2" s="80"/>
      <c r="I2" s="133"/>
      <c r="J2" s="80"/>
      <c r="K2" s="80"/>
      <c r="L2" s="80"/>
      <c r="M2" s="80"/>
      <c r="N2" s="80"/>
      <c r="O2" s="133"/>
    </row>
    <row r="3" spans="1:15" s="1" customFormat="1" ht="12.75" customHeight="1" x14ac:dyDescent="0.25">
      <c r="A3" s="149" t="s">
        <v>1254</v>
      </c>
      <c r="B3" s="8"/>
      <c r="C3" s="8"/>
      <c r="D3" s="8"/>
      <c r="E3" s="8"/>
      <c r="F3" s="8"/>
      <c r="G3" s="8"/>
      <c r="H3" s="8"/>
      <c r="I3" s="8"/>
      <c r="J3" s="8"/>
      <c r="K3" s="8"/>
      <c r="L3" s="8"/>
      <c r="M3" s="8"/>
      <c r="N3" s="8"/>
      <c r="O3" s="8"/>
    </row>
    <row r="4" spans="1:15" s="1" customFormat="1" ht="13.2" x14ac:dyDescent="0.25">
      <c r="A4" s="81"/>
      <c r="B4" s="8"/>
      <c r="C4" s="8"/>
      <c r="D4" s="8"/>
      <c r="E4" s="8"/>
      <c r="F4" s="8"/>
      <c r="G4" s="8"/>
      <c r="H4" s="8"/>
      <c r="I4" s="8"/>
      <c r="J4" s="8"/>
      <c r="K4" s="8"/>
      <c r="L4" s="8"/>
      <c r="M4" s="8"/>
      <c r="N4" s="8"/>
      <c r="O4" s="8"/>
    </row>
    <row r="5" spans="1:15" s="1" customFormat="1" ht="13.2" x14ac:dyDescent="0.25">
      <c r="A5" s="81" t="s">
        <v>2020</v>
      </c>
      <c r="B5" s="8"/>
      <c r="C5" s="8"/>
      <c r="D5" s="8"/>
      <c r="E5" s="8"/>
      <c r="F5" s="8"/>
      <c r="G5" s="8"/>
      <c r="H5" s="8"/>
      <c r="I5" s="8"/>
      <c r="J5" s="8"/>
      <c r="K5" s="8"/>
      <c r="L5" s="8"/>
      <c r="M5" s="8"/>
      <c r="N5" s="8"/>
      <c r="O5" s="8"/>
    </row>
    <row r="6" spans="1:15" s="1" customFormat="1" ht="13.2" x14ac:dyDescent="0.25">
      <c r="A6" s="81" t="s">
        <v>2021</v>
      </c>
      <c r="B6" s="8"/>
      <c r="C6" s="8"/>
      <c r="D6" s="8"/>
      <c r="E6" s="8"/>
      <c r="F6" s="8"/>
      <c r="G6" s="8"/>
      <c r="H6" s="8"/>
      <c r="I6" s="8"/>
      <c r="J6" s="8"/>
      <c r="K6" s="8"/>
      <c r="L6" s="8"/>
      <c r="M6" s="8"/>
      <c r="N6" s="8"/>
      <c r="O6" s="8"/>
    </row>
    <row r="7" spans="1:15" s="1" customFormat="1" ht="13.2" x14ac:dyDescent="0.25">
      <c r="A7" s="82"/>
      <c r="B7" s="9"/>
      <c r="C7" s="9"/>
      <c r="D7" s="9"/>
      <c r="E7" s="9"/>
      <c r="F7" s="9"/>
      <c r="G7" s="9"/>
      <c r="H7" s="9"/>
      <c r="I7" s="134"/>
      <c r="J7" s="9"/>
      <c r="K7" s="9"/>
      <c r="L7" s="9"/>
      <c r="M7" s="9"/>
      <c r="N7" s="9"/>
      <c r="O7" s="134"/>
    </row>
    <row r="8" spans="1:15" ht="12.75" customHeight="1" x14ac:dyDescent="0.25">
      <c r="A8" s="127"/>
      <c r="B8" s="128"/>
      <c r="C8" s="128"/>
      <c r="D8" s="128"/>
      <c r="E8" s="128"/>
      <c r="F8" s="128"/>
      <c r="G8" s="128"/>
      <c r="H8" s="128"/>
      <c r="I8" s="128"/>
      <c r="J8" s="128"/>
      <c r="K8" s="128"/>
      <c r="L8" s="128"/>
      <c r="M8" s="128"/>
      <c r="N8" s="128"/>
      <c r="O8" s="128"/>
    </row>
    <row r="9" spans="1:15" ht="12.75" customHeight="1" x14ac:dyDescent="0.25">
      <c r="A9" s="93"/>
      <c r="B9" s="129" t="s">
        <v>1188</v>
      </c>
      <c r="C9" s="130"/>
      <c r="D9" s="130"/>
      <c r="E9" s="130"/>
      <c r="F9" s="130"/>
      <c r="G9" s="131"/>
      <c r="K9" s="1"/>
      <c r="L9" s="1"/>
      <c r="M9" s="1"/>
      <c r="N9" s="1"/>
      <c r="O9" s="1"/>
    </row>
    <row r="10" spans="1:15" ht="12.75" customHeight="1" x14ac:dyDescent="0.25">
      <c r="A10" s="94" t="s">
        <v>1169</v>
      </c>
      <c r="B10" s="95" t="s">
        <v>1170</v>
      </c>
      <c r="C10" s="96"/>
      <c r="D10" s="97"/>
      <c r="E10" s="97"/>
      <c r="F10" s="97"/>
      <c r="G10" s="98"/>
      <c r="K10" s="99" t="s">
        <v>1171</v>
      </c>
      <c r="L10" s="100"/>
      <c r="M10" s="100"/>
      <c r="N10" s="100"/>
      <c r="O10" s="101"/>
    </row>
    <row r="11" spans="1:15" ht="34.200000000000003" x14ac:dyDescent="0.25">
      <c r="A11" s="102"/>
      <c r="B11" s="103" t="s">
        <v>1172</v>
      </c>
      <c r="C11" s="104" t="s">
        <v>1173</v>
      </c>
      <c r="D11" s="104" t="s">
        <v>1174</v>
      </c>
      <c r="E11" s="104" t="s">
        <v>247</v>
      </c>
      <c r="F11" s="104" t="s">
        <v>1238</v>
      </c>
      <c r="G11" s="105" t="s">
        <v>1175</v>
      </c>
      <c r="K11" s="106" t="s">
        <v>24</v>
      </c>
      <c r="L11" s="107"/>
      <c r="M11" s="108" t="s">
        <v>23</v>
      </c>
      <c r="N11" s="108" t="s">
        <v>19</v>
      </c>
      <c r="O11" s="109" t="s">
        <v>20</v>
      </c>
    </row>
    <row r="12" spans="1:15" ht="12.75" customHeight="1" x14ac:dyDescent="0.25">
      <c r="A12" s="110"/>
      <c r="B12" s="227">
        <f>COUNTIF('Test Cases'!J3:J201,"Pass")</f>
        <v>0</v>
      </c>
      <c r="C12" s="228">
        <f>COUNTIF('Test Cases'!J3:J201,"Fail")</f>
        <v>0</v>
      </c>
      <c r="D12" s="225">
        <f>COUNTIF('Test Cases'!J3:J201,"Info")</f>
        <v>0</v>
      </c>
      <c r="E12" s="227">
        <f>COUNTIF('Test Cases'!J3:J201,"N/A")</f>
        <v>0</v>
      </c>
      <c r="F12" s="227">
        <f>B12+C12</f>
        <v>0</v>
      </c>
      <c r="G12" s="229">
        <f>D24/100</f>
        <v>0</v>
      </c>
      <c r="K12" s="112" t="s">
        <v>1176</v>
      </c>
      <c r="L12" s="113"/>
      <c r="M12" s="114">
        <f>COUNTA('Test Cases'!J3:J201)</f>
        <v>0</v>
      </c>
      <c r="N12" s="226">
        <f>O12-M12</f>
        <v>184</v>
      </c>
      <c r="O12" s="115">
        <f>COUNTA('Test Cases'!A3:A201)</f>
        <v>184</v>
      </c>
    </row>
    <row r="13" spans="1:15" ht="12.75" customHeight="1" x14ac:dyDescent="0.25">
      <c r="A13" s="110"/>
      <c r="B13" s="116"/>
      <c r="C13" s="83"/>
      <c r="D13" s="83"/>
      <c r="E13" s="83"/>
      <c r="F13" s="83"/>
      <c r="G13" s="83"/>
      <c r="K13" s="117"/>
      <c r="L13" s="117"/>
      <c r="M13" s="117"/>
      <c r="N13" s="117"/>
      <c r="O13" s="117"/>
    </row>
    <row r="14" spans="1:15" ht="12.75" customHeight="1" x14ac:dyDescent="0.25">
      <c r="A14" s="110"/>
      <c r="B14" s="95" t="s">
        <v>1177</v>
      </c>
      <c r="C14" s="97"/>
      <c r="D14" s="97"/>
      <c r="E14" s="97"/>
      <c r="F14" s="97"/>
      <c r="G14" s="118"/>
      <c r="K14" s="117"/>
      <c r="L14" s="117"/>
      <c r="M14" s="117"/>
      <c r="N14" s="117"/>
      <c r="O14" s="117"/>
    </row>
    <row r="15" spans="1:15" ht="12.75" customHeight="1" x14ac:dyDescent="0.25">
      <c r="A15" s="119"/>
      <c r="B15" s="120" t="s">
        <v>1178</v>
      </c>
      <c r="C15" s="120" t="s">
        <v>1179</v>
      </c>
      <c r="D15" s="120" t="s">
        <v>7</v>
      </c>
      <c r="E15" s="120" t="s">
        <v>8</v>
      </c>
      <c r="F15" s="120" t="s">
        <v>247</v>
      </c>
      <c r="G15" s="120" t="s">
        <v>1180</v>
      </c>
      <c r="H15" s="121" t="s">
        <v>1252</v>
      </c>
      <c r="I15" s="121" t="s">
        <v>1253</v>
      </c>
      <c r="K15" s="84"/>
      <c r="L15" s="84"/>
      <c r="M15" s="84"/>
      <c r="N15" s="84"/>
      <c r="O15" s="84"/>
    </row>
    <row r="16" spans="1:15" ht="12.75" customHeight="1" x14ac:dyDescent="0.25">
      <c r="A16" s="119"/>
      <c r="B16" s="122">
        <v>8</v>
      </c>
      <c r="C16" s="123">
        <f>COUNTIF('Test Cases'!Z:Z,B16)</f>
        <v>0</v>
      </c>
      <c r="D16" s="111">
        <f>COUNTIFS('Test Cases'!Z:Z,B16,'Test Cases'!J:J,$D$15)</f>
        <v>0</v>
      </c>
      <c r="E16" s="111">
        <f>COUNTIFS('Test Cases'!Z:Z,B16,'Test Cases'!J:J,$E$15)</f>
        <v>0</v>
      </c>
      <c r="F16" s="111">
        <f>COUNTIFS('Test Cases'!Z:Z,B16,'Test Cases'!J:J,$F$15)</f>
        <v>0</v>
      </c>
      <c r="G16" s="148">
        <v>1500</v>
      </c>
      <c r="H16">
        <f t="shared" ref="H16:H20" si="0">(C16-F16)*(G16)</f>
        <v>0</v>
      </c>
      <c r="I16">
        <f t="shared" ref="I16:I20" si="1">D16*G16</f>
        <v>0</v>
      </c>
      <c r="K16" s="83"/>
      <c r="L16" s="83"/>
      <c r="M16" s="83"/>
      <c r="N16" s="83"/>
      <c r="O16" s="83"/>
    </row>
    <row r="17" spans="1:15" ht="12.75" customHeight="1" x14ac:dyDescent="0.25">
      <c r="A17" s="224"/>
      <c r="B17" s="122">
        <v>7</v>
      </c>
      <c r="C17" s="123">
        <f>COUNTIF('Test Cases'!Z:Z,B17)</f>
        <v>5</v>
      </c>
      <c r="D17" s="111">
        <f>COUNTIFS('Test Cases'!Z:Z,B17,'Test Cases'!J:J,$D$15)</f>
        <v>0</v>
      </c>
      <c r="E17" s="111">
        <f>COUNTIFS('Test Cases'!Z:Z,B17,'Test Cases'!J:J,$E$15)</f>
        <v>0</v>
      </c>
      <c r="F17" s="111">
        <f>COUNTIFS('Test Cases'!Z:Z,B17,'Test Cases'!J:J,$F$15)</f>
        <v>0</v>
      </c>
      <c r="G17" s="148">
        <v>750</v>
      </c>
      <c r="H17">
        <f t="shared" si="0"/>
        <v>3750</v>
      </c>
      <c r="I17">
        <f t="shared" si="1"/>
        <v>0</v>
      </c>
      <c r="K17" s="83"/>
      <c r="L17" s="83"/>
      <c r="M17" s="83"/>
      <c r="N17" s="83"/>
      <c r="O17" s="83"/>
    </row>
    <row r="18" spans="1:15" ht="12.75" customHeight="1" x14ac:dyDescent="0.25">
      <c r="A18" s="224"/>
      <c r="B18" s="122">
        <v>6</v>
      </c>
      <c r="C18" s="123">
        <f>COUNTIF('Test Cases'!Z:Z,B18)</f>
        <v>16</v>
      </c>
      <c r="D18" s="111">
        <f>COUNTIFS('Test Cases'!Z:Z,B18,'Test Cases'!J:J,$D$15)</f>
        <v>0</v>
      </c>
      <c r="E18" s="111">
        <f>COUNTIFS('Test Cases'!Z:Z,B18,'Test Cases'!J:J,$E$15)</f>
        <v>0</v>
      </c>
      <c r="F18" s="111">
        <f>COUNTIFS('Test Cases'!Z:Z,B18,'Test Cases'!J:J,$F$15)</f>
        <v>0</v>
      </c>
      <c r="G18" s="148">
        <v>100</v>
      </c>
      <c r="H18">
        <f t="shared" si="0"/>
        <v>1600</v>
      </c>
      <c r="I18">
        <f t="shared" si="1"/>
        <v>0</v>
      </c>
      <c r="K18" s="83"/>
      <c r="L18" s="83"/>
      <c r="M18" s="83"/>
      <c r="N18" s="83"/>
      <c r="O18" s="83"/>
    </row>
    <row r="19" spans="1:15" ht="12.75" customHeight="1" x14ac:dyDescent="0.25">
      <c r="A19" s="224"/>
      <c r="B19" s="122">
        <v>5</v>
      </c>
      <c r="C19" s="123">
        <f>COUNTIF('Test Cases'!Z:Z,B19)</f>
        <v>63</v>
      </c>
      <c r="D19" s="111">
        <f>COUNTIFS('Test Cases'!Z:Z,B19,'Test Cases'!J:J,$D$15)</f>
        <v>0</v>
      </c>
      <c r="E19" s="111">
        <f>COUNTIFS('Test Cases'!Z:Z,B19,'Test Cases'!J:J,$E$15)</f>
        <v>0</v>
      </c>
      <c r="F19" s="111">
        <f>COUNTIFS('Test Cases'!Z:Z,B19,'Test Cases'!J:J,$F$15)</f>
        <v>0</v>
      </c>
      <c r="G19" s="148">
        <v>50</v>
      </c>
      <c r="H19">
        <f t="shared" si="0"/>
        <v>3150</v>
      </c>
      <c r="I19">
        <f t="shared" si="1"/>
        <v>0</v>
      </c>
      <c r="K19" s="83"/>
      <c r="L19" s="83"/>
      <c r="M19" s="83"/>
      <c r="N19" s="83"/>
      <c r="O19" s="83"/>
    </row>
    <row r="20" spans="1:15" ht="12.75" customHeight="1" x14ac:dyDescent="0.25">
      <c r="A20" s="224"/>
      <c r="B20" s="122">
        <v>4</v>
      </c>
      <c r="C20" s="123">
        <f>COUNTIF('Test Cases'!Z:Z,B20)</f>
        <v>93</v>
      </c>
      <c r="D20" s="111">
        <f>COUNTIFS('Test Cases'!Z:Z,B20,'Test Cases'!J:J,$D$15)</f>
        <v>0</v>
      </c>
      <c r="E20" s="111">
        <f>COUNTIFS('Test Cases'!Z:Z,B20,'Test Cases'!J:J,$E$15)</f>
        <v>0</v>
      </c>
      <c r="F20" s="111">
        <f>COUNTIFS('Test Cases'!Z:Z,B20,'Test Cases'!J:J,$F$15)</f>
        <v>0</v>
      </c>
      <c r="G20" s="148">
        <v>10</v>
      </c>
      <c r="H20">
        <f t="shared" si="0"/>
        <v>930</v>
      </c>
      <c r="I20">
        <f t="shared" si="1"/>
        <v>0</v>
      </c>
      <c r="K20" s="83"/>
      <c r="L20" s="83"/>
      <c r="M20" s="83"/>
      <c r="N20" s="83"/>
      <c r="O20" s="83"/>
    </row>
    <row r="21" spans="1:15" ht="12.75" customHeight="1" x14ac:dyDescent="0.25">
      <c r="A21" s="119"/>
      <c r="B21" s="122">
        <v>3</v>
      </c>
      <c r="C21" s="123">
        <f>COUNTIF('Test Cases'!Z:Z,B21)</f>
        <v>3</v>
      </c>
      <c r="D21" s="111">
        <f>COUNTIFS('Test Cases'!Z:Z,B21,'Test Cases'!J:J,$D$15)</f>
        <v>0</v>
      </c>
      <c r="E21" s="111">
        <f>COUNTIFS('Test Cases'!Z:Z,B21,'Test Cases'!J:J,$E$15)</f>
        <v>0</v>
      </c>
      <c r="F21" s="111">
        <f>COUNTIFS('Test Cases'!Z:Z,B21,'Test Cases'!J:J,$F$15)</f>
        <v>0</v>
      </c>
      <c r="G21" s="148">
        <v>5</v>
      </c>
      <c r="H21">
        <f>(C21-F21)*(G21)</f>
        <v>15</v>
      </c>
      <c r="I21">
        <f>D21*G21</f>
        <v>0</v>
      </c>
      <c r="K21" s="83"/>
      <c r="L21" s="83"/>
      <c r="M21" s="83"/>
      <c r="N21" s="83"/>
      <c r="O21" s="83"/>
    </row>
    <row r="22" spans="1:15" ht="12.75" customHeight="1" x14ac:dyDescent="0.25">
      <c r="A22" s="119"/>
      <c r="B22" s="122">
        <v>2</v>
      </c>
      <c r="C22" s="123">
        <f>COUNTIF('Test Cases'!Z:Z,B22)</f>
        <v>1</v>
      </c>
      <c r="D22" s="111">
        <f>COUNTIFS('Test Cases'!Z:Z,B22,'Test Cases'!J:J,$D$15)</f>
        <v>0</v>
      </c>
      <c r="E22" s="111">
        <f>COUNTIFS('Test Cases'!Z:Z,B22,'Test Cases'!J:J,$E$15)</f>
        <v>0</v>
      </c>
      <c r="F22" s="111">
        <f>COUNTIFS('Test Cases'!Z:Z,B22,'Test Cases'!J:J,$F$15)</f>
        <v>0</v>
      </c>
      <c r="G22" s="148">
        <v>2</v>
      </c>
      <c r="H22">
        <f>(C22-F22)*(G22)</f>
        <v>2</v>
      </c>
      <c r="I22">
        <f>D22*G22</f>
        <v>0</v>
      </c>
      <c r="K22" s="83"/>
      <c r="L22" s="83"/>
      <c r="M22" s="83"/>
      <c r="N22" s="83"/>
      <c r="O22" s="83"/>
    </row>
    <row r="23" spans="1:15" ht="13.2" x14ac:dyDescent="0.25">
      <c r="A23" s="119"/>
      <c r="B23" s="122">
        <v>1</v>
      </c>
      <c r="C23" s="123">
        <f>COUNTIF('Test Cases'!Z:Z,B23)</f>
        <v>3</v>
      </c>
      <c r="D23" s="111">
        <f>COUNTIFS('Test Cases'!Z:Z,B23,'Test Cases'!J:J,$D$15)</f>
        <v>0</v>
      </c>
      <c r="E23" s="111">
        <f>COUNTIFS('Test Cases'!Z:Z,B23,'Test Cases'!J:J,$E$15)</f>
        <v>0</v>
      </c>
      <c r="F23" s="111">
        <f>COUNTIFS('Test Cases'!Z:Z,B23,'Test Cases'!J:J,$F$15)</f>
        <v>0</v>
      </c>
      <c r="G23" s="148">
        <v>1</v>
      </c>
      <c r="H23">
        <f>(C23-F23)*(G23)</f>
        <v>3</v>
      </c>
      <c r="I23">
        <f>D23*G23</f>
        <v>0</v>
      </c>
      <c r="K23" s="83"/>
      <c r="L23" s="83"/>
      <c r="M23" s="83"/>
      <c r="N23" s="83"/>
      <c r="O23" s="83"/>
    </row>
    <row r="24" spans="1:15" ht="13.2" hidden="1" x14ac:dyDescent="0.25">
      <c r="A24" s="119"/>
      <c r="B24" s="146" t="s">
        <v>1181</v>
      </c>
      <c r="C24" s="147"/>
      <c r="D24" s="171">
        <f>SUM(I16:I23)/SUM(H16:H23)*100</f>
        <v>0</v>
      </c>
      <c r="K24" s="83"/>
      <c r="L24" s="83"/>
      <c r="M24" s="83"/>
      <c r="N24" s="83"/>
      <c r="O24" s="83"/>
    </row>
    <row r="25" spans="1:15" ht="12.75" customHeight="1" x14ac:dyDescent="0.25">
      <c r="A25" s="124"/>
      <c r="B25" s="125"/>
      <c r="C25" s="125"/>
      <c r="D25" s="125"/>
      <c r="E25" s="125"/>
      <c r="F25" s="125"/>
      <c r="G25" s="125"/>
      <c r="H25" s="125"/>
      <c r="I25" s="125"/>
      <c r="J25" s="125"/>
      <c r="K25" s="126"/>
      <c r="L25" s="126"/>
      <c r="M25" s="126"/>
      <c r="N25" s="126"/>
      <c r="O25" s="126"/>
    </row>
    <row r="27" spans="1:15" ht="12.75" customHeight="1" x14ac:dyDescent="0.25">
      <c r="A27" s="230">
        <f>D12+N12</f>
        <v>184</v>
      </c>
      <c r="B27" s="231" t="str">
        <f>"WARNING: THERE IS AT LEAST ONE TEST CASE WITH AN 'INFO' OR BLANK STATUS (SEE ABOVE)"</f>
        <v>WARNING: THERE IS AT LEAST ONE TEST CASE WITH AN 'INFO' OR BLANK STATUS (SEE ABOVE)</v>
      </c>
    </row>
    <row r="28" spans="1:15" ht="12.75" customHeight="1" x14ac:dyDescent="0.25">
      <c r="B28" s="232"/>
    </row>
    <row r="29" spans="1:15" ht="12.75" customHeight="1" x14ac:dyDescent="0.25">
      <c r="A29" s="230">
        <f>SUMPRODUCT(--ISERROR('Test Cases'!Z3:Z201))</f>
        <v>0</v>
      </c>
      <c r="B29" s="231" t="str">
        <f>"WARNING: THERE IS AT LEAST ONE TEST CASE WITH MULTIPLE OR INVALID ISSUE CODES (SEE TEST CASES TAB)"</f>
        <v>WARNING: THERE IS AT LEAST ONE TEST CASE WITH MULTIPLE OR INVALID ISSUE CODES (SEE TEST CASES TAB)</v>
      </c>
    </row>
  </sheetData>
  <customSheetViews>
    <customSheetView guid="{E96EC931-7DB8-9949-B69E-EB800FAB8EDD}" showGridLines="0" fitToPage="1" hiddenRows="1" showRuler="0">
      <selection activeCell="K19" sqref="K19"/>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Rows="1" showRuler="0">
      <selection activeCell="K19" sqref="K19"/>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49FE20BB-FBAE-4179-A770-21772DC36366}" showGridLines="0" fitToPage="1" hiddenRows="1" showRuler="0">
      <selection activeCell="K19" sqref="K19"/>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s>
  <conditionalFormatting sqref="D12">
    <cfRule type="cellIs" dxfId="12" priority="5" stopIfTrue="1" operator="greaterThan">
      <formula>0</formula>
    </cfRule>
  </conditionalFormatting>
  <conditionalFormatting sqref="N12">
    <cfRule type="cellIs" dxfId="11" priority="3" stopIfTrue="1" operator="greaterThan">
      <formula>0</formula>
    </cfRule>
    <cfRule type="cellIs" dxfId="10" priority="4" stopIfTrue="1" operator="lessThan">
      <formula>0</formula>
    </cfRule>
  </conditionalFormatting>
  <conditionalFormatting sqref="B27">
    <cfRule type="expression" dxfId="9" priority="2" stopIfTrue="1">
      <formula>$A$27=0</formula>
    </cfRule>
  </conditionalFormatting>
  <conditionalFormatting sqref="B29">
    <cfRule type="expression" dxfId="8" priority="1" stopIfTrue="1">
      <formula>$A$29=0</formula>
    </cfRule>
  </conditionalFormatting>
  <printOptions horizontalCentered="1"/>
  <pageMargins left="0.7" right="0.7" top="0.75" bottom="0.75" header="0.3" footer="0.3"/>
  <pageSetup orientation="landscape" horizontalDpi="1200" verticalDpi="1200" r:id="rId1"/>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61"/>
  <sheetViews>
    <sheetView showGridLines="0" showRuler="0" zoomScale="90" zoomScaleNormal="90" workbookViewId="0">
      <pane ySplit="1" topLeftCell="A2" activePane="bottomLeft" state="frozenSplit"/>
      <selection pane="bottomLeft" activeCell="C36" sqref="C36"/>
    </sheetView>
  </sheetViews>
  <sheetFormatPr defaultColWidth="18.77734375" defaultRowHeight="12.75" customHeight="1" x14ac:dyDescent="0.25"/>
  <cols>
    <col min="1" max="14" width="9.109375" style="41" customWidth="1"/>
    <col min="15" max="16384" width="18.77734375" style="41"/>
  </cols>
  <sheetData>
    <row r="1" spans="1:14" ht="13.2" x14ac:dyDescent="0.25">
      <c r="A1" s="42" t="s">
        <v>27</v>
      </c>
      <c r="B1" s="38"/>
      <c r="C1" s="38"/>
      <c r="D1" s="38"/>
      <c r="E1" s="38"/>
      <c r="F1" s="38"/>
      <c r="G1" s="38"/>
      <c r="H1" s="38"/>
      <c r="I1" s="38"/>
      <c r="J1" s="38"/>
      <c r="K1" s="38"/>
      <c r="L1" s="38"/>
      <c r="M1" s="38"/>
      <c r="N1" s="39"/>
    </row>
    <row r="2" spans="1:14" s="46" customFormat="1" ht="12.75" customHeight="1" x14ac:dyDescent="0.25">
      <c r="A2" s="43" t="s">
        <v>77</v>
      </c>
      <c r="B2" s="44"/>
      <c r="C2" s="44"/>
      <c r="D2" s="44"/>
      <c r="E2" s="44"/>
      <c r="F2" s="44"/>
      <c r="G2" s="44"/>
      <c r="H2" s="44"/>
      <c r="I2" s="44"/>
      <c r="J2" s="44"/>
      <c r="K2" s="44"/>
      <c r="L2" s="44"/>
      <c r="M2" s="44"/>
      <c r="N2" s="45"/>
    </row>
    <row r="3" spans="1:14" s="49" customFormat="1" ht="12.75" customHeight="1" x14ac:dyDescent="0.25">
      <c r="A3" s="57" t="s">
        <v>112</v>
      </c>
      <c r="B3" s="47"/>
      <c r="C3" s="47"/>
      <c r="D3" s="47"/>
      <c r="E3" s="47"/>
      <c r="F3" s="47"/>
      <c r="G3" s="47"/>
      <c r="H3" s="47"/>
      <c r="I3" s="47"/>
      <c r="J3" s="47"/>
      <c r="K3" s="47"/>
      <c r="L3" s="47"/>
      <c r="M3" s="47"/>
      <c r="N3" s="48"/>
    </row>
    <row r="4" spans="1:14" s="49" customFormat="1" ht="13.2" x14ac:dyDescent="0.25">
      <c r="A4" s="40" t="s">
        <v>246</v>
      </c>
      <c r="B4" s="50"/>
      <c r="C4" s="50"/>
      <c r="D4" s="50"/>
      <c r="E4" s="50"/>
      <c r="F4" s="50"/>
      <c r="G4" s="50"/>
      <c r="H4" s="50"/>
      <c r="I4" s="50"/>
      <c r="J4" s="50"/>
      <c r="K4" s="50"/>
      <c r="L4" s="50"/>
      <c r="M4" s="50"/>
      <c r="N4" s="51"/>
    </row>
    <row r="5" spans="1:14" s="49" customFormat="1" ht="13.2" x14ac:dyDescent="0.25">
      <c r="A5" s="40" t="s">
        <v>1237</v>
      </c>
      <c r="B5" s="50"/>
      <c r="C5" s="50"/>
      <c r="D5" s="50"/>
      <c r="E5" s="50"/>
      <c r="F5" s="50"/>
      <c r="G5" s="50"/>
      <c r="H5" s="50"/>
      <c r="I5" s="50"/>
      <c r="J5" s="50"/>
      <c r="K5" s="50"/>
      <c r="L5" s="50"/>
      <c r="M5" s="50"/>
      <c r="N5" s="51"/>
    </row>
    <row r="6" spans="1:14" s="49" customFormat="1" ht="13.2" x14ac:dyDescent="0.25">
      <c r="A6" s="40"/>
      <c r="B6" s="50"/>
      <c r="C6" s="50"/>
      <c r="D6" s="50"/>
      <c r="E6" s="50"/>
      <c r="F6" s="50"/>
      <c r="G6" s="50"/>
      <c r="H6" s="50"/>
      <c r="I6" s="50"/>
      <c r="J6" s="50"/>
      <c r="K6" s="50"/>
      <c r="L6" s="50"/>
      <c r="M6" s="50"/>
      <c r="N6" s="51"/>
    </row>
    <row r="7" spans="1:14" s="49" customFormat="1" ht="13.2" x14ac:dyDescent="0.25">
      <c r="A7" s="40" t="s">
        <v>74</v>
      </c>
      <c r="B7" s="50"/>
      <c r="C7" s="50"/>
      <c r="D7" s="50"/>
      <c r="E7" s="50"/>
      <c r="F7" s="50"/>
      <c r="G7" s="50"/>
      <c r="H7" s="50"/>
      <c r="I7" s="50"/>
      <c r="J7" s="50"/>
      <c r="K7" s="50"/>
      <c r="L7" s="50"/>
      <c r="M7" s="50"/>
      <c r="N7" s="51"/>
    </row>
    <row r="8" spans="1:14" s="49" customFormat="1" ht="13.2" x14ac:dyDescent="0.25">
      <c r="A8" s="40" t="s">
        <v>75</v>
      </c>
      <c r="B8" s="50"/>
      <c r="C8" s="50"/>
      <c r="D8" s="50"/>
      <c r="E8" s="50"/>
      <c r="F8" s="50"/>
      <c r="G8" s="50"/>
      <c r="H8" s="50"/>
      <c r="I8" s="50"/>
      <c r="J8" s="50"/>
      <c r="K8" s="50"/>
      <c r="L8" s="50"/>
      <c r="M8" s="50"/>
      <c r="N8" s="51"/>
    </row>
    <row r="9" spans="1:14" s="49" customFormat="1" ht="13.2" x14ac:dyDescent="0.25">
      <c r="A9" s="40" t="s">
        <v>76</v>
      </c>
      <c r="B9" s="50"/>
      <c r="C9" s="50"/>
      <c r="D9" s="50"/>
      <c r="E9" s="50"/>
      <c r="F9" s="50"/>
      <c r="G9" s="50"/>
      <c r="H9" s="50"/>
      <c r="I9" s="50"/>
      <c r="J9" s="50"/>
      <c r="K9" s="50"/>
      <c r="L9" s="50"/>
      <c r="M9" s="50"/>
      <c r="N9" s="51"/>
    </row>
    <row r="10" spans="1:14" s="46" customFormat="1" ht="13.2" x14ac:dyDescent="0.25">
      <c r="A10" s="52"/>
      <c r="B10" s="53"/>
      <c r="C10" s="53"/>
      <c r="D10" s="53"/>
      <c r="E10" s="53"/>
      <c r="F10" s="53"/>
      <c r="G10" s="53"/>
      <c r="H10" s="53"/>
      <c r="I10" s="53"/>
      <c r="J10" s="53"/>
      <c r="K10" s="53"/>
      <c r="L10" s="53"/>
      <c r="M10" s="53"/>
      <c r="N10" s="54"/>
    </row>
    <row r="11" spans="1:14" ht="13.2" x14ac:dyDescent="0.25"/>
    <row r="12" spans="1:14" s="175" customFormat="1" ht="12.75" customHeight="1" x14ac:dyDescent="0.25">
      <c r="A12" s="172" t="s">
        <v>28</v>
      </c>
      <c r="B12" s="173"/>
      <c r="C12" s="173"/>
      <c r="D12" s="173"/>
      <c r="E12" s="173"/>
      <c r="F12" s="173"/>
      <c r="G12" s="173"/>
      <c r="H12" s="173"/>
      <c r="I12" s="173"/>
      <c r="J12" s="173"/>
      <c r="K12" s="173"/>
      <c r="L12" s="173"/>
      <c r="M12" s="173"/>
      <c r="N12" s="174"/>
    </row>
    <row r="13" spans="1:14" s="175" customFormat="1" ht="12.75" customHeight="1" x14ac:dyDescent="0.25">
      <c r="A13" s="55" t="s">
        <v>44</v>
      </c>
      <c r="B13" s="176"/>
      <c r="C13" s="56"/>
      <c r="D13" s="177" t="s">
        <v>78</v>
      </c>
      <c r="E13" s="178"/>
      <c r="F13" s="178"/>
      <c r="G13" s="178"/>
      <c r="H13" s="178"/>
      <c r="I13" s="178"/>
      <c r="J13" s="178"/>
      <c r="K13" s="178"/>
      <c r="L13" s="178"/>
      <c r="M13" s="178"/>
      <c r="N13" s="179"/>
    </row>
    <row r="14" spans="1:14" s="175" customFormat="1" ht="13.2" x14ac:dyDescent="0.25">
      <c r="A14" s="58"/>
      <c r="B14" s="180"/>
      <c r="C14" s="59"/>
      <c r="D14" s="181" t="s">
        <v>79</v>
      </c>
      <c r="E14" s="182"/>
      <c r="F14" s="182"/>
      <c r="G14" s="182"/>
      <c r="H14" s="182"/>
      <c r="I14" s="182"/>
      <c r="J14" s="182"/>
      <c r="K14" s="182"/>
      <c r="L14" s="182"/>
      <c r="M14" s="182"/>
      <c r="N14" s="183"/>
    </row>
    <row r="15" spans="1:14" s="175" customFormat="1" ht="12.75" customHeight="1" x14ac:dyDescent="0.25">
      <c r="A15" s="184" t="s">
        <v>45</v>
      </c>
      <c r="B15" s="185"/>
      <c r="C15" s="186"/>
      <c r="D15" s="187" t="s">
        <v>42</v>
      </c>
      <c r="E15" s="188"/>
      <c r="F15" s="188"/>
      <c r="G15" s="188"/>
      <c r="H15" s="188"/>
      <c r="I15" s="188"/>
      <c r="J15" s="188"/>
      <c r="K15" s="188"/>
      <c r="L15" s="188"/>
      <c r="M15" s="188"/>
      <c r="N15" s="189"/>
    </row>
    <row r="16" spans="1:14" s="46" customFormat="1" ht="12.75" customHeight="1" x14ac:dyDescent="0.25">
      <c r="A16" s="55" t="s">
        <v>201</v>
      </c>
      <c r="B16" s="176"/>
      <c r="C16" s="56"/>
      <c r="D16" s="177" t="s">
        <v>202</v>
      </c>
      <c r="E16" s="178"/>
      <c r="F16" s="178"/>
      <c r="G16" s="178"/>
      <c r="H16" s="178"/>
      <c r="I16" s="178"/>
      <c r="J16" s="178"/>
      <c r="K16" s="178"/>
      <c r="L16" s="178"/>
      <c r="M16" s="178"/>
      <c r="N16" s="179"/>
    </row>
    <row r="17" spans="1:14" s="175" customFormat="1" ht="12.75" customHeight="1" x14ac:dyDescent="0.25">
      <c r="A17" s="55" t="s">
        <v>1956</v>
      </c>
      <c r="B17" s="176"/>
      <c r="C17" s="56"/>
      <c r="D17" s="280" t="s">
        <v>1957</v>
      </c>
      <c r="E17" s="281"/>
      <c r="F17" s="281"/>
      <c r="G17" s="281"/>
      <c r="H17" s="281"/>
      <c r="I17" s="281"/>
      <c r="J17" s="281"/>
      <c r="K17" s="281"/>
      <c r="L17" s="281"/>
      <c r="M17" s="281"/>
      <c r="N17" s="282"/>
    </row>
    <row r="18" spans="1:14" s="175" customFormat="1" ht="13.2" x14ac:dyDescent="0.25">
      <c r="A18" s="190"/>
      <c r="B18" s="60"/>
      <c r="C18" s="61"/>
      <c r="D18" s="283"/>
      <c r="E18" s="284"/>
      <c r="F18" s="284"/>
      <c r="G18" s="284"/>
      <c r="H18" s="284"/>
      <c r="I18" s="284"/>
      <c r="J18" s="284"/>
      <c r="K18" s="284"/>
      <c r="L18" s="284"/>
      <c r="M18" s="284"/>
      <c r="N18" s="285"/>
    </row>
    <row r="19" spans="1:14" s="175" customFormat="1" ht="12.75" customHeight="1" x14ac:dyDescent="0.25">
      <c r="A19" s="191" t="s">
        <v>1958</v>
      </c>
      <c r="B19" s="192"/>
      <c r="C19" s="193"/>
      <c r="D19" s="194" t="s">
        <v>1959</v>
      </c>
      <c r="E19" s="195"/>
      <c r="F19" s="195"/>
      <c r="G19" s="195"/>
      <c r="H19" s="195"/>
      <c r="I19" s="195"/>
      <c r="J19" s="195"/>
      <c r="K19" s="195"/>
      <c r="L19" s="195"/>
      <c r="M19" s="195"/>
      <c r="N19" s="196"/>
    </row>
    <row r="20" spans="1:14" s="46" customFormat="1" ht="12.75" customHeight="1" x14ac:dyDescent="0.25">
      <c r="A20" s="190" t="s">
        <v>1960</v>
      </c>
      <c r="B20" s="60"/>
      <c r="C20" s="61"/>
      <c r="D20" s="197" t="s">
        <v>1961</v>
      </c>
      <c r="E20" s="198"/>
      <c r="F20" s="198"/>
      <c r="G20" s="198"/>
      <c r="H20" s="198"/>
      <c r="I20" s="198"/>
      <c r="J20" s="198"/>
      <c r="K20" s="198"/>
      <c r="L20" s="198"/>
      <c r="M20" s="198"/>
      <c r="N20" s="199"/>
    </row>
    <row r="21" spans="1:14" s="46" customFormat="1" ht="13.2" x14ac:dyDescent="0.25">
      <c r="A21" s="58"/>
      <c r="B21" s="180"/>
      <c r="C21" s="59"/>
      <c r="D21" s="181" t="s">
        <v>1962</v>
      </c>
      <c r="E21" s="182"/>
      <c r="F21" s="182"/>
      <c r="G21" s="182"/>
      <c r="H21" s="182"/>
      <c r="I21" s="182"/>
      <c r="J21" s="182"/>
      <c r="K21" s="182"/>
      <c r="L21" s="182"/>
      <c r="M21" s="182"/>
      <c r="N21" s="183"/>
    </row>
    <row r="22" spans="1:14" s="46" customFormat="1" ht="12.75" customHeight="1" x14ac:dyDescent="0.25">
      <c r="A22" s="55" t="s">
        <v>46</v>
      </c>
      <c r="B22" s="176"/>
      <c r="C22" s="56"/>
      <c r="D22" s="177" t="s">
        <v>80</v>
      </c>
      <c r="E22" s="178"/>
      <c r="F22" s="178"/>
      <c r="G22" s="178"/>
      <c r="H22" s="178"/>
      <c r="I22" s="178"/>
      <c r="J22" s="178"/>
      <c r="K22" s="178"/>
      <c r="L22" s="178"/>
      <c r="M22" s="178"/>
      <c r="N22" s="179"/>
    </row>
    <row r="23" spans="1:14" s="46" customFormat="1" ht="13.2" x14ac:dyDescent="0.25">
      <c r="A23" s="58"/>
      <c r="B23" s="180"/>
      <c r="C23" s="59"/>
      <c r="D23" s="181" t="s">
        <v>1963</v>
      </c>
      <c r="E23" s="182"/>
      <c r="F23" s="182"/>
      <c r="G23" s="182"/>
      <c r="H23" s="182"/>
      <c r="I23" s="182"/>
      <c r="J23" s="182"/>
      <c r="K23" s="182"/>
      <c r="L23" s="182"/>
      <c r="M23" s="182"/>
      <c r="N23" s="183"/>
    </row>
    <row r="24" spans="1:14" s="46" customFormat="1" ht="12.75" customHeight="1" x14ac:dyDescent="0.25">
      <c r="A24" s="184" t="s">
        <v>101</v>
      </c>
      <c r="B24" s="185"/>
      <c r="C24" s="186"/>
      <c r="D24" s="187" t="s">
        <v>47</v>
      </c>
      <c r="E24" s="188"/>
      <c r="F24" s="188"/>
      <c r="G24" s="188"/>
      <c r="H24" s="188"/>
      <c r="I24" s="188"/>
      <c r="J24" s="188"/>
      <c r="K24" s="188"/>
      <c r="L24" s="188"/>
      <c r="M24" s="188"/>
      <c r="N24" s="189"/>
    </row>
    <row r="25" spans="1:14" s="46" customFormat="1" ht="12.75" customHeight="1" x14ac:dyDescent="0.25">
      <c r="A25" s="55" t="s">
        <v>102</v>
      </c>
      <c r="B25" s="176"/>
      <c r="C25" s="56"/>
      <c r="D25" s="177" t="s">
        <v>81</v>
      </c>
      <c r="E25" s="178"/>
      <c r="F25" s="178"/>
      <c r="G25" s="178"/>
      <c r="H25" s="178"/>
      <c r="I25" s="178"/>
      <c r="J25" s="178"/>
      <c r="K25" s="178"/>
      <c r="L25" s="178"/>
      <c r="M25" s="178"/>
      <c r="N25" s="179"/>
    </row>
    <row r="26" spans="1:14" s="46" customFormat="1" ht="13.2" x14ac:dyDescent="0.25">
      <c r="A26" s="58"/>
      <c r="B26" s="180"/>
      <c r="C26" s="59"/>
      <c r="D26" s="181" t="s">
        <v>82</v>
      </c>
      <c r="E26" s="182"/>
      <c r="F26" s="182"/>
      <c r="G26" s="182"/>
      <c r="H26" s="182"/>
      <c r="I26" s="182"/>
      <c r="J26" s="182"/>
      <c r="K26" s="182"/>
      <c r="L26" s="182"/>
      <c r="M26" s="182"/>
      <c r="N26" s="183"/>
    </row>
    <row r="27" spans="1:14" s="46" customFormat="1" ht="12.75" customHeight="1" x14ac:dyDescent="0.25">
      <c r="A27" s="55" t="s">
        <v>43</v>
      </c>
      <c r="B27" s="176"/>
      <c r="C27" s="56"/>
      <c r="D27" s="177" t="s">
        <v>83</v>
      </c>
      <c r="E27" s="178"/>
      <c r="F27" s="178"/>
      <c r="G27" s="178"/>
      <c r="H27" s="178"/>
      <c r="I27" s="178"/>
      <c r="J27" s="178"/>
      <c r="K27" s="178"/>
      <c r="L27" s="178"/>
      <c r="M27" s="178"/>
      <c r="N27" s="179"/>
    </row>
    <row r="28" spans="1:14" s="46" customFormat="1" ht="13.2" x14ac:dyDescent="0.25">
      <c r="A28" s="190"/>
      <c r="B28" s="60"/>
      <c r="C28" s="61"/>
      <c r="D28" s="197" t="s">
        <v>84</v>
      </c>
      <c r="E28" s="198"/>
      <c r="F28" s="198"/>
      <c r="G28" s="198"/>
      <c r="H28" s="198"/>
      <c r="I28" s="198"/>
      <c r="J28" s="198"/>
      <c r="K28" s="198"/>
      <c r="L28" s="198"/>
      <c r="M28" s="198"/>
      <c r="N28" s="199"/>
    </row>
    <row r="29" spans="1:14" s="46" customFormat="1" ht="13.2" x14ac:dyDescent="0.25">
      <c r="A29" s="190"/>
      <c r="B29" s="60"/>
      <c r="C29" s="61"/>
      <c r="D29" s="197" t="s">
        <v>87</v>
      </c>
      <c r="E29" s="198"/>
      <c r="F29" s="198"/>
      <c r="G29" s="198"/>
      <c r="H29" s="198"/>
      <c r="I29" s="198"/>
      <c r="J29" s="198"/>
      <c r="K29" s="198"/>
      <c r="L29" s="198"/>
      <c r="M29" s="198"/>
      <c r="N29" s="199"/>
    </row>
    <row r="30" spans="1:14" s="46" customFormat="1" ht="13.2" x14ac:dyDescent="0.25">
      <c r="A30" s="190"/>
      <c r="B30" s="60"/>
      <c r="C30" s="61"/>
      <c r="D30" s="197" t="s">
        <v>85</v>
      </c>
      <c r="E30" s="198"/>
      <c r="F30" s="198"/>
      <c r="G30" s="198"/>
      <c r="H30" s="198"/>
      <c r="I30" s="198"/>
      <c r="J30" s="198"/>
      <c r="K30" s="198"/>
      <c r="L30" s="198"/>
      <c r="M30" s="198"/>
      <c r="N30" s="199"/>
    </row>
    <row r="31" spans="1:14" s="46" customFormat="1" ht="13.2" x14ac:dyDescent="0.25">
      <c r="A31" s="58"/>
      <c r="B31" s="180"/>
      <c r="C31" s="59"/>
      <c r="D31" s="181" t="s">
        <v>86</v>
      </c>
      <c r="E31" s="182"/>
      <c r="F31" s="182"/>
      <c r="G31" s="182"/>
      <c r="H31" s="182"/>
      <c r="I31" s="182"/>
      <c r="J31" s="182"/>
      <c r="K31" s="182"/>
      <c r="L31" s="182"/>
      <c r="M31" s="182"/>
      <c r="N31" s="183"/>
    </row>
    <row r="32" spans="1:14" s="46" customFormat="1" ht="12.75" customHeight="1" x14ac:dyDescent="0.25">
      <c r="A32" s="55" t="s">
        <v>48</v>
      </c>
      <c r="B32" s="176"/>
      <c r="C32" s="56"/>
      <c r="D32" s="177" t="s">
        <v>88</v>
      </c>
      <c r="E32" s="178"/>
      <c r="F32" s="178"/>
      <c r="G32" s="178"/>
      <c r="H32" s="178"/>
      <c r="I32" s="178"/>
      <c r="J32" s="178"/>
      <c r="K32" s="178"/>
      <c r="L32" s="178"/>
      <c r="M32" s="178"/>
      <c r="N32" s="179"/>
    </row>
    <row r="33" spans="1:14" s="46" customFormat="1" ht="13.2" x14ac:dyDescent="0.25">
      <c r="A33" s="58"/>
      <c r="B33" s="180"/>
      <c r="C33" s="59"/>
      <c r="D33" s="181" t="s">
        <v>89</v>
      </c>
      <c r="E33" s="182"/>
      <c r="F33" s="182"/>
      <c r="G33" s="182"/>
      <c r="H33" s="182"/>
      <c r="I33" s="182"/>
      <c r="J33" s="182"/>
      <c r="K33" s="182"/>
      <c r="L33" s="182"/>
      <c r="M33" s="182"/>
      <c r="N33" s="183"/>
    </row>
    <row r="34" spans="1:14" s="46" customFormat="1" ht="13.2" x14ac:dyDescent="0.25">
      <c r="A34" s="200" t="s">
        <v>1168</v>
      </c>
      <c r="B34" s="201"/>
      <c r="C34" s="202"/>
      <c r="D34" s="286" t="s">
        <v>1964</v>
      </c>
      <c r="E34" s="287"/>
      <c r="F34" s="287"/>
      <c r="G34" s="287"/>
      <c r="H34" s="287"/>
      <c r="I34" s="287"/>
      <c r="J34" s="287"/>
      <c r="K34" s="287"/>
      <c r="L34" s="287"/>
      <c r="M34" s="287"/>
      <c r="N34" s="288"/>
    </row>
    <row r="35" spans="1:14" s="46" customFormat="1" ht="13.2" x14ac:dyDescent="0.25">
      <c r="A35" s="203"/>
      <c r="B35" s="60"/>
      <c r="C35" s="92"/>
      <c r="D35" s="289"/>
      <c r="E35" s="290"/>
      <c r="F35" s="290"/>
      <c r="G35" s="290"/>
      <c r="H35" s="290"/>
      <c r="I35" s="290"/>
      <c r="J35" s="290"/>
      <c r="K35" s="290"/>
      <c r="L35" s="290"/>
      <c r="M35" s="290"/>
      <c r="N35" s="291"/>
    </row>
    <row r="36" spans="1:14" s="46" customFormat="1" ht="12.75" customHeight="1" x14ac:dyDescent="0.25">
      <c r="A36" s="204" t="s">
        <v>1965</v>
      </c>
      <c r="B36" s="192"/>
      <c r="C36" s="205"/>
      <c r="D36" s="187" t="s">
        <v>1966</v>
      </c>
      <c r="E36" s="188"/>
      <c r="F36" s="188"/>
      <c r="G36" s="188"/>
      <c r="H36" s="188"/>
      <c r="I36" s="188"/>
      <c r="J36" s="188"/>
      <c r="K36" s="188"/>
      <c r="L36" s="188"/>
      <c r="M36" s="188"/>
      <c r="N36" s="189"/>
    </row>
    <row r="37" spans="1:14" s="46" customFormat="1" ht="12.75" customHeight="1" x14ac:dyDescent="0.25">
      <c r="A37" s="191" t="s">
        <v>1967</v>
      </c>
      <c r="B37" s="192"/>
      <c r="C37" s="205"/>
      <c r="D37" s="187" t="s">
        <v>1968</v>
      </c>
      <c r="E37" s="188"/>
      <c r="F37" s="188"/>
      <c r="G37" s="188"/>
      <c r="H37" s="188"/>
      <c r="I37" s="188"/>
      <c r="J37" s="188"/>
      <c r="K37" s="188"/>
      <c r="L37" s="188"/>
      <c r="M37" s="188"/>
      <c r="N37" s="189"/>
    </row>
    <row r="38" spans="1:14" s="46" customFormat="1" ht="12.75" customHeight="1" x14ac:dyDescent="0.25">
      <c r="A38" s="292" t="s">
        <v>1969</v>
      </c>
      <c r="B38" s="293"/>
      <c r="C38" s="294"/>
      <c r="D38" s="286" t="s">
        <v>1970</v>
      </c>
      <c r="E38" s="287"/>
      <c r="F38" s="287"/>
      <c r="G38" s="287"/>
      <c r="H38" s="287"/>
      <c r="I38" s="287"/>
      <c r="J38" s="287"/>
      <c r="K38" s="287"/>
      <c r="L38" s="287"/>
      <c r="M38" s="287"/>
      <c r="N38" s="288"/>
    </row>
    <row r="39" spans="1:14" s="46" customFormat="1" ht="12.75" customHeight="1" x14ac:dyDescent="0.25">
      <c r="A39" s="295"/>
      <c r="B39" s="296"/>
      <c r="C39" s="297"/>
      <c r="D39" s="298"/>
      <c r="E39" s="299"/>
      <c r="F39" s="299"/>
      <c r="G39" s="299"/>
      <c r="H39" s="299"/>
      <c r="I39" s="299"/>
      <c r="J39" s="299"/>
      <c r="K39" s="299"/>
      <c r="L39" s="299"/>
      <c r="M39" s="299"/>
      <c r="N39" s="300"/>
    </row>
    <row r="40" spans="1:14" s="46" customFormat="1" ht="12.75" customHeight="1" x14ac:dyDescent="0.25">
      <c r="A40" s="292" t="s">
        <v>1971</v>
      </c>
      <c r="B40" s="293"/>
      <c r="C40" s="294"/>
      <c r="D40" s="286" t="s">
        <v>1972</v>
      </c>
      <c r="E40" s="287"/>
      <c r="F40" s="287"/>
      <c r="G40" s="287"/>
      <c r="H40" s="287"/>
      <c r="I40" s="287"/>
      <c r="J40" s="287"/>
      <c r="K40" s="287"/>
      <c r="L40" s="287"/>
      <c r="M40" s="287"/>
      <c r="N40" s="288"/>
    </row>
    <row r="41" spans="1:14" s="46" customFormat="1" ht="12.75" customHeight="1" x14ac:dyDescent="0.25">
      <c r="A41" s="295"/>
      <c r="B41" s="296"/>
      <c r="C41" s="297"/>
      <c r="D41" s="298"/>
      <c r="E41" s="299"/>
      <c r="F41" s="299"/>
      <c r="G41" s="299"/>
      <c r="H41" s="299"/>
      <c r="I41" s="299"/>
      <c r="J41" s="299"/>
      <c r="K41" s="299"/>
      <c r="L41" s="299"/>
      <c r="M41" s="299"/>
      <c r="N41" s="300"/>
    </row>
    <row r="42" spans="1:14" ht="13.2" x14ac:dyDescent="0.25">
      <c r="A42" s="200" t="s">
        <v>2022</v>
      </c>
      <c r="B42" s="201"/>
      <c r="C42" s="202"/>
      <c r="D42" s="274" t="s">
        <v>2023</v>
      </c>
      <c r="E42" s="275"/>
      <c r="F42" s="275"/>
      <c r="G42" s="275"/>
      <c r="H42" s="275"/>
      <c r="I42" s="275"/>
      <c r="J42" s="275"/>
      <c r="K42" s="275"/>
      <c r="L42" s="275"/>
      <c r="M42" s="275"/>
      <c r="N42" s="276"/>
    </row>
    <row r="43" spans="1:14" ht="12.75" customHeight="1" x14ac:dyDescent="0.25">
      <c r="A43" s="233"/>
      <c r="B43" s="234"/>
      <c r="C43" s="235"/>
      <c r="D43" s="277"/>
      <c r="E43" s="278"/>
      <c r="F43" s="278"/>
      <c r="G43" s="278"/>
      <c r="H43" s="278"/>
      <c r="I43" s="278"/>
      <c r="J43" s="278"/>
      <c r="K43" s="278"/>
      <c r="L43" s="278"/>
      <c r="M43" s="278"/>
      <c r="N43" s="279"/>
    </row>
    <row r="45" spans="1:14" ht="12.75" customHeight="1" x14ac:dyDescent="0.25">
      <c r="A45" s="43" t="s">
        <v>103</v>
      </c>
      <c r="B45" s="44"/>
      <c r="C45" s="44"/>
      <c r="D45" s="44"/>
      <c r="E45" s="44"/>
      <c r="F45" s="44"/>
      <c r="G45" s="44"/>
      <c r="H45" s="44"/>
      <c r="I45" s="44"/>
      <c r="J45" s="44"/>
      <c r="K45" s="44"/>
      <c r="L45" s="44"/>
      <c r="M45" s="44"/>
      <c r="N45" s="45"/>
    </row>
    <row r="46" spans="1:14" ht="12.75" customHeight="1" x14ac:dyDescent="0.25">
      <c r="A46" s="62" t="s">
        <v>56</v>
      </c>
      <c r="B46" s="63"/>
      <c r="C46" s="63"/>
      <c r="D46" s="63"/>
      <c r="E46" s="63"/>
      <c r="F46" s="63"/>
      <c r="G46" s="63"/>
      <c r="H46" s="63"/>
      <c r="I46" s="63"/>
      <c r="J46" s="63"/>
      <c r="K46" s="63"/>
      <c r="L46" s="63"/>
      <c r="M46" s="63"/>
      <c r="N46" s="64"/>
    </row>
    <row r="47" spans="1:14" ht="12.75" customHeight="1" x14ac:dyDescent="0.25">
      <c r="A47" s="65" t="s">
        <v>62</v>
      </c>
      <c r="B47" s="66" t="s">
        <v>49</v>
      </c>
      <c r="C47" s="66"/>
      <c r="D47" s="66"/>
      <c r="E47" s="66"/>
      <c r="F47" s="66"/>
      <c r="G47" s="66"/>
      <c r="H47" s="66"/>
      <c r="I47" s="66"/>
      <c r="J47" s="66"/>
      <c r="K47" s="66"/>
      <c r="L47" s="66"/>
      <c r="M47" s="66"/>
      <c r="N47" s="67"/>
    </row>
    <row r="48" spans="1:14" ht="12.75" customHeight="1" x14ac:dyDescent="0.25">
      <c r="A48" s="65" t="s">
        <v>63</v>
      </c>
      <c r="B48" s="66" t="s">
        <v>50</v>
      </c>
      <c r="C48" s="66"/>
      <c r="D48" s="66"/>
      <c r="E48" s="66"/>
      <c r="F48" s="66"/>
      <c r="G48" s="66"/>
      <c r="H48" s="66"/>
      <c r="I48" s="66"/>
      <c r="J48" s="66"/>
      <c r="K48" s="66"/>
      <c r="L48" s="66"/>
      <c r="M48" s="66"/>
      <c r="N48" s="67"/>
    </row>
    <row r="49" spans="1:14" ht="12.75" customHeight="1" x14ac:dyDescent="0.25">
      <c r="A49" s="65" t="s">
        <v>64</v>
      </c>
      <c r="B49" s="66" t="s">
        <v>51</v>
      </c>
      <c r="C49" s="66"/>
      <c r="D49" s="66"/>
      <c r="E49" s="66"/>
      <c r="F49" s="66"/>
      <c r="G49" s="66"/>
      <c r="H49" s="66"/>
      <c r="I49" s="66"/>
      <c r="J49" s="66"/>
      <c r="K49" s="66"/>
      <c r="L49" s="66"/>
      <c r="M49" s="66"/>
      <c r="N49" s="67"/>
    </row>
    <row r="50" spans="1:14" ht="12.75" customHeight="1" x14ac:dyDescent="0.25">
      <c r="A50" s="65" t="s">
        <v>65</v>
      </c>
      <c r="B50" s="66" t="s">
        <v>90</v>
      </c>
      <c r="C50" s="66"/>
      <c r="D50" s="66"/>
      <c r="E50" s="66"/>
      <c r="F50" s="66"/>
      <c r="G50" s="66"/>
      <c r="H50" s="66"/>
      <c r="I50" s="66"/>
      <c r="J50" s="66"/>
      <c r="K50" s="66"/>
      <c r="L50" s="66"/>
      <c r="M50" s="66"/>
      <c r="N50" s="67"/>
    </row>
    <row r="51" spans="1:14" ht="12.75" customHeight="1" x14ac:dyDescent="0.25">
      <c r="A51" s="65" t="s">
        <v>66</v>
      </c>
      <c r="B51" s="66" t="s">
        <v>52</v>
      </c>
      <c r="C51" s="66"/>
      <c r="D51" s="66"/>
      <c r="E51" s="66"/>
      <c r="F51" s="66"/>
      <c r="G51" s="66"/>
      <c r="H51" s="66"/>
      <c r="I51" s="66"/>
      <c r="J51" s="66"/>
      <c r="K51" s="66"/>
      <c r="L51" s="66"/>
      <c r="M51" s="66"/>
      <c r="N51" s="67"/>
    </row>
    <row r="52" spans="1:14" ht="12.75" customHeight="1" x14ac:dyDescent="0.25">
      <c r="A52" s="65" t="s">
        <v>67</v>
      </c>
      <c r="B52" s="66" t="s">
        <v>53</v>
      </c>
      <c r="C52" s="66"/>
      <c r="D52" s="66"/>
      <c r="E52" s="66"/>
      <c r="F52" s="66"/>
      <c r="G52" s="66"/>
      <c r="H52" s="66"/>
      <c r="I52" s="66"/>
      <c r="J52" s="66"/>
      <c r="K52" s="66"/>
      <c r="L52" s="66"/>
      <c r="M52" s="66"/>
      <c r="N52" s="67"/>
    </row>
    <row r="53" spans="1:14" ht="12.75" customHeight="1" x14ac:dyDescent="0.25">
      <c r="A53" s="65" t="s">
        <v>68</v>
      </c>
      <c r="B53" s="66" t="s">
        <v>54</v>
      </c>
      <c r="C53" s="66"/>
      <c r="D53" s="66"/>
      <c r="E53" s="66"/>
      <c r="F53" s="66"/>
      <c r="G53" s="66"/>
      <c r="H53" s="66"/>
      <c r="I53" s="66"/>
      <c r="J53" s="66"/>
      <c r="K53" s="66"/>
      <c r="L53" s="66"/>
      <c r="M53" s="66"/>
      <c r="N53" s="67"/>
    </row>
    <row r="54" spans="1:14" ht="12.75" customHeight="1" x14ac:dyDescent="0.25">
      <c r="A54" s="65" t="s">
        <v>69</v>
      </c>
      <c r="B54" s="66" t="s">
        <v>55</v>
      </c>
      <c r="C54" s="66"/>
      <c r="D54" s="66"/>
      <c r="E54" s="66"/>
      <c r="F54" s="66"/>
      <c r="G54" s="66"/>
      <c r="H54" s="66"/>
      <c r="I54" s="66"/>
      <c r="J54" s="66"/>
      <c r="K54" s="66"/>
      <c r="L54" s="66"/>
      <c r="M54" s="66"/>
      <c r="N54" s="67"/>
    </row>
    <row r="55" spans="1:14" ht="12.75" customHeight="1" x14ac:dyDescent="0.25">
      <c r="A55" s="68"/>
      <c r="B55" s="66"/>
      <c r="C55" s="66"/>
      <c r="D55" s="66"/>
      <c r="E55" s="66"/>
      <c r="F55" s="66"/>
      <c r="G55" s="66"/>
      <c r="H55" s="66"/>
      <c r="I55" s="66"/>
      <c r="J55" s="66"/>
      <c r="K55" s="66"/>
      <c r="L55" s="66"/>
      <c r="M55" s="66"/>
      <c r="N55" s="67"/>
    </row>
    <row r="56" spans="1:14" ht="12.75" customHeight="1" x14ac:dyDescent="0.25">
      <c r="A56" s="69" t="s">
        <v>57</v>
      </c>
      <c r="B56" s="70"/>
      <c r="C56" s="70"/>
      <c r="D56" s="70"/>
      <c r="E56" s="70"/>
      <c r="F56" s="70"/>
      <c r="G56" s="70"/>
      <c r="H56" s="70"/>
      <c r="I56" s="70"/>
      <c r="J56" s="70"/>
      <c r="K56" s="70"/>
      <c r="L56" s="70"/>
      <c r="M56" s="70"/>
      <c r="N56" s="71"/>
    </row>
    <row r="57" spans="1:14" ht="12.75" customHeight="1" x14ac:dyDescent="0.25">
      <c r="A57" s="68"/>
      <c r="B57" s="66"/>
      <c r="C57" s="66"/>
      <c r="D57" s="66"/>
      <c r="E57" s="66"/>
      <c r="F57" s="66"/>
      <c r="G57" s="66"/>
      <c r="H57" s="66"/>
      <c r="I57" s="66"/>
      <c r="J57" s="66"/>
      <c r="K57" s="66"/>
      <c r="L57" s="66"/>
      <c r="M57" s="66"/>
      <c r="N57" s="67"/>
    </row>
    <row r="58" spans="1:14" ht="12.75" customHeight="1" x14ac:dyDescent="0.25">
      <c r="A58" s="72" t="s">
        <v>58</v>
      </c>
      <c r="B58" s="73"/>
      <c r="C58" s="73"/>
      <c r="D58" s="73"/>
      <c r="E58" s="73"/>
      <c r="F58" s="73"/>
      <c r="G58" s="73"/>
      <c r="H58" s="73"/>
      <c r="I58" s="73"/>
      <c r="J58" s="73"/>
      <c r="K58" s="73"/>
      <c r="L58" s="73"/>
      <c r="M58" s="73"/>
      <c r="N58" s="74"/>
    </row>
    <row r="59" spans="1:14" ht="12.75" customHeight="1" x14ac:dyDescent="0.25">
      <c r="A59" s="65" t="s">
        <v>62</v>
      </c>
      <c r="B59" s="66" t="s">
        <v>59</v>
      </c>
      <c r="C59" s="66"/>
      <c r="D59" s="66"/>
      <c r="E59" s="66"/>
      <c r="F59" s="66"/>
      <c r="G59" s="66"/>
      <c r="H59" s="66"/>
      <c r="I59" s="66"/>
      <c r="J59" s="66"/>
      <c r="K59" s="66"/>
      <c r="L59" s="66"/>
      <c r="M59" s="66"/>
      <c r="N59" s="67"/>
    </row>
    <row r="60" spans="1:14" ht="12.75" customHeight="1" x14ac:dyDescent="0.25">
      <c r="A60" s="65" t="s">
        <v>63</v>
      </c>
      <c r="B60" s="66" t="s">
        <v>60</v>
      </c>
      <c r="C60" s="66"/>
      <c r="D60" s="66"/>
      <c r="E60" s="66"/>
      <c r="F60" s="66"/>
      <c r="G60" s="66"/>
      <c r="H60" s="66"/>
      <c r="I60" s="66"/>
      <c r="J60" s="66"/>
      <c r="K60" s="66"/>
      <c r="L60" s="66"/>
      <c r="M60" s="66"/>
      <c r="N60" s="67"/>
    </row>
    <row r="61" spans="1:14" ht="13.2" x14ac:dyDescent="0.25">
      <c r="A61" s="65" t="s">
        <v>64</v>
      </c>
      <c r="B61" s="66" t="s">
        <v>61</v>
      </c>
      <c r="C61" s="66"/>
      <c r="D61" s="66"/>
      <c r="E61" s="66"/>
      <c r="F61" s="66"/>
      <c r="G61" s="66"/>
      <c r="H61" s="66"/>
      <c r="I61" s="66"/>
      <c r="J61" s="66"/>
      <c r="K61" s="66"/>
      <c r="L61" s="66"/>
      <c r="M61" s="66"/>
      <c r="N61" s="67"/>
    </row>
  </sheetData>
  <customSheetViews>
    <customSheetView guid="{E96EC931-7DB8-9949-B69E-EB800FAB8EDD}" showPageBreaks="1" showGridLines="0" printArea="1" showRuler="0">
      <pane ySplit="1.0833333333333333" topLeftCell="A26" activePane="bottomLeft" state="frozenSplit"/>
      <selection pane="bottomLeft" activeCell="B8" sqref="B8"/>
      <rowBreaks count="1" manualBreakCount="1">
        <brk id="38" max="13" man="1"/>
      </rowBreaks>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showRuler="0">
      <pane ySplit="1" topLeftCell="A26" activePane="bottomLeft" state="frozenSplit"/>
      <selection pane="bottomLeft" activeCell="B8" sqref="B8"/>
      <rowBreaks count="1" manualBreakCount="1">
        <brk id="38" max="13" man="1"/>
      </rowBreaks>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49FE20BB-FBAE-4179-A770-21772DC36366}" showGridLines="0" printArea="1" showRuler="0">
      <pane ySplit="1" topLeftCell="A25" activePane="bottomLeft" state="frozenSplit"/>
      <selection pane="bottomLeft" activeCell="Q46" sqref="Q46"/>
      <rowBreaks count="1" manualBreakCount="1">
        <brk id="41" max="13" man="1"/>
      </rowBreaks>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s>
  <mergeCells count="7">
    <mergeCell ref="D42:N43"/>
    <mergeCell ref="D17:N18"/>
    <mergeCell ref="D34:N35"/>
    <mergeCell ref="A38:C39"/>
    <mergeCell ref="D38:N39"/>
    <mergeCell ref="A40:C41"/>
    <mergeCell ref="D40:N41"/>
  </mergeCell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rowBreaks count="1" manualBreakCount="1">
    <brk id="44" max="1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1"/>
  <sheetViews>
    <sheetView showRuler="0" zoomScale="80" zoomScaleNormal="80" zoomScalePageLayoutView="70" workbookViewId="0">
      <pane ySplit="2" topLeftCell="A3" activePane="bottomLeft" state="frozenSplit"/>
      <selection pane="bottomLeft"/>
    </sheetView>
  </sheetViews>
  <sheetFormatPr defaultColWidth="18.77734375" defaultRowHeight="12.75" customHeight="1" x14ac:dyDescent="0.25"/>
  <cols>
    <col min="1" max="2" width="10" style="89" customWidth="1"/>
    <col min="3" max="3" width="10" style="88" customWidth="1"/>
    <col min="4" max="4" width="12.109375" style="88" customWidth="1"/>
    <col min="5" max="5" width="30.5546875" style="88" customWidth="1"/>
    <col min="6" max="6" width="55.44140625" style="88" customWidth="1"/>
    <col min="7" max="7" width="32.88671875" style="88" customWidth="1"/>
    <col min="8" max="8" width="30.109375" style="88" customWidth="1"/>
    <col min="9" max="9" width="23.109375" style="89" customWidth="1"/>
    <col min="10" max="10" width="10" style="90" customWidth="1"/>
    <col min="11" max="11" width="34" style="88" hidden="1" customWidth="1"/>
    <col min="12" max="12" width="16.44140625" style="89" customWidth="1"/>
    <col min="13" max="13" width="15.109375" style="88" customWidth="1"/>
    <col min="14" max="14" width="12.88671875" style="135" customWidth="1"/>
    <col min="15" max="15" width="56.33203125" style="135" customWidth="1"/>
    <col min="16" max="16" width="3.44140625" style="89" customWidth="1"/>
    <col min="17" max="17" width="14" style="88" customWidth="1"/>
    <col min="18" max="18" width="12.6640625" style="88" customWidth="1"/>
    <col min="19" max="19" width="42.44140625" style="88" customWidth="1"/>
    <col min="20" max="20" width="44.109375" style="88" customWidth="1"/>
    <col min="21" max="21" width="45.109375" style="88" customWidth="1"/>
    <col min="22" max="22" width="11.88671875" style="88" customWidth="1"/>
    <col min="23" max="25" width="10.88671875" style="232" hidden="1" customWidth="1"/>
    <col min="26" max="26" width="17.109375" style="257" hidden="1" customWidth="1"/>
    <col min="27" max="16384" width="18.77734375" style="89"/>
  </cols>
  <sheetData>
    <row r="1" spans="1:26" s="19" customFormat="1" ht="13.2" x14ac:dyDescent="0.25">
      <c r="A1" s="236" t="s">
        <v>1179</v>
      </c>
      <c r="B1" s="237"/>
      <c r="C1" s="237"/>
      <c r="D1" s="237"/>
      <c r="E1" s="237"/>
      <c r="F1" s="237"/>
      <c r="G1" s="237"/>
      <c r="H1" s="237"/>
      <c r="I1" s="237"/>
      <c r="J1" s="237"/>
      <c r="K1" s="238"/>
      <c r="L1" s="239"/>
      <c r="M1" s="240"/>
      <c r="N1" s="240"/>
      <c r="O1" s="240"/>
      <c r="P1" s="250"/>
      <c r="Q1" s="240"/>
      <c r="R1" s="240"/>
      <c r="S1" s="240"/>
      <c r="T1" s="240"/>
      <c r="U1" s="240"/>
      <c r="V1" s="265"/>
      <c r="W1" s="257"/>
      <c r="X1" s="232"/>
      <c r="Y1" s="257"/>
      <c r="Z1" s="265"/>
    </row>
    <row r="2" spans="1:26" ht="37.5" customHeight="1" x14ac:dyDescent="0.25">
      <c r="A2" s="87" t="s">
        <v>14</v>
      </c>
      <c r="B2" s="87" t="s">
        <v>25</v>
      </c>
      <c r="C2" s="87" t="s">
        <v>250</v>
      </c>
      <c r="D2" s="87" t="s">
        <v>15</v>
      </c>
      <c r="E2" s="87" t="s">
        <v>251</v>
      </c>
      <c r="F2" s="87" t="s">
        <v>252</v>
      </c>
      <c r="G2" s="87" t="s">
        <v>254</v>
      </c>
      <c r="H2" s="87" t="s">
        <v>16</v>
      </c>
      <c r="I2" s="87" t="s">
        <v>17</v>
      </c>
      <c r="J2" s="87" t="s">
        <v>6</v>
      </c>
      <c r="K2" s="91" t="s">
        <v>1260</v>
      </c>
      <c r="L2" s="87" t="s">
        <v>29</v>
      </c>
      <c r="M2" s="140" t="s">
        <v>1182</v>
      </c>
      <c r="N2" s="136" t="s">
        <v>2609</v>
      </c>
      <c r="O2" s="136" t="s">
        <v>2610</v>
      </c>
      <c r="P2" s="255"/>
      <c r="Q2" s="248" t="s">
        <v>1233</v>
      </c>
      <c r="R2" s="145" t="s">
        <v>1255</v>
      </c>
      <c r="S2" s="145" t="s">
        <v>1256</v>
      </c>
      <c r="T2" s="145" t="s">
        <v>1257</v>
      </c>
      <c r="U2" s="145" t="s">
        <v>1258</v>
      </c>
      <c r="V2" s="145" t="s">
        <v>253</v>
      </c>
      <c r="Y2" s="258"/>
      <c r="Z2" s="136" t="s">
        <v>2705</v>
      </c>
    </row>
    <row r="3" spans="1:26" s="153" customFormat="1" ht="83.1" customHeight="1" x14ac:dyDescent="0.25">
      <c r="A3" s="164" t="s">
        <v>1776</v>
      </c>
      <c r="B3" s="155" t="s">
        <v>1154</v>
      </c>
      <c r="C3" s="156" t="s">
        <v>1216</v>
      </c>
      <c r="D3" s="157" t="s">
        <v>21</v>
      </c>
      <c r="E3" s="157" t="s">
        <v>1358</v>
      </c>
      <c r="F3" s="157" t="s">
        <v>255</v>
      </c>
      <c r="G3" s="157" t="s">
        <v>416</v>
      </c>
      <c r="H3" s="157" t="s">
        <v>1531</v>
      </c>
      <c r="I3" s="155"/>
      <c r="J3" s="158"/>
      <c r="K3" s="157" t="s">
        <v>1693</v>
      </c>
      <c r="L3" s="155"/>
      <c r="M3" s="157" t="s">
        <v>1183</v>
      </c>
      <c r="N3" s="152" t="s">
        <v>1189</v>
      </c>
      <c r="O3" s="246"/>
      <c r="P3" s="256"/>
      <c r="Q3" s="249" t="s">
        <v>509</v>
      </c>
      <c r="R3" s="157" t="s">
        <v>510</v>
      </c>
      <c r="S3" s="157" t="s">
        <v>714</v>
      </c>
      <c r="T3" s="157" t="s">
        <v>1999</v>
      </c>
      <c r="U3" s="157" t="s">
        <v>820</v>
      </c>
      <c r="V3" s="157" t="s">
        <v>821</v>
      </c>
      <c r="W3" s="258"/>
      <c r="X3" s="232"/>
      <c r="Y3" s="258"/>
      <c r="Z3" s="259">
        <f>IF(OR(J3="Fail",ISBLANK(J3)),INDEX('Issue Code Table'!C:C,MATCH(N:N,'Issue Code Table'!A:A,0)),IF(M3="Critical",6,IF(M3="Significant",5,IF(M3="Moderate",3,2))))</f>
        <v>4</v>
      </c>
    </row>
    <row r="4" spans="1:26" s="153" customFormat="1" ht="83.1" customHeight="1" x14ac:dyDescent="0.25">
      <c r="A4" s="164" t="s">
        <v>1777</v>
      </c>
      <c r="B4" s="155" t="s">
        <v>1156</v>
      </c>
      <c r="C4" s="156" t="s">
        <v>1227</v>
      </c>
      <c r="D4" s="157" t="s">
        <v>21</v>
      </c>
      <c r="E4" s="157" t="s">
        <v>1359</v>
      </c>
      <c r="F4" s="157" t="s">
        <v>256</v>
      </c>
      <c r="G4" s="157" t="s">
        <v>417</v>
      </c>
      <c r="H4" s="157" t="s">
        <v>1532</v>
      </c>
      <c r="I4" s="155"/>
      <c r="J4" s="158"/>
      <c r="K4" s="156" t="s">
        <v>1722</v>
      </c>
      <c r="L4" s="155"/>
      <c r="M4" s="157" t="s">
        <v>1184</v>
      </c>
      <c r="N4" s="152" t="s">
        <v>1190</v>
      </c>
      <c r="O4" s="246"/>
      <c r="P4" s="256"/>
      <c r="Q4" s="249" t="s">
        <v>509</v>
      </c>
      <c r="R4" s="157" t="s">
        <v>543</v>
      </c>
      <c r="S4" s="157" t="s">
        <v>742</v>
      </c>
      <c r="T4" s="157" t="s">
        <v>2000</v>
      </c>
      <c r="U4" s="157" t="s">
        <v>869</v>
      </c>
      <c r="V4" s="157" t="s">
        <v>223</v>
      </c>
      <c r="W4" s="258"/>
      <c r="X4" s="232"/>
      <c r="Y4" s="258"/>
      <c r="Z4" s="259">
        <f>IF(OR(J4="Fail",ISBLANK(J4)),INDEX('Issue Code Table'!C:C,MATCH(N:N,'Issue Code Table'!A:A,0)),IF(M4="Critical",6,IF(M4="Significant",5,IF(M4="Moderate",3,2))))</f>
        <v>4</v>
      </c>
    </row>
    <row r="5" spans="1:26" s="153" customFormat="1" ht="83.1" customHeight="1" x14ac:dyDescent="0.25">
      <c r="A5" s="164" t="s">
        <v>1778</v>
      </c>
      <c r="B5" s="155" t="s">
        <v>1154</v>
      </c>
      <c r="C5" s="156" t="s">
        <v>1216</v>
      </c>
      <c r="D5" s="157" t="s">
        <v>21</v>
      </c>
      <c r="E5" s="157" t="s">
        <v>1360</v>
      </c>
      <c r="F5" s="157" t="s">
        <v>257</v>
      </c>
      <c r="G5" s="157" t="s">
        <v>418</v>
      </c>
      <c r="H5" s="157" t="s">
        <v>1533</v>
      </c>
      <c r="I5" s="155"/>
      <c r="J5" s="158"/>
      <c r="K5" s="156" t="s">
        <v>1723</v>
      </c>
      <c r="L5" s="155"/>
      <c r="M5" s="157" t="s">
        <v>1184</v>
      </c>
      <c r="N5" s="152" t="s">
        <v>1191</v>
      </c>
      <c r="O5" s="247"/>
      <c r="P5" s="256"/>
      <c r="Q5" s="249" t="s">
        <v>509</v>
      </c>
      <c r="R5" s="157" t="s">
        <v>551</v>
      </c>
      <c r="S5" s="157" t="s">
        <v>748</v>
      </c>
      <c r="T5" s="157" t="s">
        <v>2001</v>
      </c>
      <c r="U5" s="157" t="s">
        <v>824</v>
      </c>
      <c r="V5" s="157" t="s">
        <v>231</v>
      </c>
      <c r="W5" s="258"/>
      <c r="X5" s="232"/>
      <c r="Y5" s="258"/>
      <c r="Z5" s="259">
        <f>IF(OR(J5="Fail",ISBLANK(J5)),INDEX('Issue Code Table'!C:C,MATCH(N:N,'Issue Code Table'!A:A,0)),IF(M5="Critical",6,IF(M5="Significant",5,IF(M5="Moderate",3,2))))</f>
        <v>5</v>
      </c>
    </row>
    <row r="6" spans="1:26" s="153" customFormat="1" ht="83.1" customHeight="1" x14ac:dyDescent="0.25">
      <c r="A6" s="164" t="s">
        <v>1779</v>
      </c>
      <c r="B6" s="155" t="s">
        <v>1154</v>
      </c>
      <c r="C6" s="156" t="s">
        <v>1216</v>
      </c>
      <c r="D6" s="157" t="s">
        <v>21</v>
      </c>
      <c r="E6" s="157" t="s">
        <v>1361</v>
      </c>
      <c r="F6" s="157" t="s">
        <v>258</v>
      </c>
      <c r="G6" s="157" t="s">
        <v>417</v>
      </c>
      <c r="H6" s="157" t="s">
        <v>1534</v>
      </c>
      <c r="I6" s="155"/>
      <c r="J6" s="158"/>
      <c r="K6" s="156" t="s">
        <v>1724</v>
      </c>
      <c r="L6" s="155"/>
      <c r="M6" s="157" t="s">
        <v>1184</v>
      </c>
      <c r="N6" s="152" t="s">
        <v>1190</v>
      </c>
      <c r="O6" s="247"/>
      <c r="P6" s="256"/>
      <c r="Q6" s="249" t="s">
        <v>509</v>
      </c>
      <c r="R6" s="157" t="s">
        <v>511</v>
      </c>
      <c r="S6" s="156" t="s">
        <v>1239</v>
      </c>
      <c r="T6" s="157" t="s">
        <v>2002</v>
      </c>
      <c r="U6" s="157" t="s">
        <v>822</v>
      </c>
      <c r="V6" s="157" t="s">
        <v>823</v>
      </c>
      <c r="W6" s="258"/>
      <c r="X6" s="232"/>
      <c r="Y6" s="258"/>
      <c r="Z6" s="259">
        <f>IF(OR(J6="Fail",ISBLANK(J6)),INDEX('Issue Code Table'!C:C,MATCH(N:N,'Issue Code Table'!A:A,0)),IF(M6="Critical",6,IF(M6="Significant",5,IF(M6="Moderate",3,2))))</f>
        <v>4</v>
      </c>
    </row>
    <row r="7" spans="1:26" s="153" customFormat="1" ht="83.1" customHeight="1" x14ac:dyDescent="0.25">
      <c r="A7" s="164" t="s">
        <v>1780</v>
      </c>
      <c r="B7" s="155" t="s">
        <v>1157</v>
      </c>
      <c r="C7" s="156" t="s">
        <v>1220</v>
      </c>
      <c r="D7" s="157" t="s">
        <v>21</v>
      </c>
      <c r="E7" s="156" t="s">
        <v>1362</v>
      </c>
      <c r="F7" s="157" t="s">
        <v>1757</v>
      </c>
      <c r="G7" s="157" t="s">
        <v>417</v>
      </c>
      <c r="H7" s="157" t="s">
        <v>1755</v>
      </c>
      <c r="I7" s="155"/>
      <c r="J7" s="158"/>
      <c r="K7" s="156" t="s">
        <v>1756</v>
      </c>
      <c r="L7" s="154" t="s">
        <v>1758</v>
      </c>
      <c r="M7" s="157" t="s">
        <v>1184</v>
      </c>
      <c r="N7" s="152" t="s">
        <v>1193</v>
      </c>
      <c r="O7" s="247"/>
      <c r="P7" s="256"/>
      <c r="Q7" s="249" t="s">
        <v>509</v>
      </c>
      <c r="R7" s="157" t="s">
        <v>512</v>
      </c>
      <c r="S7" s="156" t="s">
        <v>1240</v>
      </c>
      <c r="T7" s="157" t="s">
        <v>1759</v>
      </c>
      <c r="U7" s="157" t="s">
        <v>824</v>
      </c>
      <c r="V7" s="157" t="s">
        <v>825</v>
      </c>
      <c r="W7" s="258"/>
      <c r="X7" s="232"/>
      <c r="Y7" s="258"/>
      <c r="Z7" s="259">
        <f>IF(OR(J7="Fail",ISBLANK(J7)),INDEX('Issue Code Table'!C:C,MATCH(N:N,'Issue Code Table'!A:A,0)),IF(M7="Critical",6,IF(M7="Significant",5,IF(M7="Moderate",3,2))))</f>
        <v>5</v>
      </c>
    </row>
    <row r="8" spans="1:26" s="153" customFormat="1" ht="83.1" customHeight="1" x14ac:dyDescent="0.25">
      <c r="A8" s="164" t="s">
        <v>1781</v>
      </c>
      <c r="B8" s="155" t="s">
        <v>1154</v>
      </c>
      <c r="C8" s="156" t="s">
        <v>1216</v>
      </c>
      <c r="D8" s="157" t="s">
        <v>21</v>
      </c>
      <c r="E8" s="157" t="s">
        <v>1363</v>
      </c>
      <c r="F8" s="156" t="s">
        <v>1241</v>
      </c>
      <c r="G8" s="157" t="s">
        <v>419</v>
      </c>
      <c r="H8" s="157" t="s">
        <v>1535</v>
      </c>
      <c r="I8" s="155"/>
      <c r="J8" s="158"/>
      <c r="K8" s="157" t="s">
        <v>1694</v>
      </c>
      <c r="L8" s="155"/>
      <c r="M8" s="157" t="s">
        <v>1184</v>
      </c>
      <c r="N8" s="152" t="s">
        <v>1192</v>
      </c>
      <c r="O8" s="246"/>
      <c r="P8" s="256"/>
      <c r="Q8" s="249" t="s">
        <v>509</v>
      </c>
      <c r="R8" s="157" t="s">
        <v>513</v>
      </c>
      <c r="S8" s="156" t="s">
        <v>1242</v>
      </c>
      <c r="T8" s="157" t="s">
        <v>1973</v>
      </c>
      <c r="U8" s="157" t="s">
        <v>826</v>
      </c>
      <c r="V8" s="157" t="s">
        <v>827</v>
      </c>
      <c r="W8" s="258"/>
      <c r="X8" s="232"/>
      <c r="Y8" s="258"/>
      <c r="Z8" s="259">
        <f>IF(OR(J8="Fail",ISBLANK(J8)),INDEX('Issue Code Table'!C:C,MATCH(N:N,'Issue Code Table'!A:A,0)),IF(M8="Critical",6,IF(M8="Significant",5,IF(M8="Moderate",3,2))))</f>
        <v>6</v>
      </c>
    </row>
    <row r="9" spans="1:26" s="153" customFormat="1" ht="99.75" customHeight="1" x14ac:dyDescent="0.25">
      <c r="A9" s="164" t="s">
        <v>1782</v>
      </c>
      <c r="B9" s="155" t="s">
        <v>1154</v>
      </c>
      <c r="C9" s="156" t="s">
        <v>1216</v>
      </c>
      <c r="D9" s="157" t="s">
        <v>21</v>
      </c>
      <c r="E9" s="156" t="s">
        <v>1364</v>
      </c>
      <c r="F9" s="157" t="s">
        <v>259</v>
      </c>
      <c r="G9" s="157" t="s">
        <v>420</v>
      </c>
      <c r="H9" s="156" t="s">
        <v>1536</v>
      </c>
      <c r="I9" s="155"/>
      <c r="J9" s="158"/>
      <c r="K9" s="160" t="s">
        <v>1261</v>
      </c>
      <c r="L9" s="155"/>
      <c r="M9" s="157" t="s">
        <v>1183</v>
      </c>
      <c r="N9" s="152" t="s">
        <v>1194</v>
      </c>
      <c r="O9" s="246"/>
      <c r="P9" s="256"/>
      <c r="Q9" s="249" t="s">
        <v>509</v>
      </c>
      <c r="R9" s="157" t="s">
        <v>514</v>
      </c>
      <c r="S9" s="157" t="s">
        <v>715</v>
      </c>
      <c r="T9" s="156" t="s">
        <v>1231</v>
      </c>
      <c r="U9" s="156" t="s">
        <v>1232</v>
      </c>
      <c r="V9" s="157" t="s">
        <v>828</v>
      </c>
      <c r="W9" s="258"/>
      <c r="X9" s="232"/>
      <c r="Y9" s="258"/>
      <c r="Z9" s="259">
        <f>IF(OR(J9="Fail",ISBLANK(J9)),INDEX('Issue Code Table'!C:C,MATCH(N:N,'Issue Code Table'!A:A,0)),IF(M9="Critical",6,IF(M9="Significant",5,IF(M9="Moderate",3,2))))</f>
        <v>4</v>
      </c>
    </row>
    <row r="10" spans="1:26" s="153" customFormat="1" ht="83.1" customHeight="1" x14ac:dyDescent="0.25">
      <c r="A10" s="164" t="s">
        <v>1783</v>
      </c>
      <c r="B10" s="155" t="s">
        <v>1154</v>
      </c>
      <c r="C10" s="156" t="s">
        <v>1216</v>
      </c>
      <c r="D10" s="157" t="s">
        <v>21</v>
      </c>
      <c r="E10" s="157" t="s">
        <v>1365</v>
      </c>
      <c r="F10" s="157" t="s">
        <v>260</v>
      </c>
      <c r="G10" s="157" t="s">
        <v>421</v>
      </c>
      <c r="H10" s="157" t="s">
        <v>1537</v>
      </c>
      <c r="I10" s="155"/>
      <c r="J10" s="158"/>
      <c r="K10" s="157" t="s">
        <v>1695</v>
      </c>
      <c r="L10" s="155"/>
      <c r="M10" s="157" t="s">
        <v>1184</v>
      </c>
      <c r="N10" s="152" t="s">
        <v>1195</v>
      </c>
      <c r="O10" s="247"/>
      <c r="P10" s="256"/>
      <c r="Q10" s="249" t="s">
        <v>509</v>
      </c>
      <c r="R10" s="157" t="s">
        <v>515</v>
      </c>
      <c r="S10" s="157" t="s">
        <v>716</v>
      </c>
      <c r="T10" s="157" t="s">
        <v>1974</v>
      </c>
      <c r="U10" s="157" t="s">
        <v>829</v>
      </c>
      <c r="V10" s="157" t="s">
        <v>830</v>
      </c>
      <c r="W10" s="258"/>
      <c r="X10" s="232"/>
      <c r="Y10" s="258"/>
      <c r="Z10" s="259">
        <f>IF(OR(J10="Fail",ISBLANK(J10)),INDEX('Issue Code Table'!C:C,MATCH(N:N,'Issue Code Table'!A:A,0)),IF(M10="Critical",6,IF(M10="Significant",5,IF(M10="Moderate",3,2))))</f>
        <v>5</v>
      </c>
    </row>
    <row r="11" spans="1:26" s="153" customFormat="1" ht="83.1" customHeight="1" x14ac:dyDescent="0.25">
      <c r="A11" s="164" t="s">
        <v>1784</v>
      </c>
      <c r="B11" s="155" t="s">
        <v>1156</v>
      </c>
      <c r="C11" s="156" t="s">
        <v>1227</v>
      </c>
      <c r="D11" s="157" t="s">
        <v>21</v>
      </c>
      <c r="E11" s="157" t="s">
        <v>1366</v>
      </c>
      <c r="F11" s="157" t="s">
        <v>261</v>
      </c>
      <c r="G11" s="157" t="s">
        <v>422</v>
      </c>
      <c r="H11" s="156" t="s">
        <v>1538</v>
      </c>
      <c r="I11" s="155"/>
      <c r="J11" s="158"/>
      <c r="K11" s="156" t="s">
        <v>1262</v>
      </c>
      <c r="L11" s="155"/>
      <c r="M11" s="157" t="s">
        <v>1184</v>
      </c>
      <c r="N11" s="152" t="s">
        <v>1195</v>
      </c>
      <c r="O11" s="247"/>
      <c r="P11" s="256"/>
      <c r="Q11" s="249" t="s">
        <v>509</v>
      </c>
      <c r="R11" s="157" t="s">
        <v>516</v>
      </c>
      <c r="S11" s="157" t="s">
        <v>717</v>
      </c>
      <c r="T11" s="157" t="s">
        <v>1060</v>
      </c>
      <c r="U11" s="157" t="s">
        <v>831</v>
      </c>
      <c r="V11" s="157" t="s">
        <v>832</v>
      </c>
      <c r="W11" s="258"/>
      <c r="X11" s="232"/>
      <c r="Y11" s="258"/>
      <c r="Z11" s="259">
        <f>IF(OR(J11="Fail",ISBLANK(J11)),INDEX('Issue Code Table'!C:C,MATCH(N:N,'Issue Code Table'!A:A,0)),IF(M11="Critical",6,IF(M11="Significant",5,IF(M11="Moderate",3,2))))</f>
        <v>5</v>
      </c>
    </row>
    <row r="12" spans="1:26" s="153" customFormat="1" ht="83.1" customHeight="1" x14ac:dyDescent="0.25">
      <c r="A12" s="164" t="s">
        <v>1785</v>
      </c>
      <c r="B12" s="155" t="s">
        <v>1158</v>
      </c>
      <c r="C12" s="156" t="s">
        <v>1215</v>
      </c>
      <c r="D12" s="157" t="s">
        <v>21</v>
      </c>
      <c r="E12" s="157" t="s">
        <v>1367</v>
      </c>
      <c r="F12" s="157" t="s">
        <v>262</v>
      </c>
      <c r="G12" s="157" t="s">
        <v>423</v>
      </c>
      <c r="H12" s="156" t="s">
        <v>1539</v>
      </c>
      <c r="I12" s="155"/>
      <c r="J12" s="158"/>
      <c r="K12" s="156" t="s">
        <v>1725</v>
      </c>
      <c r="L12" s="155"/>
      <c r="M12" s="157" t="s">
        <v>1183</v>
      </c>
      <c r="N12" s="152" t="s">
        <v>1196</v>
      </c>
      <c r="O12" s="247"/>
      <c r="P12" s="256"/>
      <c r="Q12" s="249" t="s">
        <v>509</v>
      </c>
      <c r="R12" s="157" t="s">
        <v>517</v>
      </c>
      <c r="S12" s="157" t="s">
        <v>718</v>
      </c>
      <c r="T12" s="157" t="s">
        <v>2003</v>
      </c>
      <c r="U12" s="157" t="s">
        <v>833</v>
      </c>
      <c r="V12" s="157" t="s">
        <v>218</v>
      </c>
      <c r="W12" s="258"/>
      <c r="X12" s="232"/>
      <c r="Y12" s="258"/>
      <c r="Z12" s="259">
        <f>IF(OR(J12="Fail",ISBLANK(J12)),INDEX('Issue Code Table'!C:C,MATCH(N:N,'Issue Code Table'!A:A,0)),IF(M12="Critical",6,IF(M12="Significant",5,IF(M12="Moderate",3,2))))</f>
        <v>4</v>
      </c>
    </row>
    <row r="13" spans="1:26" s="153" customFormat="1" ht="83.1" customHeight="1" x14ac:dyDescent="0.25">
      <c r="A13" s="164" t="s">
        <v>1786</v>
      </c>
      <c r="B13" s="155" t="s">
        <v>1154</v>
      </c>
      <c r="C13" s="156" t="s">
        <v>1216</v>
      </c>
      <c r="D13" s="157" t="s">
        <v>21</v>
      </c>
      <c r="E13" s="157" t="s">
        <v>1368</v>
      </c>
      <c r="F13" s="157" t="s">
        <v>263</v>
      </c>
      <c r="G13" s="157" t="s">
        <v>424</v>
      </c>
      <c r="H13" s="156" t="s">
        <v>1540</v>
      </c>
      <c r="I13" s="155"/>
      <c r="J13" s="158"/>
      <c r="K13" s="157" t="s">
        <v>1696</v>
      </c>
      <c r="L13" s="155"/>
      <c r="M13" s="157" t="s">
        <v>1184</v>
      </c>
      <c r="N13" s="152" t="s">
        <v>1191</v>
      </c>
      <c r="O13" s="247"/>
      <c r="P13" s="256"/>
      <c r="Q13" s="249" t="s">
        <v>509</v>
      </c>
      <c r="R13" s="157" t="s">
        <v>518</v>
      </c>
      <c r="S13" s="157" t="s">
        <v>719</v>
      </c>
      <c r="T13" s="157" t="s">
        <v>1975</v>
      </c>
      <c r="U13" s="157" t="s">
        <v>834</v>
      </c>
      <c r="V13" s="157" t="s">
        <v>835</v>
      </c>
      <c r="W13" s="258"/>
      <c r="X13" s="232"/>
      <c r="Y13" s="258"/>
      <c r="Z13" s="259">
        <f>IF(OR(J13="Fail",ISBLANK(J13)),INDEX('Issue Code Table'!C:C,MATCH(N:N,'Issue Code Table'!A:A,0)),IF(M13="Critical",6,IF(M13="Significant",5,IF(M13="Moderate",3,2))))</f>
        <v>5</v>
      </c>
    </row>
    <row r="14" spans="1:26" s="153" customFormat="1" ht="83.1" customHeight="1" x14ac:dyDescent="0.25">
      <c r="A14" s="164" t="s">
        <v>1787</v>
      </c>
      <c r="B14" s="155" t="s">
        <v>1154</v>
      </c>
      <c r="C14" s="156" t="s">
        <v>1216</v>
      </c>
      <c r="D14" s="157" t="s">
        <v>21</v>
      </c>
      <c r="E14" s="157" t="s">
        <v>1369</v>
      </c>
      <c r="F14" s="157" t="s">
        <v>264</v>
      </c>
      <c r="G14" s="157" t="s">
        <v>425</v>
      </c>
      <c r="H14" s="156" t="s">
        <v>1541</v>
      </c>
      <c r="I14" s="155"/>
      <c r="J14" s="158"/>
      <c r="K14" s="156" t="s">
        <v>1263</v>
      </c>
      <c r="L14" s="155"/>
      <c r="M14" s="157" t="s">
        <v>1183</v>
      </c>
      <c r="N14" s="152" t="s">
        <v>1196</v>
      </c>
      <c r="O14" s="247"/>
      <c r="P14" s="256"/>
      <c r="Q14" s="249" t="s">
        <v>509</v>
      </c>
      <c r="R14" s="157" t="s">
        <v>519</v>
      </c>
      <c r="S14" s="157" t="s">
        <v>720</v>
      </c>
      <c r="T14" s="157" t="s">
        <v>1875</v>
      </c>
      <c r="U14" s="157" t="s">
        <v>836</v>
      </c>
      <c r="V14" s="157" t="s">
        <v>837</v>
      </c>
      <c r="W14" s="258"/>
      <c r="X14" s="232"/>
      <c r="Y14" s="258"/>
      <c r="Z14" s="259">
        <f>IF(OR(J14="Fail",ISBLANK(J14)),INDEX('Issue Code Table'!C:C,MATCH(N:N,'Issue Code Table'!A:A,0)),IF(M14="Critical",6,IF(M14="Significant",5,IF(M14="Moderate",3,2))))</f>
        <v>4</v>
      </c>
    </row>
    <row r="15" spans="1:26" s="153" customFormat="1" ht="83.1" customHeight="1" x14ac:dyDescent="0.25">
      <c r="A15" s="164" t="s">
        <v>1788</v>
      </c>
      <c r="B15" s="155" t="s">
        <v>1156</v>
      </c>
      <c r="C15" s="156" t="s">
        <v>1227</v>
      </c>
      <c r="D15" s="157" t="s">
        <v>21</v>
      </c>
      <c r="E15" s="157" t="s">
        <v>1370</v>
      </c>
      <c r="F15" s="157" t="s">
        <v>265</v>
      </c>
      <c r="G15" s="157" t="s">
        <v>426</v>
      </c>
      <c r="H15" s="157" t="s">
        <v>1542</v>
      </c>
      <c r="I15" s="155"/>
      <c r="J15" s="158"/>
      <c r="K15" s="156" t="s">
        <v>1906</v>
      </c>
      <c r="L15" s="155"/>
      <c r="M15" s="157" t="s">
        <v>1183</v>
      </c>
      <c r="N15" s="152" t="s">
        <v>1196</v>
      </c>
      <c r="O15" s="247"/>
      <c r="P15" s="256"/>
      <c r="Q15" s="249" t="s">
        <v>509</v>
      </c>
      <c r="R15" s="157" t="s">
        <v>520</v>
      </c>
      <c r="S15" s="157" t="s">
        <v>721</v>
      </c>
      <c r="T15" s="157" t="s">
        <v>1064</v>
      </c>
      <c r="U15" s="157" t="s">
        <v>838</v>
      </c>
      <c r="V15" s="157" t="s">
        <v>243</v>
      </c>
      <c r="W15" s="258"/>
      <c r="X15" s="232"/>
      <c r="Y15" s="258"/>
      <c r="Z15" s="259">
        <f>IF(OR(J15="Fail",ISBLANK(J15)),INDEX('Issue Code Table'!C:C,MATCH(N:N,'Issue Code Table'!A:A,0)),IF(M15="Critical",6,IF(M15="Significant",5,IF(M15="Moderate",3,2))))</f>
        <v>4</v>
      </c>
    </row>
    <row r="16" spans="1:26" s="153" customFormat="1" ht="83.1" customHeight="1" x14ac:dyDescent="0.25">
      <c r="A16" s="164" t="s">
        <v>1789</v>
      </c>
      <c r="B16" s="155" t="s">
        <v>1159</v>
      </c>
      <c r="C16" s="156" t="s">
        <v>1223</v>
      </c>
      <c r="D16" s="157" t="s">
        <v>21</v>
      </c>
      <c r="E16" s="157" t="s">
        <v>1371</v>
      </c>
      <c r="F16" s="157" t="s">
        <v>266</v>
      </c>
      <c r="G16" s="157" t="s">
        <v>427</v>
      </c>
      <c r="H16" s="157" t="s">
        <v>1543</v>
      </c>
      <c r="I16" s="155"/>
      <c r="J16" s="158"/>
      <c r="K16" s="157" t="s">
        <v>1697</v>
      </c>
      <c r="L16" s="155"/>
      <c r="M16" s="157" t="s">
        <v>1183</v>
      </c>
      <c r="N16" s="152" t="s">
        <v>1196</v>
      </c>
      <c r="O16" s="247"/>
      <c r="P16" s="256"/>
      <c r="Q16" s="249" t="s">
        <v>509</v>
      </c>
      <c r="R16" s="157" t="s">
        <v>521</v>
      </c>
      <c r="S16" s="157" t="s">
        <v>722</v>
      </c>
      <c r="T16" s="157" t="s">
        <v>1976</v>
      </c>
      <c r="U16" s="157" t="s">
        <v>824</v>
      </c>
      <c r="V16" s="157" t="s">
        <v>839</v>
      </c>
      <c r="W16" s="258"/>
      <c r="X16" s="232"/>
      <c r="Y16" s="258"/>
      <c r="Z16" s="259">
        <f>IF(OR(J16="Fail",ISBLANK(J16)),INDEX('Issue Code Table'!C:C,MATCH(N:N,'Issue Code Table'!A:A,0)),IF(M16="Critical",6,IF(M16="Significant",5,IF(M16="Moderate",3,2))))</f>
        <v>4</v>
      </c>
    </row>
    <row r="17" spans="1:26" s="153" customFormat="1" ht="83.1" customHeight="1" x14ac:dyDescent="0.25">
      <c r="A17" s="164" t="s">
        <v>1790</v>
      </c>
      <c r="B17" s="155" t="s">
        <v>1154</v>
      </c>
      <c r="C17" s="156" t="s">
        <v>1216</v>
      </c>
      <c r="D17" s="157" t="s">
        <v>21</v>
      </c>
      <c r="E17" s="157" t="s">
        <v>1372</v>
      </c>
      <c r="F17" s="157" t="s">
        <v>267</v>
      </c>
      <c r="G17" s="157" t="s">
        <v>428</v>
      </c>
      <c r="H17" s="157" t="s">
        <v>1544</v>
      </c>
      <c r="I17" s="155"/>
      <c r="J17" s="158"/>
      <c r="K17" s="156" t="s">
        <v>1726</v>
      </c>
      <c r="L17" s="155"/>
      <c r="M17" s="157" t="s">
        <v>1184</v>
      </c>
      <c r="N17" s="152" t="s">
        <v>1195</v>
      </c>
      <c r="O17" s="247"/>
      <c r="P17" s="256"/>
      <c r="Q17" s="249" t="s">
        <v>509</v>
      </c>
      <c r="R17" s="157" t="s">
        <v>522</v>
      </c>
      <c r="S17" s="157" t="s">
        <v>723</v>
      </c>
      <c r="T17" s="157" t="s">
        <v>2004</v>
      </c>
      <c r="U17" s="157" t="s">
        <v>840</v>
      </c>
      <c r="V17" s="157" t="s">
        <v>841</v>
      </c>
      <c r="W17" s="258"/>
      <c r="X17" s="232"/>
      <c r="Y17" s="258"/>
      <c r="Z17" s="259">
        <f>IF(OR(J17="Fail",ISBLANK(J17)),INDEX('Issue Code Table'!C:C,MATCH(N:N,'Issue Code Table'!A:A,0)),IF(M17="Critical",6,IF(M17="Significant",5,IF(M17="Moderate",3,2))))</f>
        <v>5</v>
      </c>
    </row>
    <row r="18" spans="1:26" s="153" customFormat="1" ht="83.1" customHeight="1" x14ac:dyDescent="0.25">
      <c r="A18" s="164" t="s">
        <v>1791</v>
      </c>
      <c r="B18" s="155" t="s">
        <v>1158</v>
      </c>
      <c r="C18" s="156" t="s">
        <v>1215</v>
      </c>
      <c r="D18" s="157" t="s">
        <v>21</v>
      </c>
      <c r="E18" s="157" t="s">
        <v>1373</v>
      </c>
      <c r="F18" s="157" t="s">
        <v>268</v>
      </c>
      <c r="G18" s="157" t="s">
        <v>429</v>
      </c>
      <c r="H18" s="156" t="s">
        <v>1761</v>
      </c>
      <c r="I18" s="155"/>
      <c r="J18" s="158"/>
      <c r="K18" s="166" t="s">
        <v>1905</v>
      </c>
      <c r="L18" s="154" t="s">
        <v>1760</v>
      </c>
      <c r="M18" s="157" t="s">
        <v>1184</v>
      </c>
      <c r="N18" s="152" t="s">
        <v>1191</v>
      </c>
      <c r="O18" s="246"/>
      <c r="P18" s="256"/>
      <c r="Q18" s="249" t="s">
        <v>509</v>
      </c>
      <c r="R18" s="157" t="s">
        <v>523</v>
      </c>
      <c r="S18" s="157" t="s">
        <v>724</v>
      </c>
      <c r="T18" s="157" t="s">
        <v>1762</v>
      </c>
      <c r="U18" s="157" t="s">
        <v>842</v>
      </c>
      <c r="V18" s="157" t="s">
        <v>214</v>
      </c>
      <c r="W18" s="258"/>
      <c r="X18" s="232"/>
      <c r="Y18" s="258"/>
      <c r="Z18" s="259">
        <f>IF(OR(J18="Fail",ISBLANK(J18)),INDEX('Issue Code Table'!C:C,MATCH(N:N,'Issue Code Table'!A:A,0)),IF(M18="Critical",6,IF(M18="Significant",5,IF(M18="Moderate",3,2))))</f>
        <v>5</v>
      </c>
    </row>
    <row r="19" spans="1:26" s="153" customFormat="1" ht="83.1" customHeight="1" x14ac:dyDescent="0.25">
      <c r="A19" s="164" t="s">
        <v>1792</v>
      </c>
      <c r="B19" s="155" t="s">
        <v>1160</v>
      </c>
      <c r="C19" s="156" t="s">
        <v>1228</v>
      </c>
      <c r="D19" s="157" t="s">
        <v>21</v>
      </c>
      <c r="E19" s="157" t="s">
        <v>1374</v>
      </c>
      <c r="F19" s="157" t="s">
        <v>269</v>
      </c>
      <c r="G19" s="157" t="s">
        <v>430</v>
      </c>
      <c r="H19" s="157" t="s">
        <v>1545</v>
      </c>
      <c r="I19" s="155"/>
      <c r="J19" s="158"/>
      <c r="K19" s="156" t="s">
        <v>1727</v>
      </c>
      <c r="L19" s="155"/>
      <c r="M19" s="157" t="s">
        <v>1184</v>
      </c>
      <c r="N19" s="152" t="s">
        <v>1193</v>
      </c>
      <c r="O19" s="246"/>
      <c r="P19" s="256"/>
      <c r="Q19" s="249" t="s">
        <v>509</v>
      </c>
      <c r="R19" s="157" t="s">
        <v>524</v>
      </c>
      <c r="S19" s="157" t="s">
        <v>725</v>
      </c>
      <c r="T19" s="157" t="s">
        <v>2005</v>
      </c>
      <c r="U19" s="157" t="s">
        <v>824</v>
      </c>
      <c r="V19" s="157" t="s">
        <v>843</v>
      </c>
      <c r="W19" s="258"/>
      <c r="X19" s="232"/>
      <c r="Y19" s="258"/>
      <c r="Z19" s="259">
        <f>IF(OR(J19="Fail",ISBLANK(J19)),INDEX('Issue Code Table'!C:C,MATCH(N:N,'Issue Code Table'!A:A,0)),IF(M19="Critical",6,IF(M19="Significant",5,IF(M19="Moderate",3,2))))</f>
        <v>5</v>
      </c>
    </row>
    <row r="20" spans="1:26" s="153" customFormat="1" ht="83.1" customHeight="1" x14ac:dyDescent="0.25">
      <c r="A20" s="164" t="s">
        <v>1793</v>
      </c>
      <c r="B20" s="155" t="s">
        <v>1161</v>
      </c>
      <c r="C20" s="156" t="s">
        <v>1217</v>
      </c>
      <c r="D20" s="157" t="s">
        <v>21</v>
      </c>
      <c r="E20" s="157" t="s">
        <v>1375</v>
      </c>
      <c r="F20" s="157" t="s">
        <v>270</v>
      </c>
      <c r="G20" s="157" t="s">
        <v>431</v>
      </c>
      <c r="H20" s="157" t="s">
        <v>1546</v>
      </c>
      <c r="I20" s="155"/>
      <c r="J20" s="158"/>
      <c r="K20" s="157" t="s">
        <v>1698</v>
      </c>
      <c r="L20" s="155"/>
      <c r="M20" s="157" t="s">
        <v>1183</v>
      </c>
      <c r="N20" s="152" t="s">
        <v>1198</v>
      </c>
      <c r="O20" s="246"/>
      <c r="P20" s="256"/>
      <c r="Q20" s="249" t="s">
        <v>509</v>
      </c>
      <c r="R20" s="157" t="s">
        <v>525</v>
      </c>
      <c r="S20" s="157" t="s">
        <v>726</v>
      </c>
      <c r="T20" s="157" t="s">
        <v>1977</v>
      </c>
      <c r="U20" s="157" t="s">
        <v>844</v>
      </c>
      <c r="V20" s="157" t="s">
        <v>845</v>
      </c>
      <c r="W20" s="258"/>
      <c r="X20" s="232"/>
      <c r="Y20" s="258"/>
      <c r="Z20" s="259">
        <f>IF(OR(J20="Fail",ISBLANK(J20)),INDEX('Issue Code Table'!C:C,MATCH(N:N,'Issue Code Table'!A:A,0)),IF(M20="Critical",6,IF(M20="Significant",5,IF(M20="Moderate",3,2))))</f>
        <v>4</v>
      </c>
    </row>
    <row r="21" spans="1:26" s="153" customFormat="1" ht="83.1" customHeight="1" x14ac:dyDescent="0.25">
      <c r="A21" s="164" t="s">
        <v>1794</v>
      </c>
      <c r="B21" s="155" t="s">
        <v>1154</v>
      </c>
      <c r="C21" s="156" t="s">
        <v>1216</v>
      </c>
      <c r="D21" s="157" t="s">
        <v>21</v>
      </c>
      <c r="E21" s="157" t="s">
        <v>1376</v>
      </c>
      <c r="F21" s="157" t="s">
        <v>271</v>
      </c>
      <c r="G21" s="157" t="s">
        <v>432</v>
      </c>
      <c r="H21" s="157" t="s">
        <v>1547</v>
      </c>
      <c r="I21" s="155"/>
      <c r="J21" s="158"/>
      <c r="K21" s="157" t="s">
        <v>1699</v>
      </c>
      <c r="L21" s="155"/>
      <c r="M21" s="157" t="s">
        <v>1184</v>
      </c>
      <c r="N21" s="152" t="s">
        <v>1191</v>
      </c>
      <c r="O21" s="246"/>
      <c r="P21" s="256"/>
      <c r="Q21" s="249" t="s">
        <v>509</v>
      </c>
      <c r="R21" s="157" t="s">
        <v>526</v>
      </c>
      <c r="S21" s="157" t="s">
        <v>727</v>
      </c>
      <c r="T21" s="157" t="s">
        <v>1978</v>
      </c>
      <c r="U21" s="157" t="s">
        <v>846</v>
      </c>
      <c r="V21" s="157" t="s">
        <v>847</v>
      </c>
      <c r="W21" s="258"/>
      <c r="X21" s="232"/>
      <c r="Y21" s="258"/>
      <c r="Z21" s="259">
        <f>IF(OR(J21="Fail",ISBLANK(J21)),INDEX('Issue Code Table'!C:C,MATCH(N:N,'Issue Code Table'!A:A,0)),IF(M21="Critical",6,IF(M21="Significant",5,IF(M21="Moderate",3,2))))</f>
        <v>5</v>
      </c>
    </row>
    <row r="22" spans="1:26" s="153" customFormat="1" ht="83.1" customHeight="1" x14ac:dyDescent="0.25">
      <c r="A22" s="164" t="s">
        <v>1795</v>
      </c>
      <c r="B22" s="155" t="s">
        <v>1154</v>
      </c>
      <c r="C22" s="156" t="s">
        <v>1216</v>
      </c>
      <c r="D22" s="157" t="s">
        <v>21</v>
      </c>
      <c r="E22" s="157" t="s">
        <v>1377</v>
      </c>
      <c r="F22" s="156" t="s">
        <v>272</v>
      </c>
      <c r="G22" s="156" t="s">
        <v>433</v>
      </c>
      <c r="H22" s="157" t="s">
        <v>1548</v>
      </c>
      <c r="I22" s="155"/>
      <c r="J22" s="158"/>
      <c r="K22" s="156" t="s">
        <v>1264</v>
      </c>
      <c r="L22" s="155"/>
      <c r="M22" s="157" t="s">
        <v>1183</v>
      </c>
      <c r="N22" s="152" t="s">
        <v>1189</v>
      </c>
      <c r="O22" s="246"/>
      <c r="P22" s="256"/>
      <c r="Q22" s="249" t="s">
        <v>509</v>
      </c>
      <c r="R22" s="157" t="s">
        <v>527</v>
      </c>
      <c r="S22" s="157" t="s">
        <v>728</v>
      </c>
      <c r="T22" s="157" t="s">
        <v>1057</v>
      </c>
      <c r="U22" s="157" t="s">
        <v>848</v>
      </c>
      <c r="V22" s="157" t="s">
        <v>849</v>
      </c>
      <c r="W22" s="258"/>
      <c r="X22" s="232"/>
      <c r="Y22" s="258"/>
      <c r="Z22" s="259">
        <f>IF(OR(J22="Fail",ISBLANK(J22)),INDEX('Issue Code Table'!C:C,MATCH(N:N,'Issue Code Table'!A:A,0)),IF(M22="Critical",6,IF(M22="Significant",5,IF(M22="Moderate",3,2))))</f>
        <v>4</v>
      </c>
    </row>
    <row r="23" spans="1:26" s="153" customFormat="1" ht="83.1" customHeight="1" x14ac:dyDescent="0.25">
      <c r="A23" s="164" t="s">
        <v>1796</v>
      </c>
      <c r="B23" s="155" t="s">
        <v>1159</v>
      </c>
      <c r="C23" s="156" t="s">
        <v>1223</v>
      </c>
      <c r="D23" s="157" t="s">
        <v>21</v>
      </c>
      <c r="E23" s="157" t="s">
        <v>1378</v>
      </c>
      <c r="F23" s="157" t="s">
        <v>273</v>
      </c>
      <c r="G23" s="157" t="s">
        <v>434</v>
      </c>
      <c r="H23" s="157" t="s">
        <v>1549</v>
      </c>
      <c r="I23" s="155"/>
      <c r="J23" s="158"/>
      <c r="K23" s="156" t="s">
        <v>1728</v>
      </c>
      <c r="L23" s="155"/>
      <c r="M23" s="157" t="s">
        <v>1184</v>
      </c>
      <c r="N23" s="152" t="s">
        <v>1192</v>
      </c>
      <c r="O23" s="246"/>
      <c r="P23" s="256"/>
      <c r="Q23" s="249" t="s">
        <v>509</v>
      </c>
      <c r="R23" s="157" t="s">
        <v>528</v>
      </c>
      <c r="S23" s="157" t="s">
        <v>729</v>
      </c>
      <c r="T23" s="157" t="s">
        <v>2006</v>
      </c>
      <c r="U23" s="157" t="s">
        <v>850</v>
      </c>
      <c r="V23" s="157" t="s">
        <v>230</v>
      </c>
      <c r="W23" s="258"/>
      <c r="X23" s="232"/>
      <c r="Y23" s="258"/>
      <c r="Z23" s="259">
        <f>IF(OR(J23="Fail",ISBLANK(J23)),INDEX('Issue Code Table'!C:C,MATCH(N:N,'Issue Code Table'!A:A,0)),IF(M23="Critical",6,IF(M23="Significant",5,IF(M23="Moderate",3,2))))</f>
        <v>6</v>
      </c>
    </row>
    <row r="24" spans="1:26" s="153" customFormat="1" ht="83.1" customHeight="1" x14ac:dyDescent="0.25">
      <c r="A24" s="164" t="s">
        <v>1797</v>
      </c>
      <c r="B24" s="155" t="s">
        <v>1154</v>
      </c>
      <c r="C24" s="156" t="s">
        <v>1216</v>
      </c>
      <c r="D24" s="157" t="s">
        <v>21</v>
      </c>
      <c r="E24" s="157" t="s">
        <v>1379</v>
      </c>
      <c r="F24" s="157" t="s">
        <v>274</v>
      </c>
      <c r="G24" s="157" t="s">
        <v>435</v>
      </c>
      <c r="H24" s="157" t="s">
        <v>1550</v>
      </c>
      <c r="I24" s="155"/>
      <c r="J24" s="158"/>
      <c r="K24" s="156" t="s">
        <v>1265</v>
      </c>
      <c r="L24" s="155"/>
      <c r="M24" s="157" t="s">
        <v>1183</v>
      </c>
      <c r="N24" s="152" t="s">
        <v>1196</v>
      </c>
      <c r="O24" s="246"/>
      <c r="P24" s="256"/>
      <c r="Q24" s="249" t="s">
        <v>509</v>
      </c>
      <c r="R24" s="157" t="s">
        <v>529</v>
      </c>
      <c r="S24" s="157" t="s">
        <v>730</v>
      </c>
      <c r="T24" s="157" t="s">
        <v>1065</v>
      </c>
      <c r="U24" s="157" t="s">
        <v>851</v>
      </c>
      <c r="V24" s="157" t="s">
        <v>852</v>
      </c>
      <c r="W24" s="258"/>
      <c r="X24" s="232"/>
      <c r="Y24" s="258"/>
      <c r="Z24" s="259">
        <f>IF(OR(J24="Fail",ISBLANK(J24)),INDEX('Issue Code Table'!C:C,MATCH(N:N,'Issue Code Table'!A:A,0)),IF(M24="Critical",6,IF(M24="Significant",5,IF(M24="Moderate",3,2))))</f>
        <v>4</v>
      </c>
    </row>
    <row r="25" spans="1:26" s="153" customFormat="1" ht="83.1" customHeight="1" x14ac:dyDescent="0.25">
      <c r="A25" s="164" t="s">
        <v>1798</v>
      </c>
      <c r="B25" s="155" t="s">
        <v>1162</v>
      </c>
      <c r="C25" s="156" t="s">
        <v>1218</v>
      </c>
      <c r="D25" s="157" t="s">
        <v>21</v>
      </c>
      <c r="E25" s="157" t="s">
        <v>1380</v>
      </c>
      <c r="F25" s="157" t="s">
        <v>275</v>
      </c>
      <c r="G25" s="157" t="s">
        <v>436</v>
      </c>
      <c r="H25" s="157" t="s">
        <v>1551</v>
      </c>
      <c r="I25" s="155"/>
      <c r="J25" s="158"/>
      <c r="K25" s="156" t="s">
        <v>1729</v>
      </c>
      <c r="L25" s="155"/>
      <c r="M25" s="157" t="s">
        <v>1184</v>
      </c>
      <c r="N25" s="152" t="s">
        <v>1202</v>
      </c>
      <c r="O25" s="246"/>
      <c r="P25" s="256"/>
      <c r="Q25" s="249" t="s">
        <v>509</v>
      </c>
      <c r="R25" s="157" t="s">
        <v>530</v>
      </c>
      <c r="S25" s="157" t="s">
        <v>731</v>
      </c>
      <c r="T25" s="157" t="s">
        <v>2007</v>
      </c>
      <c r="U25" s="157" t="s">
        <v>853</v>
      </c>
      <c r="V25" s="157" t="s">
        <v>238</v>
      </c>
      <c r="W25" s="258"/>
      <c r="X25" s="232"/>
      <c r="Y25" s="258"/>
      <c r="Z25" s="259">
        <f>IF(OR(J25="Fail",ISBLANK(J25)),INDEX('Issue Code Table'!C:C,MATCH(N:N,'Issue Code Table'!A:A,0)),IF(M25="Critical",6,IF(M25="Significant",5,IF(M25="Moderate",3,2))))</f>
        <v>7</v>
      </c>
    </row>
    <row r="26" spans="1:26" s="153" customFormat="1" ht="83.1" customHeight="1" x14ac:dyDescent="0.25">
      <c r="A26" s="164" t="s">
        <v>1799</v>
      </c>
      <c r="B26" s="155" t="s">
        <v>1154</v>
      </c>
      <c r="C26" s="156" t="s">
        <v>1216</v>
      </c>
      <c r="D26" s="157" t="s">
        <v>21</v>
      </c>
      <c r="E26" s="157" t="s">
        <v>1381</v>
      </c>
      <c r="F26" s="157" t="s">
        <v>276</v>
      </c>
      <c r="G26" s="157" t="s">
        <v>437</v>
      </c>
      <c r="H26" s="157" t="s">
        <v>1552</v>
      </c>
      <c r="I26" s="155"/>
      <c r="J26" s="158"/>
      <c r="K26" s="156" t="s">
        <v>1730</v>
      </c>
      <c r="L26" s="155"/>
      <c r="M26" s="157" t="s">
        <v>1183</v>
      </c>
      <c r="N26" s="152" t="s">
        <v>1196</v>
      </c>
      <c r="O26" s="246"/>
      <c r="P26" s="256"/>
      <c r="Q26" s="249" t="s">
        <v>509</v>
      </c>
      <c r="R26" s="157" t="s">
        <v>531</v>
      </c>
      <c r="S26" s="157" t="s">
        <v>732</v>
      </c>
      <c r="T26" s="157" t="s">
        <v>2008</v>
      </c>
      <c r="U26" s="157" t="s">
        <v>854</v>
      </c>
      <c r="V26" s="157" t="s">
        <v>220</v>
      </c>
      <c r="W26" s="258"/>
      <c r="X26" s="232"/>
      <c r="Y26" s="258"/>
      <c r="Z26" s="259">
        <f>IF(OR(J26="Fail",ISBLANK(J26)),INDEX('Issue Code Table'!C:C,MATCH(N:N,'Issue Code Table'!A:A,0)),IF(M26="Critical",6,IF(M26="Significant",5,IF(M26="Moderate",3,2))))</f>
        <v>4</v>
      </c>
    </row>
    <row r="27" spans="1:26" s="151" customFormat="1" ht="109.5" customHeight="1" x14ac:dyDescent="0.25">
      <c r="A27" s="164" t="s">
        <v>1800</v>
      </c>
      <c r="B27" s="159" t="s">
        <v>1162</v>
      </c>
      <c r="C27" s="156" t="s">
        <v>1218</v>
      </c>
      <c r="D27" s="157" t="s">
        <v>22</v>
      </c>
      <c r="E27" s="157" t="s">
        <v>1382</v>
      </c>
      <c r="F27" s="157" t="s">
        <v>277</v>
      </c>
      <c r="G27" s="157" t="s">
        <v>438</v>
      </c>
      <c r="H27" s="157" t="s">
        <v>1769</v>
      </c>
      <c r="I27" s="155"/>
      <c r="J27" s="158"/>
      <c r="K27" s="168" t="s">
        <v>2709</v>
      </c>
      <c r="L27" s="157" t="s">
        <v>1770</v>
      </c>
      <c r="M27" s="157" t="s">
        <v>1185</v>
      </c>
      <c r="N27" s="152" t="s">
        <v>1199</v>
      </c>
      <c r="O27" s="246"/>
      <c r="P27" s="256"/>
      <c r="Q27" s="249" t="s">
        <v>509</v>
      </c>
      <c r="R27" s="157" t="s">
        <v>532</v>
      </c>
      <c r="S27" s="157" t="s">
        <v>733</v>
      </c>
      <c r="T27" s="157" t="s">
        <v>2710</v>
      </c>
      <c r="U27" s="157" t="s">
        <v>855</v>
      </c>
      <c r="V27" s="157" t="s">
        <v>856</v>
      </c>
      <c r="W27" s="260"/>
      <c r="X27" s="232"/>
      <c r="Y27" s="260"/>
      <c r="Z27" s="259">
        <f>IF(OR(J27="Fail",ISBLANK(J27)),INDEX('Issue Code Table'!C:C,MATCH(N:N,'Issue Code Table'!A:A,0)),IF(M27="Critical",6,IF(M27="Significant",5,IF(M27="Moderate",3,2))))</f>
        <v>1</v>
      </c>
    </row>
    <row r="28" spans="1:26" s="153" customFormat="1" ht="83.1" customHeight="1" x14ac:dyDescent="0.25">
      <c r="A28" s="164" t="s">
        <v>1801</v>
      </c>
      <c r="B28" s="155" t="s">
        <v>1158</v>
      </c>
      <c r="C28" s="156" t="s">
        <v>1215</v>
      </c>
      <c r="D28" s="157" t="s">
        <v>21</v>
      </c>
      <c r="E28" s="156" t="s">
        <v>1383</v>
      </c>
      <c r="F28" s="157" t="s">
        <v>278</v>
      </c>
      <c r="G28" s="157" t="s">
        <v>439</v>
      </c>
      <c r="H28" s="156" t="s">
        <v>1553</v>
      </c>
      <c r="I28" s="155"/>
      <c r="J28" s="158"/>
      <c r="K28" s="156" t="s">
        <v>1911</v>
      </c>
      <c r="L28" s="155"/>
      <c r="M28" s="157" t="s">
        <v>1184</v>
      </c>
      <c r="N28" s="152" t="s">
        <v>1192</v>
      </c>
      <c r="O28" s="246"/>
      <c r="P28" s="256"/>
      <c r="Q28" s="249" t="s">
        <v>509</v>
      </c>
      <c r="R28" s="157" t="s">
        <v>533</v>
      </c>
      <c r="S28" s="157" t="s">
        <v>734</v>
      </c>
      <c r="T28" s="157" t="s">
        <v>1876</v>
      </c>
      <c r="U28" s="157" t="s">
        <v>857</v>
      </c>
      <c r="V28" s="157" t="s">
        <v>234</v>
      </c>
      <c r="W28" s="258"/>
      <c r="X28" s="232"/>
      <c r="Y28" s="258"/>
      <c r="Z28" s="259">
        <f>IF(OR(J28="Fail",ISBLANK(J28)),INDEX('Issue Code Table'!C:C,MATCH(N:N,'Issue Code Table'!A:A,0)),IF(M28="Critical",6,IF(M28="Significant",5,IF(M28="Moderate",3,2))))</f>
        <v>6</v>
      </c>
    </row>
    <row r="29" spans="1:26" s="153" customFormat="1" ht="83.1" customHeight="1" x14ac:dyDescent="0.25">
      <c r="A29" s="164" t="s">
        <v>1802</v>
      </c>
      <c r="B29" s="155" t="s">
        <v>1163</v>
      </c>
      <c r="C29" s="156" t="s">
        <v>1230</v>
      </c>
      <c r="D29" s="157" t="s">
        <v>21</v>
      </c>
      <c r="E29" s="157" t="s">
        <v>1384</v>
      </c>
      <c r="F29" s="157" t="s">
        <v>279</v>
      </c>
      <c r="G29" s="157" t="s">
        <v>440</v>
      </c>
      <c r="H29" s="157" t="s">
        <v>1554</v>
      </c>
      <c r="I29" s="155"/>
      <c r="J29" s="158"/>
      <c r="K29" s="156" t="s">
        <v>1731</v>
      </c>
      <c r="L29" s="155"/>
      <c r="M29" s="157" t="s">
        <v>1184</v>
      </c>
      <c r="N29" s="152" t="s">
        <v>1202</v>
      </c>
      <c r="O29" s="246"/>
      <c r="P29" s="256"/>
      <c r="Q29" s="249" t="s">
        <v>509</v>
      </c>
      <c r="R29" s="157" t="s">
        <v>534</v>
      </c>
      <c r="S29" s="157" t="s">
        <v>735</v>
      </c>
      <c r="T29" s="157" t="s">
        <v>2009</v>
      </c>
      <c r="U29" s="157" t="s">
        <v>858</v>
      </c>
      <c r="V29" s="157" t="s">
        <v>240</v>
      </c>
      <c r="W29" s="258"/>
      <c r="X29" s="232"/>
      <c r="Y29" s="258"/>
      <c r="Z29" s="259">
        <f>IF(OR(J29="Fail",ISBLANK(J29)),INDEX('Issue Code Table'!C:C,MATCH(N:N,'Issue Code Table'!A:A,0)),IF(M29="Critical",6,IF(M29="Significant",5,IF(M29="Moderate",3,2))))</f>
        <v>7</v>
      </c>
    </row>
    <row r="30" spans="1:26" s="153" customFormat="1" ht="83.1" customHeight="1" x14ac:dyDescent="0.25">
      <c r="A30" s="164" t="s">
        <v>1803</v>
      </c>
      <c r="B30" s="155" t="s">
        <v>1154</v>
      </c>
      <c r="C30" s="156" t="s">
        <v>1216</v>
      </c>
      <c r="D30" s="157" t="s">
        <v>21</v>
      </c>
      <c r="E30" s="157" t="s">
        <v>1385</v>
      </c>
      <c r="F30" s="157" t="s">
        <v>280</v>
      </c>
      <c r="G30" s="157" t="s">
        <v>441</v>
      </c>
      <c r="H30" s="157" t="s">
        <v>1555</v>
      </c>
      <c r="I30" s="155"/>
      <c r="J30" s="158"/>
      <c r="K30" s="156" t="s">
        <v>1912</v>
      </c>
      <c r="L30" s="155"/>
      <c r="M30" s="157" t="s">
        <v>1183</v>
      </c>
      <c r="N30" s="152" t="s">
        <v>1196</v>
      </c>
      <c r="O30" s="246"/>
      <c r="P30" s="256"/>
      <c r="Q30" s="249" t="s">
        <v>509</v>
      </c>
      <c r="R30" s="157" t="s">
        <v>535</v>
      </c>
      <c r="S30" s="157" t="s">
        <v>730</v>
      </c>
      <c r="T30" s="157" t="s">
        <v>1066</v>
      </c>
      <c r="U30" s="157" t="s">
        <v>851</v>
      </c>
      <c r="V30" s="157" t="s">
        <v>859</v>
      </c>
      <c r="W30" s="258"/>
      <c r="X30" s="232"/>
      <c r="Y30" s="258"/>
      <c r="Z30" s="259">
        <f>IF(OR(J30="Fail",ISBLANK(J30)),INDEX('Issue Code Table'!C:C,MATCH(N:N,'Issue Code Table'!A:A,0)),IF(M30="Critical",6,IF(M30="Significant",5,IF(M30="Moderate",3,2))))</f>
        <v>4</v>
      </c>
    </row>
    <row r="31" spans="1:26" s="153" customFormat="1" ht="83.1" customHeight="1" x14ac:dyDescent="0.25">
      <c r="A31" s="164" t="s">
        <v>1804</v>
      </c>
      <c r="B31" s="155" t="s">
        <v>1154</v>
      </c>
      <c r="C31" s="156" t="s">
        <v>1216</v>
      </c>
      <c r="D31" s="157" t="s">
        <v>21</v>
      </c>
      <c r="E31" s="157" t="s">
        <v>1386</v>
      </c>
      <c r="F31" s="157" t="s">
        <v>281</v>
      </c>
      <c r="G31" s="157" t="s">
        <v>442</v>
      </c>
      <c r="H31" s="157" t="s">
        <v>1556</v>
      </c>
      <c r="I31" s="155"/>
      <c r="J31" s="158"/>
      <c r="K31" s="157" t="s">
        <v>1700</v>
      </c>
      <c r="L31" s="155"/>
      <c r="M31" s="157" t="s">
        <v>1184</v>
      </c>
      <c r="N31" s="152" t="s">
        <v>1192</v>
      </c>
      <c r="O31" s="246"/>
      <c r="P31" s="256"/>
      <c r="Q31" s="249" t="s">
        <v>509</v>
      </c>
      <c r="R31" s="157" t="s">
        <v>536</v>
      </c>
      <c r="S31" s="156" t="s">
        <v>1243</v>
      </c>
      <c r="T31" s="157" t="s">
        <v>1979</v>
      </c>
      <c r="U31" s="156" t="s">
        <v>1244</v>
      </c>
      <c r="V31" s="157" t="s">
        <v>228</v>
      </c>
      <c r="W31" s="258"/>
      <c r="X31" s="232"/>
      <c r="Y31" s="258"/>
      <c r="Z31" s="259">
        <f>IF(OR(J31="Fail",ISBLANK(J31)),INDEX('Issue Code Table'!C:C,MATCH(N:N,'Issue Code Table'!A:A,0)),IF(M31="Critical",6,IF(M31="Significant",5,IF(M31="Moderate",3,2))))</f>
        <v>6</v>
      </c>
    </row>
    <row r="32" spans="1:26" s="153" customFormat="1" ht="108.75" customHeight="1" x14ac:dyDescent="0.25">
      <c r="A32" s="164" t="s">
        <v>1805</v>
      </c>
      <c r="B32" s="155" t="s">
        <v>1154</v>
      </c>
      <c r="C32" s="156" t="s">
        <v>1216</v>
      </c>
      <c r="D32" s="157" t="s">
        <v>21</v>
      </c>
      <c r="E32" s="157" t="s">
        <v>1387</v>
      </c>
      <c r="F32" s="157" t="s">
        <v>282</v>
      </c>
      <c r="G32" s="157" t="s">
        <v>443</v>
      </c>
      <c r="H32" s="157" t="s">
        <v>1929</v>
      </c>
      <c r="I32" s="155"/>
      <c r="J32" s="158"/>
      <c r="K32" s="167" t="s">
        <v>1918</v>
      </c>
      <c r="L32" s="155"/>
      <c r="M32" s="157" t="s">
        <v>1184</v>
      </c>
      <c r="N32" s="152" t="s">
        <v>1191</v>
      </c>
      <c r="O32" s="246"/>
      <c r="P32" s="256"/>
      <c r="Q32" s="249" t="s">
        <v>509</v>
      </c>
      <c r="R32" s="157" t="s">
        <v>537</v>
      </c>
      <c r="S32" s="157" t="s">
        <v>736</v>
      </c>
      <c r="T32" s="168" t="s">
        <v>1928</v>
      </c>
      <c r="U32" s="157" t="s">
        <v>860</v>
      </c>
      <c r="V32" s="157" t="s">
        <v>861</v>
      </c>
      <c r="W32" s="258"/>
      <c r="X32" s="232"/>
      <c r="Y32" s="258"/>
      <c r="Z32" s="259">
        <f>IF(OR(J32="Fail",ISBLANK(J32)),INDEX('Issue Code Table'!C:C,MATCH(N:N,'Issue Code Table'!A:A,0)),IF(M32="Critical",6,IF(M32="Significant",5,IF(M32="Moderate",3,2))))</f>
        <v>5</v>
      </c>
    </row>
    <row r="33" spans="1:26" s="153" customFormat="1" ht="83.1" customHeight="1" x14ac:dyDescent="0.25">
      <c r="A33" s="164" t="s">
        <v>1806</v>
      </c>
      <c r="B33" s="155" t="s">
        <v>1154</v>
      </c>
      <c r="C33" s="156" t="s">
        <v>1216</v>
      </c>
      <c r="D33" s="157" t="s">
        <v>21</v>
      </c>
      <c r="E33" s="157" t="s">
        <v>1388</v>
      </c>
      <c r="F33" s="157" t="s">
        <v>283</v>
      </c>
      <c r="G33" s="157" t="s">
        <v>444</v>
      </c>
      <c r="H33" s="157" t="s">
        <v>1557</v>
      </c>
      <c r="I33" s="155"/>
      <c r="J33" s="158"/>
      <c r="K33" s="157" t="s">
        <v>1701</v>
      </c>
      <c r="L33" s="155"/>
      <c r="M33" s="157" t="s">
        <v>1184</v>
      </c>
      <c r="N33" s="152" t="s">
        <v>1195</v>
      </c>
      <c r="O33" s="246"/>
      <c r="P33" s="256"/>
      <c r="Q33" s="249" t="s">
        <v>509</v>
      </c>
      <c r="R33" s="157" t="s">
        <v>538</v>
      </c>
      <c r="S33" s="157" t="s">
        <v>737</v>
      </c>
      <c r="T33" s="157" t="s">
        <v>1980</v>
      </c>
      <c r="U33" s="157" t="s">
        <v>862</v>
      </c>
      <c r="V33" s="157" t="s">
        <v>863</v>
      </c>
      <c r="W33" s="258"/>
      <c r="X33" s="232"/>
      <c r="Y33" s="258"/>
      <c r="Z33" s="259">
        <f>IF(OR(J33="Fail",ISBLANK(J33)),INDEX('Issue Code Table'!C:C,MATCH(N:N,'Issue Code Table'!A:A,0)),IF(M33="Critical",6,IF(M33="Significant",5,IF(M33="Moderate",3,2))))</f>
        <v>5</v>
      </c>
    </row>
    <row r="34" spans="1:26" s="153" customFormat="1" ht="83.1" customHeight="1" x14ac:dyDescent="0.25">
      <c r="A34" s="164" t="s">
        <v>1807</v>
      </c>
      <c r="B34" s="155" t="s">
        <v>1156</v>
      </c>
      <c r="C34" s="156" t="s">
        <v>1227</v>
      </c>
      <c r="D34" s="157" t="s">
        <v>21</v>
      </c>
      <c r="E34" s="157" t="s">
        <v>1389</v>
      </c>
      <c r="F34" s="157" t="s">
        <v>284</v>
      </c>
      <c r="G34" s="157" t="s">
        <v>445</v>
      </c>
      <c r="H34" s="157" t="s">
        <v>1558</v>
      </c>
      <c r="I34" s="155"/>
      <c r="J34" s="158"/>
      <c r="K34" s="157" t="s">
        <v>1702</v>
      </c>
      <c r="L34" s="155"/>
      <c r="M34" s="157" t="s">
        <v>1183</v>
      </c>
      <c r="N34" s="152" t="s">
        <v>1196</v>
      </c>
      <c r="O34" s="246"/>
      <c r="P34" s="256"/>
      <c r="Q34" s="249" t="s">
        <v>509</v>
      </c>
      <c r="R34" s="157" t="s">
        <v>539</v>
      </c>
      <c r="S34" s="157" t="s">
        <v>738</v>
      </c>
      <c r="T34" s="157" t="s">
        <v>1981</v>
      </c>
      <c r="U34" s="157" t="s">
        <v>864</v>
      </c>
      <c r="V34" s="157" t="s">
        <v>215</v>
      </c>
      <c r="W34" s="258"/>
      <c r="X34" s="232"/>
      <c r="Y34" s="258"/>
      <c r="Z34" s="259">
        <f>IF(OR(J34="Fail",ISBLANK(J34)),INDEX('Issue Code Table'!C:C,MATCH(N:N,'Issue Code Table'!A:A,0)),IF(M34="Critical",6,IF(M34="Significant",5,IF(M34="Moderate",3,2))))</f>
        <v>4</v>
      </c>
    </row>
    <row r="35" spans="1:26" s="153" customFormat="1" ht="83.1" customHeight="1" x14ac:dyDescent="0.25">
      <c r="A35" s="164" t="s">
        <v>1808</v>
      </c>
      <c r="B35" s="155" t="s">
        <v>1155</v>
      </c>
      <c r="C35" s="156" t="s">
        <v>1221</v>
      </c>
      <c r="D35" s="157" t="s">
        <v>21</v>
      </c>
      <c r="E35" s="157" t="s">
        <v>1390</v>
      </c>
      <c r="F35" s="157" t="s">
        <v>285</v>
      </c>
      <c r="G35" s="157" t="s">
        <v>446</v>
      </c>
      <c r="H35" s="157" t="s">
        <v>1559</v>
      </c>
      <c r="I35" s="155"/>
      <c r="J35" s="158"/>
      <c r="K35" s="157" t="s">
        <v>1703</v>
      </c>
      <c r="L35" s="155"/>
      <c r="M35" s="157" t="s">
        <v>1183</v>
      </c>
      <c r="N35" s="152" t="s">
        <v>1196</v>
      </c>
      <c r="O35" s="246"/>
      <c r="P35" s="256"/>
      <c r="Q35" s="249" t="s">
        <v>509</v>
      </c>
      <c r="R35" s="157" t="s">
        <v>540</v>
      </c>
      <c r="S35" s="157" t="s">
        <v>739</v>
      </c>
      <c r="T35" s="157" t="s">
        <v>1982</v>
      </c>
      <c r="U35" s="157" t="s">
        <v>865</v>
      </c>
      <c r="V35" s="157" t="s">
        <v>219</v>
      </c>
      <c r="W35" s="258"/>
      <c r="X35" s="232"/>
      <c r="Y35" s="258"/>
      <c r="Z35" s="259">
        <f>IF(OR(J35="Fail",ISBLANK(J35)),INDEX('Issue Code Table'!C:C,MATCH(N:N,'Issue Code Table'!A:A,0)),IF(M35="Critical",6,IF(M35="Significant",5,IF(M35="Moderate",3,2))))</f>
        <v>4</v>
      </c>
    </row>
    <row r="36" spans="1:26" s="153" customFormat="1" ht="83.1" customHeight="1" x14ac:dyDescent="0.25">
      <c r="A36" s="164" t="s">
        <v>1809</v>
      </c>
      <c r="B36" s="155" t="s">
        <v>1154</v>
      </c>
      <c r="C36" s="156" t="s">
        <v>1216</v>
      </c>
      <c r="D36" s="157" t="s">
        <v>21</v>
      </c>
      <c r="E36" s="157" t="s">
        <v>1391</v>
      </c>
      <c r="F36" s="157" t="s">
        <v>286</v>
      </c>
      <c r="G36" s="157" t="s">
        <v>447</v>
      </c>
      <c r="H36" s="157" t="s">
        <v>1560</v>
      </c>
      <c r="I36" s="155"/>
      <c r="J36" s="158"/>
      <c r="K36" s="156" t="s">
        <v>1732</v>
      </c>
      <c r="L36" s="155"/>
      <c r="M36" s="157" t="s">
        <v>1183</v>
      </c>
      <c r="N36" s="152" t="s">
        <v>1196</v>
      </c>
      <c r="O36" s="246"/>
      <c r="P36" s="256"/>
      <c r="Q36" s="249" t="s">
        <v>509</v>
      </c>
      <c r="R36" s="157" t="s">
        <v>541</v>
      </c>
      <c r="S36" s="157" t="s">
        <v>740</v>
      </c>
      <c r="T36" s="157" t="s">
        <v>2010</v>
      </c>
      <c r="U36" s="157" t="s">
        <v>866</v>
      </c>
      <c r="V36" s="157" t="s">
        <v>867</v>
      </c>
      <c r="W36" s="258"/>
      <c r="X36" s="232"/>
      <c r="Y36" s="258"/>
      <c r="Z36" s="259">
        <f>IF(OR(J36="Fail",ISBLANK(J36)),INDEX('Issue Code Table'!C:C,MATCH(N:N,'Issue Code Table'!A:A,0)),IF(M36="Critical",6,IF(M36="Significant",5,IF(M36="Moderate",3,2))))</f>
        <v>4</v>
      </c>
    </row>
    <row r="37" spans="1:26" s="153" customFormat="1" ht="83.1" customHeight="1" x14ac:dyDescent="0.25">
      <c r="A37" s="164" t="s">
        <v>1810</v>
      </c>
      <c r="B37" s="155" t="s">
        <v>1161</v>
      </c>
      <c r="C37" s="156" t="s">
        <v>1217</v>
      </c>
      <c r="D37" s="157" t="s">
        <v>21</v>
      </c>
      <c r="E37" s="157" t="s">
        <v>1392</v>
      </c>
      <c r="F37" s="157" t="s">
        <v>287</v>
      </c>
      <c r="G37" s="157" t="s">
        <v>448</v>
      </c>
      <c r="H37" s="157" t="s">
        <v>1561</v>
      </c>
      <c r="I37" s="155"/>
      <c r="J37" s="158"/>
      <c r="K37" s="157" t="s">
        <v>1704</v>
      </c>
      <c r="L37" s="155"/>
      <c r="M37" s="157" t="s">
        <v>1184</v>
      </c>
      <c r="N37" s="152" t="s">
        <v>1192</v>
      </c>
      <c r="O37" s="246"/>
      <c r="P37" s="256"/>
      <c r="Q37" s="249" t="s">
        <v>509</v>
      </c>
      <c r="R37" s="157" t="s">
        <v>542</v>
      </c>
      <c r="S37" s="157" t="s">
        <v>741</v>
      </c>
      <c r="T37" s="157" t="s">
        <v>1983</v>
      </c>
      <c r="U37" s="157" t="s">
        <v>826</v>
      </c>
      <c r="V37" s="157" t="s">
        <v>868</v>
      </c>
      <c r="W37" s="258"/>
      <c r="X37" s="232"/>
      <c r="Y37" s="258"/>
      <c r="Z37" s="259">
        <f>IF(OR(J37="Fail",ISBLANK(J37)),INDEX('Issue Code Table'!C:C,MATCH(N:N,'Issue Code Table'!A:A,0)),IF(M37="Critical",6,IF(M37="Significant",5,IF(M37="Moderate",3,2))))</f>
        <v>6</v>
      </c>
    </row>
    <row r="38" spans="1:26" s="153" customFormat="1" ht="83.1" customHeight="1" x14ac:dyDescent="0.25">
      <c r="A38" s="164" t="s">
        <v>1811</v>
      </c>
      <c r="B38" s="155" t="s">
        <v>1156</v>
      </c>
      <c r="C38" s="156" t="s">
        <v>1227</v>
      </c>
      <c r="D38" s="157" t="s">
        <v>21</v>
      </c>
      <c r="E38" s="157" t="s">
        <v>1930</v>
      </c>
      <c r="F38" s="157" t="s">
        <v>288</v>
      </c>
      <c r="G38" s="157" t="s">
        <v>449</v>
      </c>
      <c r="H38" s="157" t="s">
        <v>1932</v>
      </c>
      <c r="I38" s="155"/>
      <c r="J38" s="158"/>
      <c r="K38" s="156" t="s">
        <v>1913</v>
      </c>
      <c r="L38" s="155"/>
      <c r="M38" s="157" t="s">
        <v>1184</v>
      </c>
      <c r="N38" s="152" t="s">
        <v>1191</v>
      </c>
      <c r="O38" s="246"/>
      <c r="P38" s="256"/>
      <c r="Q38" s="249" t="s">
        <v>509</v>
      </c>
      <c r="R38" s="157" t="s">
        <v>544</v>
      </c>
      <c r="S38" s="157" t="s">
        <v>743</v>
      </c>
      <c r="T38" s="168" t="s">
        <v>1931</v>
      </c>
      <c r="U38" s="157" t="s">
        <v>860</v>
      </c>
      <c r="V38" s="157" t="s">
        <v>232</v>
      </c>
      <c r="W38" s="258"/>
      <c r="X38" s="232"/>
      <c r="Y38" s="258"/>
      <c r="Z38" s="259">
        <f>IF(OR(J38="Fail",ISBLANK(J38)),INDEX('Issue Code Table'!C:C,MATCH(N:N,'Issue Code Table'!A:A,0)),IF(M38="Critical",6,IF(M38="Significant",5,IF(M38="Moderate",3,2))))</f>
        <v>5</v>
      </c>
    </row>
    <row r="39" spans="1:26" s="153" customFormat="1" ht="83.1" customHeight="1" x14ac:dyDescent="0.25">
      <c r="A39" s="164" t="s">
        <v>1812</v>
      </c>
      <c r="B39" s="155" t="s">
        <v>1164</v>
      </c>
      <c r="C39" s="156" t="s">
        <v>1229</v>
      </c>
      <c r="D39" s="157" t="s">
        <v>21</v>
      </c>
      <c r="E39" s="157" t="s">
        <v>1393</v>
      </c>
      <c r="F39" s="157" t="s">
        <v>289</v>
      </c>
      <c r="G39" s="157" t="s">
        <v>450</v>
      </c>
      <c r="H39" s="156" t="s">
        <v>1562</v>
      </c>
      <c r="I39" s="155"/>
      <c r="J39" s="158"/>
      <c r="K39" s="160" t="s">
        <v>1916</v>
      </c>
      <c r="L39" s="155"/>
      <c r="M39" s="157" t="s">
        <v>1184</v>
      </c>
      <c r="N39" s="152" t="s">
        <v>1201</v>
      </c>
      <c r="O39" s="246"/>
      <c r="P39" s="256"/>
      <c r="Q39" s="249" t="s">
        <v>509</v>
      </c>
      <c r="R39" s="157" t="s">
        <v>545</v>
      </c>
      <c r="S39" s="157" t="s">
        <v>744</v>
      </c>
      <c r="T39" s="157" t="s">
        <v>1067</v>
      </c>
      <c r="U39" s="157" t="s">
        <v>870</v>
      </c>
      <c r="V39" s="157" t="s">
        <v>871</v>
      </c>
      <c r="W39" s="258"/>
      <c r="X39" s="232"/>
      <c r="Y39" s="258"/>
      <c r="Z39" s="259">
        <f>IF(OR(J39="Fail",ISBLANK(J39)),INDEX('Issue Code Table'!C:C,MATCH(N:N,'Issue Code Table'!A:A,0)),IF(M39="Critical",6,IF(M39="Significant",5,IF(M39="Moderate",3,2))))</f>
        <v>5</v>
      </c>
    </row>
    <row r="40" spans="1:26" s="153" customFormat="1" ht="83.1" customHeight="1" x14ac:dyDescent="0.25">
      <c r="A40" s="164" t="s">
        <v>1813</v>
      </c>
      <c r="B40" s="155" t="s">
        <v>1154</v>
      </c>
      <c r="C40" s="156" t="s">
        <v>1216</v>
      </c>
      <c r="D40" s="157" t="s">
        <v>21</v>
      </c>
      <c r="E40" s="157" t="s">
        <v>1394</v>
      </c>
      <c r="F40" s="157" t="s">
        <v>290</v>
      </c>
      <c r="G40" s="157" t="s">
        <v>451</v>
      </c>
      <c r="H40" s="157" t="s">
        <v>1563</v>
      </c>
      <c r="I40" s="155"/>
      <c r="J40" s="158"/>
      <c r="K40" s="157" t="s">
        <v>1705</v>
      </c>
      <c r="L40" s="155"/>
      <c r="M40" s="157" t="s">
        <v>1184</v>
      </c>
      <c r="N40" s="152" t="s">
        <v>1192</v>
      </c>
      <c r="O40" s="246"/>
      <c r="P40" s="256"/>
      <c r="Q40" s="249" t="s">
        <v>509</v>
      </c>
      <c r="R40" s="157" t="s">
        <v>546</v>
      </c>
      <c r="S40" s="157" t="s">
        <v>741</v>
      </c>
      <c r="T40" s="157" t="s">
        <v>1984</v>
      </c>
      <c r="U40" s="157" t="s">
        <v>826</v>
      </c>
      <c r="V40" s="157" t="s">
        <v>872</v>
      </c>
      <c r="W40" s="258"/>
      <c r="X40" s="232"/>
      <c r="Y40" s="258"/>
      <c r="Z40" s="259">
        <f>IF(OR(J40="Fail",ISBLANK(J40)),INDEX('Issue Code Table'!C:C,MATCH(N:N,'Issue Code Table'!A:A,0)),IF(M40="Critical",6,IF(M40="Significant",5,IF(M40="Moderate",3,2))))</f>
        <v>6</v>
      </c>
    </row>
    <row r="41" spans="1:26" s="153" customFormat="1" ht="83.1" customHeight="1" x14ac:dyDescent="0.25">
      <c r="A41" s="164" t="s">
        <v>1814</v>
      </c>
      <c r="B41" s="155" t="s">
        <v>1159</v>
      </c>
      <c r="C41" s="156" t="s">
        <v>1223</v>
      </c>
      <c r="D41" s="157" t="s">
        <v>21</v>
      </c>
      <c r="E41" s="157" t="s">
        <v>1395</v>
      </c>
      <c r="F41" s="157" t="s">
        <v>291</v>
      </c>
      <c r="G41" s="157" t="s">
        <v>452</v>
      </c>
      <c r="H41" s="157" t="s">
        <v>1564</v>
      </c>
      <c r="I41" s="155"/>
      <c r="J41" s="158"/>
      <c r="K41" s="156" t="s">
        <v>1733</v>
      </c>
      <c r="L41" s="155"/>
      <c r="M41" s="157" t="s">
        <v>1184</v>
      </c>
      <c r="N41" s="152" t="s">
        <v>1203</v>
      </c>
      <c r="O41" s="246"/>
      <c r="P41" s="256"/>
      <c r="Q41" s="249" t="s">
        <v>509</v>
      </c>
      <c r="R41" s="157" t="s">
        <v>547</v>
      </c>
      <c r="S41" s="157" t="s">
        <v>745</v>
      </c>
      <c r="T41" s="157" t="s">
        <v>2011</v>
      </c>
      <c r="U41" s="156" t="s">
        <v>1245</v>
      </c>
      <c r="V41" s="157" t="s">
        <v>224</v>
      </c>
      <c r="W41" s="258"/>
      <c r="X41" s="232"/>
      <c r="Y41" s="258"/>
      <c r="Z41" s="259">
        <f>IF(OR(J41="Fail",ISBLANK(J41)),INDEX('Issue Code Table'!C:C,MATCH(N:N,'Issue Code Table'!A:A,0)),IF(M41="Critical",6,IF(M41="Significant",5,IF(M41="Moderate",3,2))))</f>
        <v>6</v>
      </c>
    </row>
    <row r="42" spans="1:26" s="153" customFormat="1" ht="83.1" customHeight="1" x14ac:dyDescent="0.25">
      <c r="A42" s="164" t="s">
        <v>1815</v>
      </c>
      <c r="B42" s="155" t="s">
        <v>1157</v>
      </c>
      <c r="C42" s="156" t="s">
        <v>1220</v>
      </c>
      <c r="D42" s="157" t="s">
        <v>21</v>
      </c>
      <c r="E42" s="157" t="s">
        <v>1396</v>
      </c>
      <c r="F42" s="157" t="s">
        <v>292</v>
      </c>
      <c r="G42" s="157" t="s">
        <v>453</v>
      </c>
      <c r="H42" s="157" t="s">
        <v>1565</v>
      </c>
      <c r="I42" s="155"/>
      <c r="J42" s="158"/>
      <c r="K42" s="156" t="s">
        <v>1734</v>
      </c>
      <c r="L42" s="155"/>
      <c r="M42" s="157" t="s">
        <v>1183</v>
      </c>
      <c r="N42" s="152" t="s">
        <v>1196</v>
      </c>
      <c r="O42" s="246"/>
      <c r="P42" s="256"/>
      <c r="Q42" s="249" t="s">
        <v>509</v>
      </c>
      <c r="R42" s="157" t="s">
        <v>548</v>
      </c>
      <c r="S42" s="156" t="s">
        <v>1246</v>
      </c>
      <c r="T42" s="157" t="s">
        <v>2012</v>
      </c>
      <c r="U42" s="157" t="s">
        <v>873</v>
      </c>
      <c r="V42" s="157" t="s">
        <v>874</v>
      </c>
      <c r="W42" s="258"/>
      <c r="X42" s="232"/>
      <c r="Y42" s="258"/>
      <c r="Z42" s="259">
        <f>IF(OR(J42="Fail",ISBLANK(J42)),INDEX('Issue Code Table'!C:C,MATCH(N:N,'Issue Code Table'!A:A,0)),IF(M42="Critical",6,IF(M42="Significant",5,IF(M42="Moderate",3,2))))</f>
        <v>4</v>
      </c>
    </row>
    <row r="43" spans="1:26" s="153" customFormat="1" ht="83.1" customHeight="1" x14ac:dyDescent="0.25">
      <c r="A43" s="164" t="s">
        <v>1816</v>
      </c>
      <c r="B43" s="155" t="s">
        <v>1154</v>
      </c>
      <c r="C43" s="156" t="s">
        <v>1216</v>
      </c>
      <c r="D43" s="157" t="s">
        <v>21</v>
      </c>
      <c r="E43" s="157" t="s">
        <v>1397</v>
      </c>
      <c r="F43" s="157" t="s">
        <v>293</v>
      </c>
      <c r="G43" s="157" t="s">
        <v>454</v>
      </c>
      <c r="H43" s="157" t="s">
        <v>1566</v>
      </c>
      <c r="I43" s="155"/>
      <c r="J43" s="158"/>
      <c r="K43" s="156" t="s">
        <v>1266</v>
      </c>
      <c r="L43" s="155"/>
      <c r="M43" s="157" t="s">
        <v>1183</v>
      </c>
      <c r="N43" s="152" t="s">
        <v>1194</v>
      </c>
      <c r="O43" s="246"/>
      <c r="P43" s="256"/>
      <c r="Q43" s="249" t="s">
        <v>509</v>
      </c>
      <c r="R43" s="157" t="s">
        <v>549</v>
      </c>
      <c r="S43" s="157" t="s">
        <v>746</v>
      </c>
      <c r="T43" s="157" t="s">
        <v>1061</v>
      </c>
      <c r="U43" s="157" t="s">
        <v>875</v>
      </c>
      <c r="V43" s="157" t="s">
        <v>876</v>
      </c>
      <c r="W43" s="258"/>
      <c r="X43" s="232"/>
      <c r="Y43" s="258"/>
      <c r="Z43" s="259">
        <f>IF(OR(J43="Fail",ISBLANK(J43)),INDEX('Issue Code Table'!C:C,MATCH(N:N,'Issue Code Table'!A:A,0)),IF(M43="Critical",6,IF(M43="Significant",5,IF(M43="Moderate",3,2))))</f>
        <v>4</v>
      </c>
    </row>
    <row r="44" spans="1:26" s="153" customFormat="1" ht="83.1" customHeight="1" x14ac:dyDescent="0.25">
      <c r="A44" s="164" t="s">
        <v>1817</v>
      </c>
      <c r="B44" s="155" t="s">
        <v>1154</v>
      </c>
      <c r="C44" s="156" t="s">
        <v>1216</v>
      </c>
      <c r="D44" s="157" t="s">
        <v>21</v>
      </c>
      <c r="E44" s="157" t="s">
        <v>1398</v>
      </c>
      <c r="F44" s="157" t="s">
        <v>294</v>
      </c>
      <c r="G44" s="157" t="s">
        <v>455</v>
      </c>
      <c r="H44" s="157" t="s">
        <v>1567</v>
      </c>
      <c r="I44" s="155"/>
      <c r="J44" s="158"/>
      <c r="K44" s="156" t="s">
        <v>1267</v>
      </c>
      <c r="L44" s="155"/>
      <c r="M44" s="157" t="s">
        <v>1184</v>
      </c>
      <c r="N44" s="152" t="s">
        <v>1204</v>
      </c>
      <c r="O44" s="246"/>
      <c r="P44" s="256"/>
      <c r="Q44" s="249" t="s">
        <v>509</v>
      </c>
      <c r="R44" s="157" t="s">
        <v>550</v>
      </c>
      <c r="S44" s="157" t="s">
        <v>747</v>
      </c>
      <c r="T44" s="157" t="s">
        <v>1062</v>
      </c>
      <c r="U44" s="157" t="s">
        <v>824</v>
      </c>
      <c r="V44" s="157" t="s">
        <v>233</v>
      </c>
      <c r="W44" s="258"/>
      <c r="X44" s="232"/>
      <c r="Y44" s="258"/>
      <c r="Z44" s="259">
        <f>IF(OR(J44="Fail",ISBLANK(J44)),INDEX('Issue Code Table'!C:C,MATCH(N:N,'Issue Code Table'!A:A,0)),IF(M44="Critical",6,IF(M44="Significant",5,IF(M44="Moderate",3,2))))</f>
        <v>6</v>
      </c>
    </row>
    <row r="45" spans="1:26" s="153" customFormat="1" ht="83.1" customHeight="1" x14ac:dyDescent="0.25">
      <c r="A45" s="164" t="s">
        <v>1818</v>
      </c>
      <c r="B45" s="155" t="s">
        <v>1163</v>
      </c>
      <c r="C45" s="156" t="s">
        <v>1230</v>
      </c>
      <c r="D45" s="157" t="s">
        <v>21</v>
      </c>
      <c r="E45" s="157" t="s">
        <v>1399</v>
      </c>
      <c r="F45" s="157" t="s">
        <v>295</v>
      </c>
      <c r="G45" s="157" t="s">
        <v>417</v>
      </c>
      <c r="H45" s="157" t="s">
        <v>1568</v>
      </c>
      <c r="I45" s="155"/>
      <c r="J45" s="158"/>
      <c r="K45" s="156" t="s">
        <v>1735</v>
      </c>
      <c r="L45" s="155"/>
      <c r="M45" s="157" t="s">
        <v>1183</v>
      </c>
      <c r="N45" s="152" t="s">
        <v>1196</v>
      </c>
      <c r="O45" s="246"/>
      <c r="P45" s="256"/>
      <c r="Q45" s="249" t="s">
        <v>509</v>
      </c>
      <c r="R45" s="157" t="s">
        <v>552</v>
      </c>
      <c r="S45" s="157" t="s">
        <v>749</v>
      </c>
      <c r="T45" s="157" t="s">
        <v>1877</v>
      </c>
      <c r="U45" s="157" t="s">
        <v>877</v>
      </c>
      <c r="V45" s="157" t="s">
        <v>878</v>
      </c>
      <c r="W45" s="258"/>
      <c r="X45" s="232"/>
      <c r="Y45" s="258"/>
      <c r="Z45" s="259">
        <f>IF(OR(J45="Fail",ISBLANK(J45)),INDEX('Issue Code Table'!C:C,MATCH(N:N,'Issue Code Table'!A:A,0)),IF(M45="Critical",6,IF(M45="Significant",5,IF(M45="Moderate",3,2))))</f>
        <v>4</v>
      </c>
    </row>
    <row r="46" spans="1:26" s="153" customFormat="1" ht="83.1" customHeight="1" x14ac:dyDescent="0.25">
      <c r="A46" s="164" t="s">
        <v>1819</v>
      </c>
      <c r="B46" s="155" t="s">
        <v>1154</v>
      </c>
      <c r="C46" s="156" t="s">
        <v>1216</v>
      </c>
      <c r="D46" s="157" t="s">
        <v>21</v>
      </c>
      <c r="E46" s="157" t="s">
        <v>1400</v>
      </c>
      <c r="F46" s="157" t="s">
        <v>296</v>
      </c>
      <c r="G46" s="157" t="s">
        <v>456</v>
      </c>
      <c r="H46" s="157" t="s">
        <v>1569</v>
      </c>
      <c r="I46" s="155"/>
      <c r="J46" s="158"/>
      <c r="K46" s="157" t="s">
        <v>1706</v>
      </c>
      <c r="L46" s="155"/>
      <c r="M46" s="157" t="s">
        <v>1184</v>
      </c>
      <c r="N46" s="152" t="s">
        <v>1192</v>
      </c>
      <c r="O46" s="246"/>
      <c r="P46" s="256"/>
      <c r="Q46" s="249" t="s">
        <v>509</v>
      </c>
      <c r="R46" s="157" t="s">
        <v>553</v>
      </c>
      <c r="S46" s="157" t="s">
        <v>750</v>
      </c>
      <c r="T46" s="157" t="s">
        <v>1985</v>
      </c>
      <c r="U46" s="156" t="s">
        <v>1247</v>
      </c>
      <c r="V46" s="157" t="s">
        <v>226</v>
      </c>
      <c r="W46" s="258"/>
      <c r="X46" s="232"/>
      <c r="Y46" s="258"/>
      <c r="Z46" s="259">
        <f>IF(OR(J46="Fail",ISBLANK(J46)),INDEX('Issue Code Table'!C:C,MATCH(N:N,'Issue Code Table'!A:A,0)),IF(M46="Critical",6,IF(M46="Significant",5,IF(M46="Moderate",3,2))))</f>
        <v>6</v>
      </c>
    </row>
    <row r="47" spans="1:26" s="153" customFormat="1" ht="83.1" customHeight="1" x14ac:dyDescent="0.25">
      <c r="A47" s="164" t="s">
        <v>1820</v>
      </c>
      <c r="B47" s="155" t="s">
        <v>1154</v>
      </c>
      <c r="C47" s="156" t="s">
        <v>1216</v>
      </c>
      <c r="D47" s="157" t="s">
        <v>21</v>
      </c>
      <c r="E47" s="157" t="s">
        <v>1401</v>
      </c>
      <c r="F47" s="157" t="s">
        <v>297</v>
      </c>
      <c r="G47" s="157" t="s">
        <v>457</v>
      </c>
      <c r="H47" s="157" t="s">
        <v>1570</v>
      </c>
      <c r="I47" s="155"/>
      <c r="J47" s="158"/>
      <c r="K47" s="157" t="s">
        <v>1707</v>
      </c>
      <c r="L47" s="155"/>
      <c r="M47" s="157" t="s">
        <v>1183</v>
      </c>
      <c r="N47" s="152" t="s">
        <v>1196</v>
      </c>
      <c r="O47" s="246"/>
      <c r="P47" s="256"/>
      <c r="Q47" s="249" t="s">
        <v>509</v>
      </c>
      <c r="R47" s="157" t="s">
        <v>554</v>
      </c>
      <c r="S47" s="157" t="s">
        <v>751</v>
      </c>
      <c r="T47" s="157" t="s">
        <v>1986</v>
      </c>
      <c r="U47" s="157" t="s">
        <v>824</v>
      </c>
      <c r="V47" s="157" t="s">
        <v>217</v>
      </c>
      <c r="W47" s="258"/>
      <c r="X47" s="232"/>
      <c r="Y47" s="258"/>
      <c r="Z47" s="259">
        <f>IF(OR(J47="Fail",ISBLANK(J47)),INDEX('Issue Code Table'!C:C,MATCH(N:N,'Issue Code Table'!A:A,0)),IF(M47="Critical",6,IF(M47="Significant",5,IF(M47="Moderate",3,2))))</f>
        <v>4</v>
      </c>
    </row>
    <row r="48" spans="1:26" s="153" customFormat="1" ht="83.1" customHeight="1" x14ac:dyDescent="0.25">
      <c r="A48" s="164" t="s">
        <v>1821</v>
      </c>
      <c r="B48" s="155" t="s">
        <v>1154</v>
      </c>
      <c r="C48" s="156" t="s">
        <v>1216</v>
      </c>
      <c r="D48" s="157" t="s">
        <v>21</v>
      </c>
      <c r="E48" s="157" t="s">
        <v>1402</v>
      </c>
      <c r="F48" s="157" t="s">
        <v>298</v>
      </c>
      <c r="G48" s="157" t="s">
        <v>458</v>
      </c>
      <c r="H48" s="157" t="s">
        <v>1571</v>
      </c>
      <c r="I48" s="155"/>
      <c r="J48" s="158"/>
      <c r="K48" s="157" t="s">
        <v>1708</v>
      </c>
      <c r="L48" s="155"/>
      <c r="M48" s="157" t="s">
        <v>1184</v>
      </c>
      <c r="N48" s="152" t="s">
        <v>1191</v>
      </c>
      <c r="O48" s="246"/>
      <c r="P48" s="256"/>
      <c r="Q48" s="249" t="s">
        <v>509</v>
      </c>
      <c r="R48" s="157" t="s">
        <v>555</v>
      </c>
      <c r="S48" s="157" t="s">
        <v>752</v>
      </c>
      <c r="T48" s="157" t="s">
        <v>1987</v>
      </c>
      <c r="U48" s="157" t="s">
        <v>879</v>
      </c>
      <c r="V48" s="157" t="s">
        <v>880</v>
      </c>
      <c r="W48" s="258"/>
      <c r="X48" s="232"/>
      <c r="Y48" s="258"/>
      <c r="Z48" s="259">
        <f>IF(OR(J48="Fail",ISBLANK(J48)),INDEX('Issue Code Table'!C:C,MATCH(N:N,'Issue Code Table'!A:A,0)),IF(M48="Critical",6,IF(M48="Significant",5,IF(M48="Moderate",3,2))))</f>
        <v>5</v>
      </c>
    </row>
    <row r="49" spans="1:26" s="153" customFormat="1" ht="83.1" customHeight="1" x14ac:dyDescent="0.25">
      <c r="A49" s="164" t="s">
        <v>1822</v>
      </c>
      <c r="B49" s="155" t="s">
        <v>1155</v>
      </c>
      <c r="C49" s="156" t="s">
        <v>1221</v>
      </c>
      <c r="D49" s="157" t="s">
        <v>21</v>
      </c>
      <c r="E49" s="157" t="s">
        <v>1403</v>
      </c>
      <c r="F49" s="157" t="s">
        <v>299</v>
      </c>
      <c r="G49" s="157" t="s">
        <v>459</v>
      </c>
      <c r="H49" s="157" t="s">
        <v>1572</v>
      </c>
      <c r="I49" s="155"/>
      <c r="J49" s="158"/>
      <c r="K49" s="156" t="s">
        <v>1268</v>
      </c>
      <c r="L49" s="155"/>
      <c r="M49" s="157" t="s">
        <v>1185</v>
      </c>
      <c r="N49" s="152" t="s">
        <v>1205</v>
      </c>
      <c r="O49" s="246"/>
      <c r="P49" s="256"/>
      <c r="Q49" s="249" t="s">
        <v>509</v>
      </c>
      <c r="R49" s="157" t="s">
        <v>556</v>
      </c>
      <c r="S49" s="157" t="s">
        <v>753</v>
      </c>
      <c r="T49" s="157" t="s">
        <v>1059</v>
      </c>
      <c r="U49" s="157" t="s">
        <v>881</v>
      </c>
      <c r="V49" s="157" t="s">
        <v>882</v>
      </c>
      <c r="W49" s="258"/>
      <c r="X49" s="232"/>
      <c r="Y49" s="258"/>
      <c r="Z49" s="259">
        <f>IF(OR(J49="Fail",ISBLANK(J49)),INDEX('Issue Code Table'!C:C,MATCH(N:N,'Issue Code Table'!A:A,0)),IF(M49="Critical",6,IF(M49="Significant",5,IF(M49="Moderate",3,2))))</f>
        <v>1</v>
      </c>
    </row>
    <row r="50" spans="1:26" s="153" customFormat="1" ht="83.1" customHeight="1" x14ac:dyDescent="0.25">
      <c r="A50" s="164" t="s">
        <v>1823</v>
      </c>
      <c r="B50" s="155" t="s">
        <v>1154</v>
      </c>
      <c r="C50" s="156" t="s">
        <v>1216</v>
      </c>
      <c r="D50" s="157" t="s">
        <v>21</v>
      </c>
      <c r="E50" s="157" t="s">
        <v>1404</v>
      </c>
      <c r="F50" s="157" t="s">
        <v>300</v>
      </c>
      <c r="G50" s="157" t="s">
        <v>460</v>
      </c>
      <c r="H50" s="157" t="s">
        <v>1573</v>
      </c>
      <c r="I50" s="155"/>
      <c r="J50" s="158"/>
      <c r="K50" s="157" t="s">
        <v>1709</v>
      </c>
      <c r="L50" s="155"/>
      <c r="M50" s="157" t="s">
        <v>1184</v>
      </c>
      <c r="N50" s="152" t="s">
        <v>1202</v>
      </c>
      <c r="O50" s="246"/>
      <c r="P50" s="256"/>
      <c r="Q50" s="249" t="s">
        <v>509</v>
      </c>
      <c r="R50" s="157" t="s">
        <v>557</v>
      </c>
      <c r="S50" s="157" t="s">
        <v>754</v>
      </c>
      <c r="T50" s="157" t="s">
        <v>1988</v>
      </c>
      <c r="U50" s="157" t="s">
        <v>824</v>
      </c>
      <c r="V50" s="157" t="s">
        <v>883</v>
      </c>
      <c r="W50" s="258"/>
      <c r="X50" s="232"/>
      <c r="Y50" s="258"/>
      <c r="Z50" s="259">
        <f>IF(OR(J50="Fail",ISBLANK(J50)),INDEX('Issue Code Table'!C:C,MATCH(N:N,'Issue Code Table'!A:A,0)),IF(M50="Critical",6,IF(M50="Significant",5,IF(M50="Moderate",3,2))))</f>
        <v>7</v>
      </c>
    </row>
    <row r="51" spans="1:26" s="153" customFormat="1" ht="83.1" customHeight="1" x14ac:dyDescent="0.25">
      <c r="A51" s="164" t="s">
        <v>1824</v>
      </c>
      <c r="B51" s="155" t="s">
        <v>1157</v>
      </c>
      <c r="C51" s="156" t="s">
        <v>1220</v>
      </c>
      <c r="D51" s="157" t="s">
        <v>21</v>
      </c>
      <c r="E51" s="157" t="s">
        <v>1405</v>
      </c>
      <c r="F51" s="157" t="s">
        <v>301</v>
      </c>
      <c r="G51" s="157" t="s">
        <v>461</v>
      </c>
      <c r="H51" s="157" t="s">
        <v>1574</v>
      </c>
      <c r="I51" s="155"/>
      <c r="J51" s="158"/>
      <c r="K51" s="157" t="s">
        <v>1710</v>
      </c>
      <c r="L51" s="155"/>
      <c r="M51" s="157" t="s">
        <v>1183</v>
      </c>
      <c r="N51" s="152" t="s">
        <v>1196</v>
      </c>
      <c r="O51" s="246"/>
      <c r="P51" s="256"/>
      <c r="Q51" s="249" t="s">
        <v>509</v>
      </c>
      <c r="R51" s="157" t="s">
        <v>558</v>
      </c>
      <c r="S51" s="157" t="s">
        <v>755</v>
      </c>
      <c r="T51" s="157" t="s">
        <v>1989</v>
      </c>
      <c r="U51" s="157" t="s">
        <v>884</v>
      </c>
      <c r="V51" s="157" t="s">
        <v>221</v>
      </c>
      <c r="W51" s="258"/>
      <c r="X51" s="232"/>
      <c r="Y51" s="258"/>
      <c r="Z51" s="259">
        <f>IF(OR(J51="Fail",ISBLANK(J51)),INDEX('Issue Code Table'!C:C,MATCH(N:N,'Issue Code Table'!A:A,0)),IF(M51="Critical",6,IF(M51="Significant",5,IF(M51="Moderate",3,2))))</f>
        <v>4</v>
      </c>
    </row>
    <row r="52" spans="1:26" s="153" customFormat="1" ht="83.1" customHeight="1" x14ac:dyDescent="0.25">
      <c r="A52" s="164" t="s">
        <v>1825</v>
      </c>
      <c r="B52" s="155" t="s">
        <v>1165</v>
      </c>
      <c r="C52" s="156" t="s">
        <v>1225</v>
      </c>
      <c r="D52" s="157" t="s">
        <v>21</v>
      </c>
      <c r="E52" s="157" t="s">
        <v>1406</v>
      </c>
      <c r="F52" s="157" t="s">
        <v>302</v>
      </c>
      <c r="G52" s="157" t="s">
        <v>462</v>
      </c>
      <c r="H52" s="157" t="s">
        <v>1575</v>
      </c>
      <c r="I52" s="155"/>
      <c r="J52" s="158"/>
      <c r="K52" s="157" t="s">
        <v>1711</v>
      </c>
      <c r="L52" s="155"/>
      <c r="M52" s="157" t="s">
        <v>1183</v>
      </c>
      <c r="N52" s="152" t="s">
        <v>1194</v>
      </c>
      <c r="O52" s="246"/>
      <c r="P52" s="256"/>
      <c r="Q52" s="249" t="s">
        <v>509</v>
      </c>
      <c r="R52" s="157" t="s">
        <v>559</v>
      </c>
      <c r="S52" s="157" t="s">
        <v>756</v>
      </c>
      <c r="T52" s="157" t="s">
        <v>1990</v>
      </c>
      <c r="U52" s="157" t="s">
        <v>885</v>
      </c>
      <c r="V52" s="157" t="s">
        <v>886</v>
      </c>
      <c r="W52" s="258"/>
      <c r="X52" s="232"/>
      <c r="Y52" s="258"/>
      <c r="Z52" s="259">
        <f>IF(OR(J52="Fail",ISBLANK(J52)),INDEX('Issue Code Table'!C:C,MATCH(N:N,'Issue Code Table'!A:A,0)),IF(M52="Critical",6,IF(M52="Significant",5,IF(M52="Moderate",3,2))))</f>
        <v>4</v>
      </c>
    </row>
    <row r="53" spans="1:26" s="153" customFormat="1" ht="83.1" customHeight="1" x14ac:dyDescent="0.25">
      <c r="A53" s="164" t="s">
        <v>1826</v>
      </c>
      <c r="B53" s="155" t="s">
        <v>1154</v>
      </c>
      <c r="C53" s="156" t="s">
        <v>1216</v>
      </c>
      <c r="D53" s="157" t="s">
        <v>21</v>
      </c>
      <c r="E53" s="157" t="s">
        <v>1407</v>
      </c>
      <c r="F53" s="157" t="s">
        <v>303</v>
      </c>
      <c r="G53" s="157" t="s">
        <v>463</v>
      </c>
      <c r="H53" s="157" t="s">
        <v>1576</v>
      </c>
      <c r="I53" s="155"/>
      <c r="J53" s="158"/>
      <c r="K53" s="156" t="s">
        <v>1736</v>
      </c>
      <c r="L53" s="155"/>
      <c r="M53" s="157" t="s">
        <v>1184</v>
      </c>
      <c r="N53" s="152" t="s">
        <v>1195</v>
      </c>
      <c r="O53" s="246"/>
      <c r="P53" s="256"/>
      <c r="Q53" s="249" t="s">
        <v>509</v>
      </c>
      <c r="R53" s="157" t="s">
        <v>560</v>
      </c>
      <c r="S53" s="157" t="s">
        <v>757</v>
      </c>
      <c r="T53" s="157" t="s">
        <v>2013</v>
      </c>
      <c r="U53" s="157" t="s">
        <v>887</v>
      </c>
      <c r="V53" s="157" t="s">
        <v>888</v>
      </c>
      <c r="W53" s="258"/>
      <c r="X53" s="232"/>
      <c r="Y53" s="258"/>
      <c r="Z53" s="259">
        <f>IF(OR(J53="Fail",ISBLANK(J53)),INDEX('Issue Code Table'!C:C,MATCH(N:N,'Issue Code Table'!A:A,0)),IF(M53="Critical",6,IF(M53="Significant",5,IF(M53="Moderate",3,2))))</f>
        <v>5</v>
      </c>
    </row>
    <row r="54" spans="1:26" s="153" customFormat="1" ht="83.1" customHeight="1" x14ac:dyDescent="0.25">
      <c r="A54" s="164" t="s">
        <v>1827</v>
      </c>
      <c r="B54" s="155" t="s">
        <v>1156</v>
      </c>
      <c r="C54" s="156" t="s">
        <v>1227</v>
      </c>
      <c r="D54" s="157" t="s">
        <v>21</v>
      </c>
      <c r="E54" s="157" t="s">
        <v>1408</v>
      </c>
      <c r="F54" s="157" t="s">
        <v>304</v>
      </c>
      <c r="G54" s="157" t="s">
        <v>464</v>
      </c>
      <c r="H54" s="157" t="s">
        <v>1577</v>
      </c>
      <c r="I54" s="155"/>
      <c r="J54" s="158"/>
      <c r="K54" s="156" t="s">
        <v>1908</v>
      </c>
      <c r="L54" s="155"/>
      <c r="M54" s="157" t="s">
        <v>1183</v>
      </c>
      <c r="N54" s="152" t="s">
        <v>1196</v>
      </c>
      <c r="O54" s="246"/>
      <c r="P54" s="256"/>
      <c r="Q54" s="249" t="s">
        <v>509</v>
      </c>
      <c r="R54" s="157" t="s">
        <v>561</v>
      </c>
      <c r="S54" s="157" t="s">
        <v>758</v>
      </c>
      <c r="T54" s="157" t="s">
        <v>1063</v>
      </c>
      <c r="U54" s="157" t="s">
        <v>889</v>
      </c>
      <c r="V54" s="157" t="s">
        <v>890</v>
      </c>
      <c r="W54" s="258"/>
      <c r="X54" s="232"/>
      <c r="Y54" s="258"/>
      <c r="Z54" s="259">
        <f>IF(OR(J54="Fail",ISBLANK(J54)),INDEX('Issue Code Table'!C:C,MATCH(N:N,'Issue Code Table'!A:A,0)),IF(M54="Critical",6,IF(M54="Significant",5,IF(M54="Moderate",3,2))))</f>
        <v>4</v>
      </c>
    </row>
    <row r="55" spans="1:26" s="153" customFormat="1" ht="83.1" customHeight="1" x14ac:dyDescent="0.25">
      <c r="A55" s="164" t="s">
        <v>1828</v>
      </c>
      <c r="B55" s="155" t="s">
        <v>1162</v>
      </c>
      <c r="C55" s="156" t="s">
        <v>1218</v>
      </c>
      <c r="D55" s="157" t="s">
        <v>21</v>
      </c>
      <c r="E55" s="157" t="s">
        <v>1409</v>
      </c>
      <c r="F55" s="157" t="s">
        <v>305</v>
      </c>
      <c r="G55" s="157" t="s">
        <v>465</v>
      </c>
      <c r="H55" s="157" t="s">
        <v>1578</v>
      </c>
      <c r="I55" s="155"/>
      <c r="J55" s="158"/>
      <c r="K55" s="157" t="s">
        <v>1712</v>
      </c>
      <c r="L55" s="155"/>
      <c r="M55" s="157" t="s">
        <v>1184</v>
      </c>
      <c r="N55" s="152" t="s">
        <v>1192</v>
      </c>
      <c r="O55" s="246"/>
      <c r="P55" s="256"/>
      <c r="Q55" s="249" t="s">
        <v>509</v>
      </c>
      <c r="R55" s="157" t="s">
        <v>562</v>
      </c>
      <c r="S55" s="157" t="s">
        <v>759</v>
      </c>
      <c r="T55" s="157" t="s">
        <v>1058</v>
      </c>
      <c r="U55" s="157" t="s">
        <v>826</v>
      </c>
      <c r="V55" s="157" t="s">
        <v>891</v>
      </c>
      <c r="W55" s="258"/>
      <c r="X55" s="232"/>
      <c r="Y55" s="258"/>
      <c r="Z55" s="259">
        <f>IF(OR(J55="Fail",ISBLANK(J55)),INDEX('Issue Code Table'!C:C,MATCH(N:N,'Issue Code Table'!A:A,0)),IF(M55="Critical",6,IF(M55="Significant",5,IF(M55="Moderate",3,2))))</f>
        <v>6</v>
      </c>
    </row>
    <row r="56" spans="1:26" s="151" customFormat="1" ht="83.1" customHeight="1" x14ac:dyDescent="0.25">
      <c r="A56" s="164" t="s">
        <v>1829</v>
      </c>
      <c r="B56" s="155" t="s">
        <v>1154</v>
      </c>
      <c r="C56" s="156" t="s">
        <v>1216</v>
      </c>
      <c r="D56" s="157" t="s">
        <v>22</v>
      </c>
      <c r="E56" s="156" t="s">
        <v>1410</v>
      </c>
      <c r="F56" s="157" t="s">
        <v>306</v>
      </c>
      <c r="G56" s="157" t="s">
        <v>466</v>
      </c>
      <c r="H56" s="157" t="s">
        <v>1771</v>
      </c>
      <c r="I56" s="155"/>
      <c r="J56" s="158"/>
      <c r="K56" s="169" t="s">
        <v>2709</v>
      </c>
      <c r="L56" s="157" t="s">
        <v>1770</v>
      </c>
      <c r="M56" s="157" t="s">
        <v>1185</v>
      </c>
      <c r="N56" s="152" t="s">
        <v>1199</v>
      </c>
      <c r="O56" s="246"/>
      <c r="P56" s="256"/>
      <c r="Q56" s="249" t="s">
        <v>509</v>
      </c>
      <c r="R56" s="157" t="s">
        <v>563</v>
      </c>
      <c r="S56" s="157" t="s">
        <v>760</v>
      </c>
      <c r="T56" s="168" t="s">
        <v>1933</v>
      </c>
      <c r="U56" s="157" t="s">
        <v>855</v>
      </c>
      <c r="V56" s="157" t="s">
        <v>892</v>
      </c>
      <c r="W56" s="260"/>
      <c r="X56" s="232"/>
      <c r="Y56" s="260"/>
      <c r="Z56" s="259">
        <f>IF(OR(J56="Fail",ISBLANK(J56)),INDEX('Issue Code Table'!C:C,MATCH(N:N,'Issue Code Table'!A:A,0)),IF(M56="Critical",6,IF(M56="Significant",5,IF(M56="Moderate",3,2))))</f>
        <v>1</v>
      </c>
    </row>
    <row r="57" spans="1:26" s="153" customFormat="1" ht="83.1" customHeight="1" x14ac:dyDescent="0.25">
      <c r="A57" s="164" t="s">
        <v>1830</v>
      </c>
      <c r="B57" s="155" t="s">
        <v>1154</v>
      </c>
      <c r="C57" s="156" t="s">
        <v>1216</v>
      </c>
      <c r="D57" s="157" t="s">
        <v>21</v>
      </c>
      <c r="E57" s="157" t="s">
        <v>1411</v>
      </c>
      <c r="F57" s="157" t="s">
        <v>307</v>
      </c>
      <c r="G57" s="157" t="s">
        <v>467</v>
      </c>
      <c r="H57" s="157" t="s">
        <v>1579</v>
      </c>
      <c r="I57" s="155"/>
      <c r="J57" s="158"/>
      <c r="K57" s="157" t="s">
        <v>1713</v>
      </c>
      <c r="L57" s="155"/>
      <c r="M57" s="157" t="s">
        <v>1183</v>
      </c>
      <c r="N57" s="152" t="s">
        <v>1196</v>
      </c>
      <c r="O57" s="246"/>
      <c r="P57" s="256"/>
      <c r="Q57" s="249" t="s">
        <v>509</v>
      </c>
      <c r="R57" s="157" t="s">
        <v>564</v>
      </c>
      <c r="S57" s="157" t="s">
        <v>761</v>
      </c>
      <c r="T57" s="157" t="s">
        <v>1991</v>
      </c>
      <c r="U57" s="157" t="s">
        <v>893</v>
      </c>
      <c r="V57" s="157" t="s">
        <v>216</v>
      </c>
      <c r="W57" s="258"/>
      <c r="X57" s="232"/>
      <c r="Y57" s="258"/>
      <c r="Z57" s="259">
        <f>IF(OR(J57="Fail",ISBLANK(J57)),INDEX('Issue Code Table'!C:C,MATCH(N:N,'Issue Code Table'!A:A,0)),IF(M57="Critical",6,IF(M57="Significant",5,IF(M57="Moderate",3,2))))</f>
        <v>4</v>
      </c>
    </row>
    <row r="58" spans="1:26" s="153" customFormat="1" ht="83.1" customHeight="1" x14ac:dyDescent="0.25">
      <c r="A58" s="164" t="s">
        <v>1831</v>
      </c>
      <c r="B58" s="155" t="s">
        <v>1154</v>
      </c>
      <c r="C58" s="156" t="s">
        <v>1216</v>
      </c>
      <c r="D58" s="157" t="s">
        <v>21</v>
      </c>
      <c r="E58" s="157" t="s">
        <v>1412</v>
      </c>
      <c r="F58" s="157" t="s">
        <v>308</v>
      </c>
      <c r="G58" s="157" t="s">
        <v>468</v>
      </c>
      <c r="H58" s="157" t="s">
        <v>1580</v>
      </c>
      <c r="I58" s="155"/>
      <c r="J58" s="158"/>
      <c r="K58" s="157" t="s">
        <v>1714</v>
      </c>
      <c r="L58" s="155"/>
      <c r="M58" s="157" t="s">
        <v>1183</v>
      </c>
      <c r="N58" s="152" t="s">
        <v>1196</v>
      </c>
      <c r="O58" s="246"/>
      <c r="P58" s="256"/>
      <c r="Q58" s="249" t="s">
        <v>509</v>
      </c>
      <c r="R58" s="157" t="s">
        <v>565</v>
      </c>
      <c r="S58" s="157" t="s">
        <v>762</v>
      </c>
      <c r="T58" s="157" t="s">
        <v>1992</v>
      </c>
      <c r="U58" s="157" t="s">
        <v>894</v>
      </c>
      <c r="V58" s="157" t="s">
        <v>895</v>
      </c>
      <c r="W58" s="258"/>
      <c r="X58" s="232"/>
      <c r="Y58" s="258"/>
      <c r="Z58" s="259">
        <f>IF(OR(J58="Fail",ISBLANK(J58)),INDEX('Issue Code Table'!C:C,MATCH(N:N,'Issue Code Table'!A:A,0)),IF(M58="Critical",6,IF(M58="Significant",5,IF(M58="Moderate",3,2))))</f>
        <v>4</v>
      </c>
    </row>
    <row r="59" spans="1:26" s="153" customFormat="1" ht="83.1" customHeight="1" x14ac:dyDescent="0.25">
      <c r="A59" s="164" t="s">
        <v>1832</v>
      </c>
      <c r="B59" s="155" t="s">
        <v>1163</v>
      </c>
      <c r="C59" s="156" t="s">
        <v>1230</v>
      </c>
      <c r="D59" s="157" t="s">
        <v>21</v>
      </c>
      <c r="E59" s="156" t="s">
        <v>1413</v>
      </c>
      <c r="F59" s="156" t="s">
        <v>1248</v>
      </c>
      <c r="G59" s="157" t="s">
        <v>469</v>
      </c>
      <c r="H59" s="156" t="s">
        <v>1581</v>
      </c>
      <c r="I59" s="155"/>
      <c r="J59" s="158"/>
      <c r="K59" s="156" t="s">
        <v>1269</v>
      </c>
      <c r="L59" s="155"/>
      <c r="M59" s="157" t="s">
        <v>1184</v>
      </c>
      <c r="N59" s="152" t="s">
        <v>1192</v>
      </c>
      <c r="O59" s="246"/>
      <c r="P59" s="256"/>
      <c r="Q59" s="249" t="s">
        <v>509</v>
      </c>
      <c r="R59" s="157" t="s">
        <v>566</v>
      </c>
      <c r="S59" s="157" t="s">
        <v>763</v>
      </c>
      <c r="T59" s="157" t="s">
        <v>1878</v>
      </c>
      <c r="U59" s="157" t="s">
        <v>896</v>
      </c>
      <c r="V59" s="157" t="s">
        <v>236</v>
      </c>
      <c r="W59" s="258"/>
      <c r="X59" s="232"/>
      <c r="Y59" s="258"/>
      <c r="Z59" s="259">
        <f>IF(OR(J59="Fail",ISBLANK(J59)),INDEX('Issue Code Table'!C:C,MATCH(N:N,'Issue Code Table'!A:A,0)),IF(M59="Critical",6,IF(M59="Significant",5,IF(M59="Moderate",3,2))))</f>
        <v>6</v>
      </c>
    </row>
    <row r="60" spans="1:26" s="153" customFormat="1" ht="83.1" customHeight="1" x14ac:dyDescent="0.25">
      <c r="A60" s="164" t="s">
        <v>1833</v>
      </c>
      <c r="B60" s="155" t="s">
        <v>1154</v>
      </c>
      <c r="C60" s="156" t="s">
        <v>1216</v>
      </c>
      <c r="D60" s="157" t="s">
        <v>21</v>
      </c>
      <c r="E60" s="157" t="s">
        <v>1414</v>
      </c>
      <c r="F60" s="157" t="s">
        <v>309</v>
      </c>
      <c r="G60" s="157" t="s">
        <v>470</v>
      </c>
      <c r="H60" s="157" t="s">
        <v>1582</v>
      </c>
      <c r="I60" s="155"/>
      <c r="J60" s="158"/>
      <c r="K60" s="157" t="s">
        <v>1715</v>
      </c>
      <c r="L60" s="155"/>
      <c r="M60" s="157" t="s">
        <v>1184</v>
      </c>
      <c r="N60" s="152" t="s">
        <v>1192</v>
      </c>
      <c r="O60" s="246"/>
      <c r="P60" s="256"/>
      <c r="Q60" s="249" t="s">
        <v>509</v>
      </c>
      <c r="R60" s="157" t="s">
        <v>567</v>
      </c>
      <c r="S60" s="156" t="s">
        <v>1243</v>
      </c>
      <c r="T60" s="157" t="s">
        <v>1993</v>
      </c>
      <c r="U60" s="157" t="s">
        <v>897</v>
      </c>
      <c r="V60" s="157" t="s">
        <v>227</v>
      </c>
      <c r="W60" s="258"/>
      <c r="X60" s="232"/>
      <c r="Y60" s="258"/>
      <c r="Z60" s="259">
        <f>IF(OR(J60="Fail",ISBLANK(J60)),INDEX('Issue Code Table'!C:C,MATCH(N:N,'Issue Code Table'!A:A,0)),IF(M60="Critical",6,IF(M60="Significant",5,IF(M60="Moderate",3,2))))</f>
        <v>6</v>
      </c>
    </row>
    <row r="61" spans="1:26" s="153" customFormat="1" ht="83.1" customHeight="1" x14ac:dyDescent="0.25">
      <c r="A61" s="164" t="s">
        <v>1834</v>
      </c>
      <c r="B61" s="155" t="s">
        <v>1156</v>
      </c>
      <c r="C61" s="156" t="s">
        <v>1227</v>
      </c>
      <c r="D61" s="157" t="s">
        <v>21</v>
      </c>
      <c r="E61" s="157" t="s">
        <v>1415</v>
      </c>
      <c r="F61" s="157" t="s">
        <v>310</v>
      </c>
      <c r="G61" s="157" t="s">
        <v>471</v>
      </c>
      <c r="H61" s="157" t="s">
        <v>1583</v>
      </c>
      <c r="I61" s="155"/>
      <c r="J61" s="158"/>
      <c r="K61" s="157" t="s">
        <v>1716</v>
      </c>
      <c r="L61" s="155"/>
      <c r="M61" s="157" t="s">
        <v>1183</v>
      </c>
      <c r="N61" s="152" t="s">
        <v>1194</v>
      </c>
      <c r="O61" s="246"/>
      <c r="P61" s="256"/>
      <c r="Q61" s="249" t="s">
        <v>509</v>
      </c>
      <c r="R61" s="157" t="s">
        <v>568</v>
      </c>
      <c r="S61" s="157" t="s">
        <v>764</v>
      </c>
      <c r="T61" s="157" t="s">
        <v>1994</v>
      </c>
      <c r="U61" s="157" t="s">
        <v>898</v>
      </c>
      <c r="V61" s="157" t="s">
        <v>899</v>
      </c>
      <c r="W61" s="258"/>
      <c r="X61" s="232"/>
      <c r="Y61" s="258"/>
      <c r="Z61" s="259">
        <f>IF(OR(J61="Fail",ISBLANK(J61)),INDEX('Issue Code Table'!C:C,MATCH(N:N,'Issue Code Table'!A:A,0)),IF(M61="Critical",6,IF(M61="Significant",5,IF(M61="Moderate",3,2))))</f>
        <v>4</v>
      </c>
    </row>
    <row r="62" spans="1:26" s="153" customFormat="1" ht="83.1" customHeight="1" x14ac:dyDescent="0.25">
      <c r="A62" s="164" t="s">
        <v>1835</v>
      </c>
      <c r="B62" s="155" t="s">
        <v>1157</v>
      </c>
      <c r="C62" s="156" t="s">
        <v>1220</v>
      </c>
      <c r="D62" s="157" t="s">
        <v>21</v>
      </c>
      <c r="E62" s="157" t="s">
        <v>1416</v>
      </c>
      <c r="F62" s="157" t="s">
        <v>311</v>
      </c>
      <c r="G62" s="157" t="s">
        <v>472</v>
      </c>
      <c r="H62" s="157" t="s">
        <v>1584</v>
      </c>
      <c r="I62" s="155"/>
      <c r="J62" s="158"/>
      <c r="K62" s="157" t="s">
        <v>1717</v>
      </c>
      <c r="L62" s="155"/>
      <c r="M62" s="157" t="s">
        <v>1184</v>
      </c>
      <c r="N62" s="152" t="s">
        <v>1192</v>
      </c>
      <c r="O62" s="246"/>
      <c r="P62" s="256"/>
      <c r="Q62" s="249" t="s">
        <v>509</v>
      </c>
      <c r="R62" s="157" t="s">
        <v>569</v>
      </c>
      <c r="S62" s="156" t="s">
        <v>1249</v>
      </c>
      <c r="T62" s="157" t="s">
        <v>1995</v>
      </c>
      <c r="U62" s="157" t="s">
        <v>900</v>
      </c>
      <c r="V62" s="157" t="s">
        <v>229</v>
      </c>
      <c r="W62" s="258"/>
      <c r="X62" s="232"/>
      <c r="Y62" s="258"/>
      <c r="Z62" s="259">
        <f>IF(OR(J62="Fail",ISBLANK(J62)),INDEX('Issue Code Table'!C:C,MATCH(N:N,'Issue Code Table'!A:A,0)),IF(M62="Critical",6,IF(M62="Significant",5,IF(M62="Moderate",3,2))))</f>
        <v>6</v>
      </c>
    </row>
    <row r="63" spans="1:26" s="153" customFormat="1" ht="83.1" customHeight="1" x14ac:dyDescent="0.25">
      <c r="A63" s="164" t="s">
        <v>1836</v>
      </c>
      <c r="B63" s="155" t="s">
        <v>1154</v>
      </c>
      <c r="C63" s="156" t="s">
        <v>1216</v>
      </c>
      <c r="D63" s="157" t="s">
        <v>21</v>
      </c>
      <c r="E63" s="157" t="s">
        <v>1417</v>
      </c>
      <c r="F63" s="157" t="s">
        <v>312</v>
      </c>
      <c r="G63" s="157" t="s">
        <v>473</v>
      </c>
      <c r="H63" s="157" t="s">
        <v>1585</v>
      </c>
      <c r="I63" s="155"/>
      <c r="J63" s="158"/>
      <c r="K63" s="157" t="s">
        <v>1718</v>
      </c>
      <c r="L63" s="155"/>
      <c r="M63" s="157" t="s">
        <v>1183</v>
      </c>
      <c r="N63" s="152" t="s">
        <v>1196</v>
      </c>
      <c r="O63" s="246"/>
      <c r="P63" s="256"/>
      <c r="Q63" s="249" t="s">
        <v>509</v>
      </c>
      <c r="R63" s="157" t="s">
        <v>570</v>
      </c>
      <c r="S63" s="157" t="s">
        <v>765</v>
      </c>
      <c r="T63" s="157" t="s">
        <v>1996</v>
      </c>
      <c r="U63" s="157" t="s">
        <v>824</v>
      </c>
      <c r="V63" s="157" t="s">
        <v>901</v>
      </c>
      <c r="W63" s="258"/>
      <c r="X63" s="232"/>
      <c r="Y63" s="258"/>
      <c r="Z63" s="259">
        <f>IF(OR(J63="Fail",ISBLANK(J63)),INDEX('Issue Code Table'!C:C,MATCH(N:N,'Issue Code Table'!A:A,0)),IF(M63="Critical",6,IF(M63="Significant",5,IF(M63="Moderate",3,2))))</f>
        <v>4</v>
      </c>
    </row>
    <row r="64" spans="1:26" s="153" customFormat="1" ht="83.1" customHeight="1" x14ac:dyDescent="0.25">
      <c r="A64" s="164" t="s">
        <v>1837</v>
      </c>
      <c r="B64" s="155" t="s">
        <v>1161</v>
      </c>
      <c r="C64" s="156" t="s">
        <v>1217</v>
      </c>
      <c r="D64" s="157" t="s">
        <v>21</v>
      </c>
      <c r="E64" s="156" t="s">
        <v>1774</v>
      </c>
      <c r="F64" s="157" t="s">
        <v>313</v>
      </c>
      <c r="G64" s="157" t="s">
        <v>474</v>
      </c>
      <c r="H64" s="156" t="s">
        <v>1773</v>
      </c>
      <c r="I64" s="155"/>
      <c r="J64" s="158"/>
      <c r="K64" s="156" t="s">
        <v>1914</v>
      </c>
      <c r="L64" s="157" t="s">
        <v>1775</v>
      </c>
      <c r="M64" s="157" t="s">
        <v>1184</v>
      </c>
      <c r="N64" s="152" t="s">
        <v>1192</v>
      </c>
      <c r="O64" s="246"/>
      <c r="P64" s="256"/>
      <c r="Q64" s="249" t="s">
        <v>509</v>
      </c>
      <c r="R64" s="156" t="s">
        <v>571</v>
      </c>
      <c r="S64" s="157" t="s">
        <v>766</v>
      </c>
      <c r="T64" s="156" t="s">
        <v>1772</v>
      </c>
      <c r="U64" s="157" t="s">
        <v>902</v>
      </c>
      <c r="V64" s="157" t="s">
        <v>235</v>
      </c>
      <c r="W64" s="258"/>
      <c r="X64" s="232"/>
      <c r="Y64" s="258"/>
      <c r="Z64" s="259">
        <f>IF(OR(J64="Fail",ISBLANK(J64)),INDEX('Issue Code Table'!C:C,MATCH(N:N,'Issue Code Table'!A:A,0)),IF(M64="Critical",6,IF(M64="Significant",5,IF(M64="Moderate",3,2))))</f>
        <v>6</v>
      </c>
    </row>
    <row r="65" spans="1:26" s="153" customFormat="1" ht="83.1" customHeight="1" x14ac:dyDescent="0.25">
      <c r="A65" s="164" t="s">
        <v>1838</v>
      </c>
      <c r="B65" s="155" t="s">
        <v>1161</v>
      </c>
      <c r="C65" s="156" t="s">
        <v>1217</v>
      </c>
      <c r="D65" s="157" t="s">
        <v>21</v>
      </c>
      <c r="E65" s="157" t="s">
        <v>1418</v>
      </c>
      <c r="F65" s="157" t="s">
        <v>314</v>
      </c>
      <c r="G65" s="157" t="s">
        <v>475</v>
      </c>
      <c r="H65" s="157" t="s">
        <v>1586</v>
      </c>
      <c r="I65" s="155"/>
      <c r="J65" s="158"/>
      <c r="K65" s="156" t="s">
        <v>1907</v>
      </c>
      <c r="L65" s="155"/>
      <c r="M65" s="157" t="s">
        <v>1183</v>
      </c>
      <c r="N65" s="152" t="s">
        <v>1198</v>
      </c>
      <c r="O65" s="246"/>
      <c r="P65" s="256"/>
      <c r="Q65" s="249" t="s">
        <v>509</v>
      </c>
      <c r="R65" s="157" t="s">
        <v>572</v>
      </c>
      <c r="S65" s="157" t="s">
        <v>767</v>
      </c>
      <c r="T65" s="157" t="s">
        <v>1068</v>
      </c>
      <c r="U65" s="157" t="s">
        <v>903</v>
      </c>
      <c r="V65" s="157" t="s">
        <v>904</v>
      </c>
      <c r="W65" s="258"/>
      <c r="X65" s="232"/>
      <c r="Y65" s="258"/>
      <c r="Z65" s="259">
        <f>IF(OR(J65="Fail",ISBLANK(J65)),INDEX('Issue Code Table'!C:C,MATCH(N:N,'Issue Code Table'!A:A,0)),IF(M65="Critical",6,IF(M65="Significant",5,IF(M65="Moderate",3,2))))</f>
        <v>4</v>
      </c>
    </row>
    <row r="66" spans="1:26" s="153" customFormat="1" ht="83.1" customHeight="1" x14ac:dyDescent="0.25">
      <c r="A66" s="164" t="s">
        <v>1839</v>
      </c>
      <c r="B66" s="155" t="s">
        <v>1154</v>
      </c>
      <c r="C66" s="156" t="s">
        <v>1216</v>
      </c>
      <c r="D66" s="157" t="s">
        <v>21</v>
      </c>
      <c r="E66" s="157" t="s">
        <v>1419</v>
      </c>
      <c r="F66" s="157" t="s">
        <v>315</v>
      </c>
      <c r="G66" s="157" t="s">
        <v>476</v>
      </c>
      <c r="H66" s="157" t="s">
        <v>1587</v>
      </c>
      <c r="I66" s="155"/>
      <c r="J66" s="158"/>
      <c r="K66" s="157" t="s">
        <v>1719</v>
      </c>
      <c r="L66" s="155"/>
      <c r="M66" s="157" t="s">
        <v>1183</v>
      </c>
      <c r="N66" s="152" t="s">
        <v>1196</v>
      </c>
      <c r="O66" s="246"/>
      <c r="P66" s="256"/>
      <c r="Q66" s="249" t="s">
        <v>509</v>
      </c>
      <c r="R66" s="157" t="s">
        <v>573</v>
      </c>
      <c r="S66" s="157" t="s">
        <v>768</v>
      </c>
      <c r="T66" s="157" t="s">
        <v>1997</v>
      </c>
      <c r="U66" s="157" t="s">
        <v>905</v>
      </c>
      <c r="V66" s="157" t="s">
        <v>906</v>
      </c>
      <c r="W66" s="258"/>
      <c r="X66" s="232"/>
      <c r="Y66" s="258"/>
      <c r="Z66" s="259">
        <f>IF(OR(J66="Fail",ISBLANK(J66)),INDEX('Issue Code Table'!C:C,MATCH(N:N,'Issue Code Table'!A:A,0)),IF(M66="Critical",6,IF(M66="Significant",5,IF(M66="Moderate",3,2))))</f>
        <v>4</v>
      </c>
    </row>
    <row r="67" spans="1:26" s="153" customFormat="1" ht="83.1" customHeight="1" x14ac:dyDescent="0.25">
      <c r="A67" s="164" t="s">
        <v>1840</v>
      </c>
      <c r="B67" s="155" t="s">
        <v>1154</v>
      </c>
      <c r="C67" s="156" t="s">
        <v>1216</v>
      </c>
      <c r="D67" s="157" t="s">
        <v>21</v>
      </c>
      <c r="E67" s="157" t="s">
        <v>1420</v>
      </c>
      <c r="F67" s="157" t="s">
        <v>316</v>
      </c>
      <c r="G67" s="157" t="s">
        <v>477</v>
      </c>
      <c r="H67" s="157" t="s">
        <v>1588</v>
      </c>
      <c r="I67" s="155"/>
      <c r="J67" s="158"/>
      <c r="K67" s="156" t="s">
        <v>1737</v>
      </c>
      <c r="L67" s="155"/>
      <c r="M67" s="157" t="s">
        <v>1183</v>
      </c>
      <c r="N67" s="152" t="s">
        <v>1196</v>
      </c>
      <c r="O67" s="246"/>
      <c r="P67" s="256"/>
      <c r="Q67" s="249" t="s">
        <v>509</v>
      </c>
      <c r="R67" s="157" t="s">
        <v>574</v>
      </c>
      <c r="S67" s="157" t="s">
        <v>769</v>
      </c>
      <c r="T67" s="157" t="s">
        <v>2014</v>
      </c>
      <c r="U67" s="157" t="s">
        <v>907</v>
      </c>
      <c r="V67" s="157" t="s">
        <v>908</v>
      </c>
      <c r="W67" s="258"/>
      <c r="X67" s="232"/>
      <c r="Y67" s="258"/>
      <c r="Z67" s="259">
        <f>IF(OR(J67="Fail",ISBLANK(J67)),INDEX('Issue Code Table'!C:C,MATCH(N:N,'Issue Code Table'!A:A,0)),IF(M67="Critical",6,IF(M67="Significant",5,IF(M67="Moderate",3,2))))</f>
        <v>4</v>
      </c>
    </row>
    <row r="68" spans="1:26" s="153" customFormat="1" ht="83.1" customHeight="1" x14ac:dyDescent="0.25">
      <c r="A68" s="164" t="s">
        <v>1841</v>
      </c>
      <c r="B68" s="155" t="s">
        <v>1161</v>
      </c>
      <c r="C68" s="156" t="s">
        <v>1217</v>
      </c>
      <c r="D68" s="157" t="s">
        <v>21</v>
      </c>
      <c r="E68" s="157" t="s">
        <v>1421</v>
      </c>
      <c r="F68" s="157" t="s">
        <v>317</v>
      </c>
      <c r="G68" s="157" t="s">
        <v>478</v>
      </c>
      <c r="H68" s="157" t="s">
        <v>1589</v>
      </c>
      <c r="I68" s="155"/>
      <c r="J68" s="158"/>
      <c r="K68" s="157" t="s">
        <v>1720</v>
      </c>
      <c r="L68" s="155"/>
      <c r="M68" s="157" t="s">
        <v>1184</v>
      </c>
      <c r="N68" s="152" t="s">
        <v>1200</v>
      </c>
      <c r="O68" s="246"/>
      <c r="P68" s="256"/>
      <c r="Q68" s="249" t="s">
        <v>509</v>
      </c>
      <c r="R68" s="157" t="s">
        <v>575</v>
      </c>
      <c r="S68" s="157" t="s">
        <v>770</v>
      </c>
      <c r="T68" s="157" t="s">
        <v>1998</v>
      </c>
      <c r="U68" s="157" t="s">
        <v>909</v>
      </c>
      <c r="V68" s="157" t="s">
        <v>237</v>
      </c>
      <c r="W68" s="258"/>
      <c r="X68" s="232"/>
      <c r="Y68" s="258"/>
      <c r="Z68" s="259">
        <f>IF(OR(J68="Fail",ISBLANK(J68)),INDEX('Issue Code Table'!C:C,MATCH(N:N,'Issue Code Table'!A:A,0)),IF(M68="Critical",6,IF(M68="Significant",5,IF(M68="Moderate",3,2))))</f>
        <v>5</v>
      </c>
    </row>
    <row r="69" spans="1:26" s="153" customFormat="1" ht="120.75" customHeight="1" x14ac:dyDescent="0.25">
      <c r="A69" s="164" t="s">
        <v>1842</v>
      </c>
      <c r="B69" s="155" t="s">
        <v>1156</v>
      </c>
      <c r="C69" s="156" t="s">
        <v>1227</v>
      </c>
      <c r="D69" s="157" t="s">
        <v>21</v>
      </c>
      <c r="E69" s="157" t="s">
        <v>1422</v>
      </c>
      <c r="F69" s="157" t="s">
        <v>318</v>
      </c>
      <c r="G69" s="157" t="s">
        <v>479</v>
      </c>
      <c r="H69" s="156" t="s">
        <v>1590</v>
      </c>
      <c r="I69" s="155"/>
      <c r="J69" s="158"/>
      <c r="K69" s="160" t="s">
        <v>1915</v>
      </c>
      <c r="L69" s="165"/>
      <c r="M69" s="157" t="s">
        <v>1184</v>
      </c>
      <c r="N69" s="152" t="s">
        <v>1201</v>
      </c>
      <c r="O69" s="246"/>
      <c r="P69" s="256"/>
      <c r="Q69" s="249" t="s">
        <v>509</v>
      </c>
      <c r="R69" s="157" t="s">
        <v>576</v>
      </c>
      <c r="S69" s="157" t="s">
        <v>744</v>
      </c>
      <c r="T69" s="157" t="s">
        <v>1069</v>
      </c>
      <c r="U69" s="157" t="s">
        <v>870</v>
      </c>
      <c r="V69" s="157" t="s">
        <v>910</v>
      </c>
      <c r="W69" s="258"/>
      <c r="X69" s="232"/>
      <c r="Y69" s="258"/>
      <c r="Z69" s="259">
        <f>IF(OR(J69="Fail",ISBLANK(J69)),INDEX('Issue Code Table'!C:C,MATCH(N:N,'Issue Code Table'!A:A,0)),IF(M69="Critical",6,IF(M69="Significant",5,IF(M69="Moderate",3,2))))</f>
        <v>5</v>
      </c>
    </row>
    <row r="70" spans="1:26" s="153" customFormat="1" ht="83.1" customHeight="1" x14ac:dyDescent="0.25">
      <c r="A70" s="164" t="s">
        <v>1843</v>
      </c>
      <c r="B70" s="155" t="s">
        <v>1156</v>
      </c>
      <c r="C70" s="156" t="s">
        <v>1227</v>
      </c>
      <c r="D70" s="157" t="s">
        <v>21</v>
      </c>
      <c r="E70" s="157" t="s">
        <v>1423</v>
      </c>
      <c r="F70" s="157" t="s">
        <v>319</v>
      </c>
      <c r="G70" s="157" t="s">
        <v>417</v>
      </c>
      <c r="H70" s="157" t="s">
        <v>1591</v>
      </c>
      <c r="I70" s="155"/>
      <c r="J70" s="158"/>
      <c r="K70" s="156" t="s">
        <v>1270</v>
      </c>
      <c r="L70" s="155"/>
      <c r="M70" s="157" t="s">
        <v>1183</v>
      </c>
      <c r="N70" s="152" t="s">
        <v>1197</v>
      </c>
      <c r="O70" s="246"/>
      <c r="P70" s="256"/>
      <c r="Q70" s="249" t="s">
        <v>577</v>
      </c>
      <c r="R70" s="157" t="s">
        <v>602</v>
      </c>
      <c r="S70" s="157" t="s">
        <v>795</v>
      </c>
      <c r="T70" s="157" t="s">
        <v>1144</v>
      </c>
      <c r="U70" s="157" t="s">
        <v>951</v>
      </c>
      <c r="V70" s="157" t="s">
        <v>952</v>
      </c>
      <c r="W70" s="258"/>
      <c r="X70" s="232"/>
      <c r="Y70" s="258"/>
      <c r="Z70" s="259">
        <f>IF(OR(J70="Fail",ISBLANK(J70)),INDEX('Issue Code Table'!C:C,MATCH(N:N,'Issue Code Table'!A:A,0)),IF(M70="Critical",6,IF(M70="Significant",5,IF(M70="Moderate",3,2))))</f>
        <v>4</v>
      </c>
    </row>
    <row r="71" spans="1:26" s="153" customFormat="1" ht="83.1" customHeight="1" x14ac:dyDescent="0.25">
      <c r="A71" s="164" t="s">
        <v>1844</v>
      </c>
      <c r="B71" s="155" t="s">
        <v>1154</v>
      </c>
      <c r="C71" s="156" t="s">
        <v>1216</v>
      </c>
      <c r="D71" s="157" t="s">
        <v>21</v>
      </c>
      <c r="E71" s="157" t="s">
        <v>1424</v>
      </c>
      <c r="F71" s="157" t="s">
        <v>320</v>
      </c>
      <c r="G71" s="157" t="s">
        <v>417</v>
      </c>
      <c r="H71" s="157" t="s">
        <v>1592</v>
      </c>
      <c r="I71" s="155"/>
      <c r="J71" s="158"/>
      <c r="K71" s="156" t="s">
        <v>1271</v>
      </c>
      <c r="L71" s="155"/>
      <c r="M71" s="157" t="s">
        <v>1184</v>
      </c>
      <c r="N71" s="152" t="s">
        <v>1195</v>
      </c>
      <c r="O71" s="246"/>
      <c r="P71" s="256"/>
      <c r="Q71" s="249" t="s">
        <v>577</v>
      </c>
      <c r="R71" s="157" t="s">
        <v>603</v>
      </c>
      <c r="S71" s="157" t="s">
        <v>796</v>
      </c>
      <c r="T71" s="157" t="s">
        <v>1143</v>
      </c>
      <c r="U71" s="157" t="s">
        <v>953</v>
      </c>
      <c r="V71" s="157" t="s">
        <v>954</v>
      </c>
      <c r="W71" s="258"/>
      <c r="X71" s="232"/>
      <c r="Y71" s="258"/>
      <c r="Z71" s="259">
        <f>IF(OR(J71="Fail",ISBLANK(J71)),INDEX('Issue Code Table'!C:C,MATCH(N:N,'Issue Code Table'!A:A,0)),IF(M71="Critical",6,IF(M71="Significant",5,IF(M71="Moderate",3,2))))</f>
        <v>5</v>
      </c>
    </row>
    <row r="72" spans="1:26" s="153" customFormat="1" ht="83.1" customHeight="1" x14ac:dyDescent="0.25">
      <c r="A72" s="164" t="s">
        <v>1845</v>
      </c>
      <c r="B72" s="155" t="s">
        <v>1154</v>
      </c>
      <c r="C72" s="156" t="s">
        <v>1216</v>
      </c>
      <c r="D72" s="157" t="s">
        <v>21</v>
      </c>
      <c r="E72" s="157" t="s">
        <v>1425</v>
      </c>
      <c r="F72" s="157" t="s">
        <v>321</v>
      </c>
      <c r="G72" s="157" t="s">
        <v>417</v>
      </c>
      <c r="H72" s="157" t="s">
        <v>1593</v>
      </c>
      <c r="I72" s="155"/>
      <c r="J72" s="158"/>
      <c r="K72" s="156" t="s">
        <v>1272</v>
      </c>
      <c r="L72" s="155"/>
      <c r="M72" s="157" t="s">
        <v>1184</v>
      </c>
      <c r="N72" s="152" t="s">
        <v>1191</v>
      </c>
      <c r="O72" s="246"/>
      <c r="P72" s="256"/>
      <c r="Q72" s="249" t="s">
        <v>577</v>
      </c>
      <c r="R72" s="157" t="s">
        <v>604</v>
      </c>
      <c r="S72" s="157" t="s">
        <v>797</v>
      </c>
      <c r="T72" s="157" t="s">
        <v>1142</v>
      </c>
      <c r="U72" s="157" t="s">
        <v>955</v>
      </c>
      <c r="V72" s="157" t="s">
        <v>956</v>
      </c>
      <c r="W72" s="258"/>
      <c r="X72" s="232"/>
      <c r="Y72" s="258"/>
      <c r="Z72" s="259">
        <f>IF(OR(J72="Fail",ISBLANK(J72)),INDEX('Issue Code Table'!C:C,MATCH(N:N,'Issue Code Table'!A:A,0)),IF(M72="Critical",6,IF(M72="Significant",5,IF(M72="Moderate",3,2))))</f>
        <v>5</v>
      </c>
    </row>
    <row r="73" spans="1:26" s="153" customFormat="1" ht="83.1" customHeight="1" x14ac:dyDescent="0.25">
      <c r="A73" s="164" t="s">
        <v>1846</v>
      </c>
      <c r="B73" s="155" t="s">
        <v>1154</v>
      </c>
      <c r="C73" s="156" t="s">
        <v>1216</v>
      </c>
      <c r="D73" s="157" t="s">
        <v>21</v>
      </c>
      <c r="E73" s="157" t="s">
        <v>1426</v>
      </c>
      <c r="F73" s="157" t="s">
        <v>322</v>
      </c>
      <c r="G73" s="157" t="s">
        <v>417</v>
      </c>
      <c r="H73" s="157" t="s">
        <v>1594</v>
      </c>
      <c r="I73" s="155"/>
      <c r="J73" s="158"/>
      <c r="K73" s="156" t="s">
        <v>1273</v>
      </c>
      <c r="L73" s="155"/>
      <c r="M73" s="157" t="s">
        <v>1184</v>
      </c>
      <c r="N73" s="152" t="s">
        <v>1195</v>
      </c>
      <c r="O73" s="246"/>
      <c r="P73" s="256"/>
      <c r="Q73" s="249" t="s">
        <v>577</v>
      </c>
      <c r="R73" s="157" t="s">
        <v>578</v>
      </c>
      <c r="S73" s="157" t="s">
        <v>771</v>
      </c>
      <c r="T73" s="157" t="s">
        <v>1070</v>
      </c>
      <c r="U73" s="157" t="s">
        <v>911</v>
      </c>
      <c r="V73" s="157" t="s">
        <v>912</v>
      </c>
      <c r="W73" s="258"/>
      <c r="X73" s="232"/>
      <c r="Y73" s="258"/>
      <c r="Z73" s="259">
        <f>IF(OR(J73="Fail",ISBLANK(J73)),INDEX('Issue Code Table'!C:C,MATCH(N:N,'Issue Code Table'!A:A,0)),IF(M73="Critical",6,IF(M73="Significant",5,IF(M73="Moderate",3,2))))</f>
        <v>5</v>
      </c>
    </row>
    <row r="74" spans="1:26" s="153" customFormat="1" ht="83.1" customHeight="1" x14ac:dyDescent="0.25">
      <c r="A74" s="164" t="s">
        <v>1847</v>
      </c>
      <c r="B74" s="155" t="s">
        <v>1156</v>
      </c>
      <c r="C74" s="156" t="s">
        <v>1227</v>
      </c>
      <c r="D74" s="157" t="s">
        <v>21</v>
      </c>
      <c r="E74" s="157" t="s">
        <v>1427</v>
      </c>
      <c r="F74" s="157" t="s">
        <v>323</v>
      </c>
      <c r="G74" s="157" t="s">
        <v>417</v>
      </c>
      <c r="H74" s="157" t="s">
        <v>1595</v>
      </c>
      <c r="I74" s="155"/>
      <c r="J74" s="158"/>
      <c r="K74" s="156" t="s">
        <v>1274</v>
      </c>
      <c r="L74" s="155"/>
      <c r="M74" s="157" t="s">
        <v>1184</v>
      </c>
      <c r="N74" s="152" t="s">
        <v>1195</v>
      </c>
      <c r="O74" s="246"/>
      <c r="P74" s="256"/>
      <c r="Q74" s="249" t="s">
        <v>577</v>
      </c>
      <c r="R74" s="157" t="s">
        <v>579</v>
      </c>
      <c r="S74" s="157" t="s">
        <v>772</v>
      </c>
      <c r="T74" s="157" t="s">
        <v>1071</v>
      </c>
      <c r="U74" s="157" t="s">
        <v>913</v>
      </c>
      <c r="V74" s="157" t="s">
        <v>914</v>
      </c>
      <c r="W74" s="258"/>
      <c r="X74" s="232"/>
      <c r="Y74" s="258"/>
      <c r="Z74" s="259">
        <f>IF(OR(J74="Fail",ISBLANK(J74)),INDEX('Issue Code Table'!C:C,MATCH(N:N,'Issue Code Table'!A:A,0)),IF(M74="Critical",6,IF(M74="Significant",5,IF(M74="Moderate",3,2))))</f>
        <v>5</v>
      </c>
    </row>
    <row r="75" spans="1:26" s="153" customFormat="1" ht="83.1" customHeight="1" x14ac:dyDescent="0.25">
      <c r="A75" s="164" t="s">
        <v>1848</v>
      </c>
      <c r="B75" s="155" t="s">
        <v>1159</v>
      </c>
      <c r="C75" s="156" t="s">
        <v>1223</v>
      </c>
      <c r="D75" s="157" t="s">
        <v>21</v>
      </c>
      <c r="E75" s="157" t="s">
        <v>1428</v>
      </c>
      <c r="F75" s="157" t="s">
        <v>324</v>
      </c>
      <c r="G75" s="157" t="s">
        <v>417</v>
      </c>
      <c r="H75" s="157" t="s">
        <v>1596</v>
      </c>
      <c r="I75" s="155"/>
      <c r="J75" s="158"/>
      <c r="K75" s="157" t="s">
        <v>1919</v>
      </c>
      <c r="L75" s="155"/>
      <c r="M75" s="157" t="s">
        <v>1184</v>
      </c>
      <c r="N75" s="152" t="s">
        <v>1191</v>
      </c>
      <c r="O75" s="246"/>
      <c r="P75" s="256"/>
      <c r="Q75" s="249" t="s">
        <v>577</v>
      </c>
      <c r="R75" s="157" t="s">
        <v>580</v>
      </c>
      <c r="S75" s="157" t="s">
        <v>773</v>
      </c>
      <c r="T75" s="157" t="s">
        <v>1075</v>
      </c>
      <c r="U75" s="157" t="s">
        <v>824</v>
      </c>
      <c r="V75" s="157" t="s">
        <v>915</v>
      </c>
      <c r="W75" s="258"/>
      <c r="X75" s="232"/>
      <c r="Y75" s="258"/>
      <c r="Z75" s="259">
        <f>IF(OR(J75="Fail",ISBLANK(J75)),INDEX('Issue Code Table'!C:C,MATCH(N:N,'Issue Code Table'!A:A,0)),IF(M75="Critical",6,IF(M75="Significant",5,IF(M75="Moderate",3,2))))</f>
        <v>5</v>
      </c>
    </row>
    <row r="76" spans="1:26" s="153" customFormat="1" ht="83.1" customHeight="1" x14ac:dyDescent="0.25">
      <c r="A76" s="164" t="s">
        <v>1849</v>
      </c>
      <c r="B76" s="155" t="s">
        <v>1154</v>
      </c>
      <c r="C76" s="156" t="s">
        <v>1216</v>
      </c>
      <c r="D76" s="157" t="s">
        <v>21</v>
      </c>
      <c r="E76" s="157" t="s">
        <v>1750</v>
      </c>
      <c r="F76" s="157" t="s">
        <v>325</v>
      </c>
      <c r="G76" s="157" t="s">
        <v>417</v>
      </c>
      <c r="H76" s="157" t="s">
        <v>1753</v>
      </c>
      <c r="I76" s="155"/>
      <c r="J76" s="158"/>
      <c r="K76" s="156" t="s">
        <v>1741</v>
      </c>
      <c r="L76" s="155"/>
      <c r="M76" s="157" t="s">
        <v>1184</v>
      </c>
      <c r="N76" s="152" t="s">
        <v>1191</v>
      </c>
      <c r="O76" s="246"/>
      <c r="P76" s="256"/>
      <c r="Q76" s="249" t="s">
        <v>577</v>
      </c>
      <c r="R76" s="157" t="s">
        <v>581</v>
      </c>
      <c r="S76" s="157" t="s">
        <v>774</v>
      </c>
      <c r="T76" s="157" t="s">
        <v>1743</v>
      </c>
      <c r="U76" s="157" t="s">
        <v>916</v>
      </c>
      <c r="V76" s="157" t="s">
        <v>917</v>
      </c>
      <c r="W76" s="258"/>
      <c r="X76" s="232"/>
      <c r="Y76" s="258"/>
      <c r="Z76" s="259">
        <f>IF(OR(J76="Fail",ISBLANK(J76)),INDEX('Issue Code Table'!C:C,MATCH(N:N,'Issue Code Table'!A:A,0)),IF(M76="Critical",6,IF(M76="Significant",5,IF(M76="Moderate",3,2))))</f>
        <v>5</v>
      </c>
    </row>
    <row r="77" spans="1:26" s="153" customFormat="1" ht="83.1" customHeight="1" x14ac:dyDescent="0.25">
      <c r="A77" s="164" t="s">
        <v>1850</v>
      </c>
      <c r="B77" s="155" t="s">
        <v>1156</v>
      </c>
      <c r="C77" s="156" t="s">
        <v>1227</v>
      </c>
      <c r="D77" s="157" t="s">
        <v>21</v>
      </c>
      <c r="E77" s="157" t="s">
        <v>1429</v>
      </c>
      <c r="F77" s="157" t="s">
        <v>326</v>
      </c>
      <c r="G77" s="157" t="s">
        <v>417</v>
      </c>
      <c r="H77" s="157" t="s">
        <v>1597</v>
      </c>
      <c r="I77" s="155"/>
      <c r="J77" s="158"/>
      <c r="K77" s="156" t="s">
        <v>1275</v>
      </c>
      <c r="L77" s="155"/>
      <c r="M77" s="157" t="s">
        <v>1184</v>
      </c>
      <c r="N77" s="152" t="s">
        <v>1195</v>
      </c>
      <c r="O77" s="246"/>
      <c r="P77" s="256"/>
      <c r="Q77" s="249" t="s">
        <v>577</v>
      </c>
      <c r="R77" s="157" t="s">
        <v>582</v>
      </c>
      <c r="S77" s="157" t="s">
        <v>775</v>
      </c>
      <c r="T77" s="157" t="s">
        <v>1153</v>
      </c>
      <c r="U77" s="157" t="s">
        <v>918</v>
      </c>
      <c r="V77" s="157" t="s">
        <v>919</v>
      </c>
      <c r="W77" s="258"/>
      <c r="X77" s="232"/>
      <c r="Y77" s="258"/>
      <c r="Z77" s="259">
        <f>IF(OR(J77="Fail",ISBLANK(J77)),INDEX('Issue Code Table'!C:C,MATCH(N:N,'Issue Code Table'!A:A,0)),IF(M77="Critical",6,IF(M77="Significant",5,IF(M77="Moderate",3,2))))</f>
        <v>5</v>
      </c>
    </row>
    <row r="78" spans="1:26" s="153" customFormat="1" ht="83.1" customHeight="1" x14ac:dyDescent="0.25">
      <c r="A78" s="164" t="s">
        <v>1851</v>
      </c>
      <c r="B78" s="155" t="s">
        <v>1154</v>
      </c>
      <c r="C78" s="156" t="s">
        <v>1216</v>
      </c>
      <c r="D78" s="157" t="s">
        <v>21</v>
      </c>
      <c r="E78" s="157" t="s">
        <v>1751</v>
      </c>
      <c r="F78" s="157" t="s">
        <v>327</v>
      </c>
      <c r="G78" s="157" t="s">
        <v>417</v>
      </c>
      <c r="H78" s="157" t="s">
        <v>1754</v>
      </c>
      <c r="I78" s="155"/>
      <c r="J78" s="158"/>
      <c r="K78" s="156" t="s">
        <v>1742</v>
      </c>
      <c r="L78" s="155"/>
      <c r="M78" s="157" t="s">
        <v>1184</v>
      </c>
      <c r="N78" s="152" t="s">
        <v>1191</v>
      </c>
      <c r="O78" s="246"/>
      <c r="P78" s="256"/>
      <c r="Q78" s="249" t="s">
        <v>577</v>
      </c>
      <c r="R78" s="157" t="s">
        <v>583</v>
      </c>
      <c r="S78" s="157" t="s">
        <v>776</v>
      </c>
      <c r="T78" s="157" t="s">
        <v>1744</v>
      </c>
      <c r="U78" s="157" t="s">
        <v>824</v>
      </c>
      <c r="V78" s="157" t="s">
        <v>920</v>
      </c>
      <c r="W78" s="258"/>
      <c r="X78" s="232"/>
      <c r="Y78" s="258"/>
      <c r="Z78" s="259">
        <f>IF(OR(J78="Fail",ISBLANK(J78)),INDEX('Issue Code Table'!C:C,MATCH(N:N,'Issue Code Table'!A:A,0)),IF(M78="Critical",6,IF(M78="Significant",5,IF(M78="Moderate",3,2))))</f>
        <v>5</v>
      </c>
    </row>
    <row r="79" spans="1:26" s="153" customFormat="1" ht="83.1" customHeight="1" x14ac:dyDescent="0.25">
      <c r="A79" s="164" t="s">
        <v>1852</v>
      </c>
      <c r="B79" s="155" t="s">
        <v>1166</v>
      </c>
      <c r="C79" s="156" t="s">
        <v>1226</v>
      </c>
      <c r="D79" s="157" t="s">
        <v>21</v>
      </c>
      <c r="E79" s="157" t="s">
        <v>1430</v>
      </c>
      <c r="F79" s="156" t="s">
        <v>1250</v>
      </c>
      <c r="G79" s="157" t="s">
        <v>417</v>
      </c>
      <c r="H79" s="157" t="s">
        <v>1598</v>
      </c>
      <c r="I79" s="155"/>
      <c r="J79" s="158"/>
      <c r="K79" s="156" t="s">
        <v>1909</v>
      </c>
      <c r="L79" s="155"/>
      <c r="M79" s="157" t="s">
        <v>1183</v>
      </c>
      <c r="N79" s="152" t="s">
        <v>1206</v>
      </c>
      <c r="O79" s="246"/>
      <c r="P79" s="256"/>
      <c r="Q79" s="249" t="s">
        <v>577</v>
      </c>
      <c r="R79" s="157" t="s">
        <v>584</v>
      </c>
      <c r="S79" s="157" t="s">
        <v>777</v>
      </c>
      <c r="T79" s="157" t="s">
        <v>1910</v>
      </c>
      <c r="U79" s="157" t="s">
        <v>921</v>
      </c>
      <c r="V79" s="157" t="s">
        <v>922</v>
      </c>
      <c r="W79" s="258"/>
      <c r="X79" s="232"/>
      <c r="Y79" s="258"/>
      <c r="Z79" s="259">
        <f>IF(OR(J79="Fail",ISBLANK(J79)),INDEX('Issue Code Table'!C:C,MATCH(N:N,'Issue Code Table'!A:A,0)),IF(M79="Critical",6,IF(M79="Significant",5,IF(M79="Moderate",3,2))))</f>
        <v>3</v>
      </c>
    </row>
    <row r="80" spans="1:26" s="153" customFormat="1" ht="83.1" customHeight="1" x14ac:dyDescent="0.25">
      <c r="A80" s="164" t="s">
        <v>1853</v>
      </c>
      <c r="B80" s="155" t="s">
        <v>1156</v>
      </c>
      <c r="C80" s="156" t="s">
        <v>1227</v>
      </c>
      <c r="D80" s="157" t="s">
        <v>21</v>
      </c>
      <c r="E80" s="157" t="s">
        <v>1431</v>
      </c>
      <c r="F80" s="156" t="s">
        <v>1251</v>
      </c>
      <c r="G80" s="157" t="s">
        <v>417</v>
      </c>
      <c r="H80" s="157" t="s">
        <v>1599</v>
      </c>
      <c r="I80" s="155"/>
      <c r="J80" s="158"/>
      <c r="K80" s="156" t="s">
        <v>1276</v>
      </c>
      <c r="L80" s="155"/>
      <c r="M80" s="157" t="s">
        <v>1184</v>
      </c>
      <c r="N80" s="152" t="s">
        <v>1195</v>
      </c>
      <c r="O80" s="246"/>
      <c r="P80" s="256"/>
      <c r="Q80" s="249" t="s">
        <v>577</v>
      </c>
      <c r="R80" s="157" t="s">
        <v>585</v>
      </c>
      <c r="S80" s="157" t="s">
        <v>778</v>
      </c>
      <c r="T80" s="157" t="s">
        <v>1152</v>
      </c>
      <c r="U80" s="157" t="s">
        <v>923</v>
      </c>
      <c r="V80" s="157" t="s">
        <v>924</v>
      </c>
      <c r="W80" s="258"/>
      <c r="X80" s="232"/>
      <c r="Y80" s="258"/>
      <c r="Z80" s="259">
        <f>IF(OR(J80="Fail",ISBLANK(J80)),INDEX('Issue Code Table'!C:C,MATCH(N:N,'Issue Code Table'!A:A,0)),IF(M80="Critical",6,IF(M80="Significant",5,IF(M80="Moderate",3,2))))</f>
        <v>5</v>
      </c>
    </row>
    <row r="81" spans="1:26" s="153" customFormat="1" ht="83.1" customHeight="1" x14ac:dyDescent="0.25">
      <c r="A81" s="164" t="s">
        <v>1854</v>
      </c>
      <c r="B81" s="155" t="s">
        <v>1154</v>
      </c>
      <c r="C81" s="156" t="s">
        <v>1216</v>
      </c>
      <c r="D81" s="157" t="s">
        <v>21</v>
      </c>
      <c r="E81" s="157" t="s">
        <v>1752</v>
      </c>
      <c r="F81" s="157" t="s">
        <v>328</v>
      </c>
      <c r="G81" s="157" t="s">
        <v>417</v>
      </c>
      <c r="H81" s="156" t="s">
        <v>1879</v>
      </c>
      <c r="I81" s="155"/>
      <c r="J81" s="158"/>
      <c r="K81" s="170" t="s">
        <v>1920</v>
      </c>
      <c r="L81" s="155"/>
      <c r="M81" s="157" t="s">
        <v>1184</v>
      </c>
      <c r="N81" s="152" t="s">
        <v>1191</v>
      </c>
      <c r="O81" s="246"/>
      <c r="P81" s="256"/>
      <c r="Q81" s="249" t="s">
        <v>577</v>
      </c>
      <c r="R81" s="157" t="s">
        <v>586</v>
      </c>
      <c r="S81" s="157" t="s">
        <v>779</v>
      </c>
      <c r="T81" s="157" t="s">
        <v>1745</v>
      </c>
      <c r="U81" s="157" t="s">
        <v>925</v>
      </c>
      <c r="V81" s="157" t="s">
        <v>926</v>
      </c>
      <c r="W81" s="258"/>
      <c r="X81" s="232"/>
      <c r="Y81" s="258"/>
      <c r="Z81" s="259">
        <f>IF(OR(J81="Fail",ISBLANK(J81)),INDEX('Issue Code Table'!C:C,MATCH(N:N,'Issue Code Table'!A:A,0)),IF(M81="Critical",6,IF(M81="Significant",5,IF(M81="Moderate",3,2))))</f>
        <v>5</v>
      </c>
    </row>
    <row r="82" spans="1:26" s="153" customFormat="1" ht="83.1" customHeight="1" x14ac:dyDescent="0.25">
      <c r="A82" s="164" t="s">
        <v>1855</v>
      </c>
      <c r="B82" s="155" t="s">
        <v>1156</v>
      </c>
      <c r="C82" s="156" t="s">
        <v>1227</v>
      </c>
      <c r="D82" s="157" t="s">
        <v>21</v>
      </c>
      <c r="E82" s="157" t="s">
        <v>1748</v>
      </c>
      <c r="F82" s="157" t="s">
        <v>329</v>
      </c>
      <c r="G82" s="157" t="s">
        <v>417</v>
      </c>
      <c r="H82" s="156" t="s">
        <v>1922</v>
      </c>
      <c r="I82" s="155"/>
      <c r="J82" s="158"/>
      <c r="K82" s="170" t="s">
        <v>1921</v>
      </c>
      <c r="L82" s="155"/>
      <c r="M82" s="157" t="s">
        <v>1183</v>
      </c>
      <c r="N82" s="152" t="s">
        <v>1197</v>
      </c>
      <c r="O82" s="246"/>
      <c r="P82" s="256"/>
      <c r="Q82" s="249" t="s">
        <v>577</v>
      </c>
      <c r="R82" s="157" t="s">
        <v>587</v>
      </c>
      <c r="S82" s="157" t="s">
        <v>780</v>
      </c>
      <c r="T82" s="157" t="s">
        <v>1746</v>
      </c>
      <c r="U82" s="157" t="s">
        <v>824</v>
      </c>
      <c r="V82" s="157" t="s">
        <v>927</v>
      </c>
      <c r="W82" s="258"/>
      <c r="X82" s="232"/>
      <c r="Y82" s="258"/>
      <c r="Z82" s="259">
        <f>IF(OR(J82="Fail",ISBLANK(J82)),INDEX('Issue Code Table'!C:C,MATCH(N:N,'Issue Code Table'!A:A,0)),IF(M82="Critical",6,IF(M82="Significant",5,IF(M82="Moderate",3,2))))</f>
        <v>4</v>
      </c>
    </row>
    <row r="83" spans="1:26" s="153" customFormat="1" ht="83.1" customHeight="1" x14ac:dyDescent="0.25">
      <c r="A83" s="164" t="s">
        <v>1856</v>
      </c>
      <c r="B83" s="155" t="s">
        <v>1156</v>
      </c>
      <c r="C83" s="156" t="s">
        <v>1227</v>
      </c>
      <c r="D83" s="157" t="s">
        <v>21</v>
      </c>
      <c r="E83" s="157" t="s">
        <v>1432</v>
      </c>
      <c r="F83" s="157" t="s">
        <v>330</v>
      </c>
      <c r="G83" s="157" t="s">
        <v>417</v>
      </c>
      <c r="H83" s="157" t="s">
        <v>1600</v>
      </c>
      <c r="I83" s="155"/>
      <c r="J83" s="158"/>
      <c r="K83" s="156" t="s">
        <v>1277</v>
      </c>
      <c r="L83" s="155"/>
      <c r="M83" s="157" t="s">
        <v>1184</v>
      </c>
      <c r="N83" s="152" t="s">
        <v>1191</v>
      </c>
      <c r="O83" s="246"/>
      <c r="P83" s="256"/>
      <c r="Q83" s="249" t="s">
        <v>577</v>
      </c>
      <c r="R83" s="157" t="s">
        <v>588</v>
      </c>
      <c r="S83" s="157" t="s">
        <v>781</v>
      </c>
      <c r="T83" s="157" t="s">
        <v>1151</v>
      </c>
      <c r="U83" s="157" t="s">
        <v>928</v>
      </c>
      <c r="V83" s="157" t="s">
        <v>929</v>
      </c>
      <c r="W83" s="258"/>
      <c r="X83" s="232"/>
      <c r="Y83" s="258"/>
      <c r="Z83" s="259">
        <f>IF(OR(J83="Fail",ISBLANK(J83)),INDEX('Issue Code Table'!C:C,MATCH(N:N,'Issue Code Table'!A:A,0)),IF(M83="Critical",6,IF(M83="Significant",5,IF(M83="Moderate",3,2))))</f>
        <v>5</v>
      </c>
    </row>
    <row r="84" spans="1:26" s="153" customFormat="1" ht="83.1" customHeight="1" x14ac:dyDescent="0.25">
      <c r="A84" s="164" t="s">
        <v>1857</v>
      </c>
      <c r="B84" s="155" t="s">
        <v>1154</v>
      </c>
      <c r="C84" s="156" t="s">
        <v>1216</v>
      </c>
      <c r="D84" s="157" t="s">
        <v>21</v>
      </c>
      <c r="E84" s="157" t="s">
        <v>1433</v>
      </c>
      <c r="F84" s="157" t="s">
        <v>331</v>
      </c>
      <c r="G84" s="157" t="s">
        <v>417</v>
      </c>
      <c r="H84" s="157" t="s">
        <v>1601</v>
      </c>
      <c r="I84" s="155"/>
      <c r="J84" s="158"/>
      <c r="K84" s="156" t="s">
        <v>1278</v>
      </c>
      <c r="L84" s="155"/>
      <c r="M84" s="157" t="s">
        <v>1184</v>
      </c>
      <c r="N84" s="152" t="s">
        <v>1191</v>
      </c>
      <c r="O84" s="246"/>
      <c r="P84" s="256"/>
      <c r="Q84" s="249" t="s">
        <v>577</v>
      </c>
      <c r="R84" s="157" t="s">
        <v>589</v>
      </c>
      <c r="S84" s="157" t="s">
        <v>782</v>
      </c>
      <c r="T84" s="157" t="s">
        <v>1150</v>
      </c>
      <c r="U84" s="157" t="s">
        <v>824</v>
      </c>
      <c r="V84" s="157" t="s">
        <v>930</v>
      </c>
      <c r="W84" s="258"/>
      <c r="X84" s="232"/>
      <c r="Y84" s="258"/>
      <c r="Z84" s="259">
        <f>IF(OR(J84="Fail",ISBLANK(J84)),INDEX('Issue Code Table'!C:C,MATCH(N:N,'Issue Code Table'!A:A,0)),IF(M84="Critical",6,IF(M84="Significant",5,IF(M84="Moderate",3,2))))</f>
        <v>5</v>
      </c>
    </row>
    <row r="85" spans="1:26" s="153" customFormat="1" ht="83.1" customHeight="1" x14ac:dyDescent="0.25">
      <c r="A85" s="164" t="s">
        <v>1858</v>
      </c>
      <c r="B85" s="155" t="s">
        <v>1154</v>
      </c>
      <c r="C85" s="156" t="s">
        <v>1216</v>
      </c>
      <c r="D85" s="157" t="s">
        <v>21</v>
      </c>
      <c r="E85" s="157" t="s">
        <v>1434</v>
      </c>
      <c r="F85" s="157" t="s">
        <v>332</v>
      </c>
      <c r="G85" s="157" t="s">
        <v>417</v>
      </c>
      <c r="H85" s="157" t="s">
        <v>1602</v>
      </c>
      <c r="I85" s="155"/>
      <c r="J85" s="158"/>
      <c r="K85" s="156" t="s">
        <v>1279</v>
      </c>
      <c r="L85" s="155"/>
      <c r="M85" s="157" t="s">
        <v>1184</v>
      </c>
      <c r="N85" s="152" t="s">
        <v>1190</v>
      </c>
      <c r="O85" s="246"/>
      <c r="P85" s="256"/>
      <c r="Q85" s="249" t="s">
        <v>577</v>
      </c>
      <c r="R85" s="157" t="s">
        <v>590</v>
      </c>
      <c r="S85" s="157" t="s">
        <v>783</v>
      </c>
      <c r="T85" s="157" t="s">
        <v>1072</v>
      </c>
      <c r="U85" s="157" t="s">
        <v>931</v>
      </c>
      <c r="V85" s="157" t="s">
        <v>932</v>
      </c>
      <c r="W85" s="258"/>
      <c r="X85" s="232"/>
      <c r="Y85" s="258"/>
      <c r="Z85" s="259">
        <f>IF(OR(J85="Fail",ISBLANK(J85)),INDEX('Issue Code Table'!C:C,MATCH(N:N,'Issue Code Table'!A:A,0)),IF(M85="Critical",6,IF(M85="Significant",5,IF(M85="Moderate",3,2))))</f>
        <v>4</v>
      </c>
    </row>
    <row r="86" spans="1:26" s="153" customFormat="1" ht="83.1" customHeight="1" x14ac:dyDescent="0.25">
      <c r="A86" s="164" t="s">
        <v>1859</v>
      </c>
      <c r="B86" s="155" t="s">
        <v>1154</v>
      </c>
      <c r="C86" s="156" t="s">
        <v>1216</v>
      </c>
      <c r="D86" s="157" t="s">
        <v>21</v>
      </c>
      <c r="E86" s="157" t="s">
        <v>1435</v>
      </c>
      <c r="F86" s="157" t="s">
        <v>333</v>
      </c>
      <c r="G86" s="157" t="s">
        <v>417</v>
      </c>
      <c r="H86" s="157" t="s">
        <v>1603</v>
      </c>
      <c r="I86" s="155"/>
      <c r="J86" s="158"/>
      <c r="K86" s="156" t="s">
        <v>1280</v>
      </c>
      <c r="L86" s="155"/>
      <c r="M86" s="157" t="s">
        <v>1184</v>
      </c>
      <c r="N86" s="152" t="s">
        <v>1190</v>
      </c>
      <c r="O86" s="246"/>
      <c r="P86" s="256"/>
      <c r="Q86" s="249" t="s">
        <v>577</v>
      </c>
      <c r="R86" s="157" t="s">
        <v>591</v>
      </c>
      <c r="S86" s="157" t="s">
        <v>784</v>
      </c>
      <c r="T86" s="157" t="s">
        <v>1073</v>
      </c>
      <c r="U86" s="157" t="s">
        <v>933</v>
      </c>
      <c r="V86" s="157" t="s">
        <v>210</v>
      </c>
      <c r="W86" s="258"/>
      <c r="X86" s="232"/>
      <c r="Y86" s="258"/>
      <c r="Z86" s="259">
        <f>IF(OR(J86="Fail",ISBLANK(J86)),INDEX('Issue Code Table'!C:C,MATCH(N:N,'Issue Code Table'!A:A,0)),IF(M86="Critical",6,IF(M86="Significant",5,IF(M86="Moderate",3,2))))</f>
        <v>4</v>
      </c>
    </row>
    <row r="87" spans="1:26" s="153" customFormat="1" ht="83.1" customHeight="1" x14ac:dyDescent="0.25">
      <c r="A87" s="164" t="s">
        <v>1860</v>
      </c>
      <c r="B87" s="155" t="s">
        <v>1159</v>
      </c>
      <c r="C87" s="156" t="s">
        <v>1223</v>
      </c>
      <c r="D87" s="157" t="s">
        <v>21</v>
      </c>
      <c r="E87" s="157" t="s">
        <v>1436</v>
      </c>
      <c r="F87" s="157" t="s">
        <v>334</v>
      </c>
      <c r="G87" s="157" t="s">
        <v>417</v>
      </c>
      <c r="H87" s="157" t="s">
        <v>1604</v>
      </c>
      <c r="I87" s="155"/>
      <c r="J87" s="158"/>
      <c r="K87" s="156" t="s">
        <v>1281</v>
      </c>
      <c r="L87" s="155"/>
      <c r="M87" s="157" t="s">
        <v>1184</v>
      </c>
      <c r="N87" s="152" t="s">
        <v>1191</v>
      </c>
      <c r="O87" s="246"/>
      <c r="P87" s="256"/>
      <c r="Q87" s="249" t="s">
        <v>577</v>
      </c>
      <c r="R87" s="157" t="s">
        <v>592</v>
      </c>
      <c r="S87" s="157" t="s">
        <v>785</v>
      </c>
      <c r="T87" s="157" t="s">
        <v>1149</v>
      </c>
      <c r="U87" s="157" t="s">
        <v>934</v>
      </c>
      <c r="V87" s="157" t="s">
        <v>935</v>
      </c>
      <c r="W87" s="258"/>
      <c r="X87" s="232"/>
      <c r="Y87" s="258"/>
      <c r="Z87" s="259">
        <f>IF(OR(J87="Fail",ISBLANK(J87)),INDEX('Issue Code Table'!C:C,MATCH(N:N,'Issue Code Table'!A:A,0)),IF(M87="Critical",6,IF(M87="Significant",5,IF(M87="Moderate",3,2))))</f>
        <v>5</v>
      </c>
    </row>
    <row r="88" spans="1:26" s="153" customFormat="1" ht="83.1" customHeight="1" x14ac:dyDescent="0.25">
      <c r="A88" s="164" t="s">
        <v>1861</v>
      </c>
      <c r="B88" s="155" t="s">
        <v>1154</v>
      </c>
      <c r="C88" s="156" t="s">
        <v>1216</v>
      </c>
      <c r="D88" s="157" t="s">
        <v>21</v>
      </c>
      <c r="E88" s="157" t="s">
        <v>1437</v>
      </c>
      <c r="F88" s="157" t="s">
        <v>335</v>
      </c>
      <c r="G88" s="157" t="s">
        <v>417</v>
      </c>
      <c r="H88" s="157" t="s">
        <v>1902</v>
      </c>
      <c r="I88" s="155"/>
      <c r="J88" s="158"/>
      <c r="K88" s="157" t="s">
        <v>1903</v>
      </c>
      <c r="L88" s="157"/>
      <c r="M88" s="157" t="s">
        <v>1184</v>
      </c>
      <c r="N88" s="152" t="s">
        <v>1202</v>
      </c>
      <c r="O88" s="246"/>
      <c r="P88" s="256"/>
      <c r="Q88" s="249" t="s">
        <v>577</v>
      </c>
      <c r="R88" s="157" t="s">
        <v>593</v>
      </c>
      <c r="S88" s="157" t="s">
        <v>786</v>
      </c>
      <c r="T88" s="157" t="s">
        <v>1904</v>
      </c>
      <c r="U88" s="157" t="s">
        <v>936</v>
      </c>
      <c r="V88" s="157" t="s">
        <v>937</v>
      </c>
      <c r="W88" s="258"/>
      <c r="X88" s="232"/>
      <c r="Y88" s="258"/>
      <c r="Z88" s="259">
        <f>IF(OR(J88="Fail",ISBLANK(J88)),INDEX('Issue Code Table'!C:C,MATCH(N:N,'Issue Code Table'!A:A,0)),IF(M88="Critical",6,IF(M88="Significant",5,IF(M88="Moderate",3,2))))</f>
        <v>7</v>
      </c>
    </row>
    <row r="89" spans="1:26" s="153" customFormat="1" ht="83.1" customHeight="1" x14ac:dyDescent="0.25">
      <c r="A89" s="164" t="s">
        <v>1862</v>
      </c>
      <c r="B89" s="155" t="s">
        <v>1167</v>
      </c>
      <c r="C89" s="156" t="s">
        <v>1219</v>
      </c>
      <c r="D89" s="157" t="s">
        <v>21</v>
      </c>
      <c r="E89" s="157" t="s">
        <v>1438</v>
      </c>
      <c r="F89" s="157" t="s">
        <v>336</v>
      </c>
      <c r="G89" s="157" t="s">
        <v>417</v>
      </c>
      <c r="H89" s="157" t="s">
        <v>1605</v>
      </c>
      <c r="I89" s="155"/>
      <c r="J89" s="158"/>
      <c r="K89" s="156" t="s">
        <v>1282</v>
      </c>
      <c r="L89" s="155"/>
      <c r="M89" s="157" t="s">
        <v>1184</v>
      </c>
      <c r="N89" s="152" t="s">
        <v>1191</v>
      </c>
      <c r="O89" s="246"/>
      <c r="P89" s="256"/>
      <c r="Q89" s="249" t="s">
        <v>577</v>
      </c>
      <c r="R89" s="157" t="s">
        <v>594</v>
      </c>
      <c r="S89" s="157" t="s">
        <v>787</v>
      </c>
      <c r="T89" s="157" t="s">
        <v>1076</v>
      </c>
      <c r="U89" s="157" t="s">
        <v>824</v>
      </c>
      <c r="V89" s="157" t="s">
        <v>938</v>
      </c>
      <c r="W89" s="258"/>
      <c r="X89" s="232"/>
      <c r="Y89" s="258"/>
      <c r="Z89" s="259">
        <f>IF(OR(J89="Fail",ISBLANK(J89)),INDEX('Issue Code Table'!C:C,MATCH(N:N,'Issue Code Table'!A:A,0)),IF(M89="Critical",6,IF(M89="Significant",5,IF(M89="Moderate",3,2))))</f>
        <v>5</v>
      </c>
    </row>
    <row r="90" spans="1:26" s="153" customFormat="1" ht="83.1" customHeight="1" x14ac:dyDescent="0.25">
      <c r="A90" s="164" t="s">
        <v>1863</v>
      </c>
      <c r="B90" s="155" t="s">
        <v>1166</v>
      </c>
      <c r="C90" s="156" t="s">
        <v>1226</v>
      </c>
      <c r="D90" s="157" t="s">
        <v>21</v>
      </c>
      <c r="E90" s="157" t="s">
        <v>1439</v>
      </c>
      <c r="F90" s="157" t="s">
        <v>337</v>
      </c>
      <c r="G90" s="157" t="s">
        <v>417</v>
      </c>
      <c r="H90" s="157" t="s">
        <v>1606</v>
      </c>
      <c r="I90" s="155"/>
      <c r="J90" s="158"/>
      <c r="K90" s="156" t="s">
        <v>1283</v>
      </c>
      <c r="L90" s="155"/>
      <c r="M90" s="157" t="s">
        <v>1184</v>
      </c>
      <c r="N90" s="152" t="s">
        <v>1202</v>
      </c>
      <c r="O90" s="246"/>
      <c r="P90" s="256"/>
      <c r="Q90" s="249" t="s">
        <v>577</v>
      </c>
      <c r="R90" s="157" t="s">
        <v>595</v>
      </c>
      <c r="S90" s="157" t="s">
        <v>788</v>
      </c>
      <c r="T90" s="157" t="s">
        <v>1074</v>
      </c>
      <c r="U90" s="157" t="s">
        <v>939</v>
      </c>
      <c r="V90" s="157" t="s">
        <v>940</v>
      </c>
      <c r="W90" s="258"/>
      <c r="X90" s="232"/>
      <c r="Y90" s="258"/>
      <c r="Z90" s="259">
        <f>IF(OR(J90="Fail",ISBLANK(J90)),INDEX('Issue Code Table'!C:C,MATCH(N:N,'Issue Code Table'!A:A,0)),IF(M90="Critical",6,IF(M90="Significant",5,IF(M90="Moderate",3,2))))</f>
        <v>7</v>
      </c>
    </row>
    <row r="91" spans="1:26" s="153" customFormat="1" ht="83.1" customHeight="1" x14ac:dyDescent="0.25">
      <c r="A91" s="164" t="s">
        <v>1864</v>
      </c>
      <c r="B91" s="155" t="s">
        <v>1154</v>
      </c>
      <c r="C91" s="156" t="s">
        <v>1216</v>
      </c>
      <c r="D91" s="157" t="s">
        <v>21</v>
      </c>
      <c r="E91" s="157" t="s">
        <v>1440</v>
      </c>
      <c r="F91" s="157" t="s">
        <v>338</v>
      </c>
      <c r="G91" s="157" t="s">
        <v>417</v>
      </c>
      <c r="H91" s="157" t="s">
        <v>1607</v>
      </c>
      <c r="I91" s="155"/>
      <c r="J91" s="158"/>
      <c r="K91" s="156" t="s">
        <v>1284</v>
      </c>
      <c r="L91" s="155"/>
      <c r="M91" s="157" t="s">
        <v>1184</v>
      </c>
      <c r="N91" s="152" t="s">
        <v>1191</v>
      </c>
      <c r="O91" s="246"/>
      <c r="P91" s="256"/>
      <c r="Q91" s="249" t="s">
        <v>577</v>
      </c>
      <c r="R91" s="157" t="s">
        <v>596</v>
      </c>
      <c r="S91" s="157" t="s">
        <v>789</v>
      </c>
      <c r="T91" s="157" t="s">
        <v>1148</v>
      </c>
      <c r="U91" s="157" t="s">
        <v>824</v>
      </c>
      <c r="V91" s="157" t="s">
        <v>941</v>
      </c>
      <c r="W91" s="258"/>
      <c r="X91" s="232"/>
      <c r="Y91" s="258"/>
      <c r="Z91" s="259">
        <f>IF(OR(J91="Fail",ISBLANK(J91)),INDEX('Issue Code Table'!C:C,MATCH(N:N,'Issue Code Table'!A:A,0)),IF(M91="Critical",6,IF(M91="Significant",5,IF(M91="Moderate",3,2))))</f>
        <v>5</v>
      </c>
    </row>
    <row r="92" spans="1:26" s="153" customFormat="1" ht="83.1" customHeight="1" x14ac:dyDescent="0.25">
      <c r="A92" s="164" t="s">
        <v>1865</v>
      </c>
      <c r="B92" s="155" t="s">
        <v>1154</v>
      </c>
      <c r="C92" s="156" t="s">
        <v>1216</v>
      </c>
      <c r="D92" s="157" t="s">
        <v>21</v>
      </c>
      <c r="E92" s="157" t="s">
        <v>1441</v>
      </c>
      <c r="F92" s="157" t="s">
        <v>339</v>
      </c>
      <c r="G92" s="157" t="s">
        <v>417</v>
      </c>
      <c r="H92" s="157" t="s">
        <v>1608</v>
      </c>
      <c r="I92" s="155"/>
      <c r="J92" s="158"/>
      <c r="K92" s="156" t="s">
        <v>1285</v>
      </c>
      <c r="L92" s="155"/>
      <c r="M92" s="157" t="s">
        <v>1184</v>
      </c>
      <c r="N92" s="152" t="s">
        <v>1191</v>
      </c>
      <c r="O92" s="246"/>
      <c r="P92" s="256"/>
      <c r="Q92" s="249" t="s">
        <v>577</v>
      </c>
      <c r="R92" s="157" t="s">
        <v>597</v>
      </c>
      <c r="S92" s="157" t="s">
        <v>790</v>
      </c>
      <c r="T92" s="157" t="s">
        <v>1147</v>
      </c>
      <c r="U92" s="157" t="s">
        <v>942</v>
      </c>
      <c r="V92" s="157" t="s">
        <v>943</v>
      </c>
      <c r="W92" s="258"/>
      <c r="X92" s="232"/>
      <c r="Y92" s="258"/>
      <c r="Z92" s="259">
        <f>IF(OR(J92="Fail",ISBLANK(J92)),INDEX('Issue Code Table'!C:C,MATCH(N:N,'Issue Code Table'!A:A,0)),IF(M92="Critical",6,IF(M92="Significant",5,IF(M92="Moderate",3,2))))</f>
        <v>5</v>
      </c>
    </row>
    <row r="93" spans="1:26" s="153" customFormat="1" ht="83.1" customHeight="1" x14ac:dyDescent="0.25">
      <c r="A93" s="164" t="s">
        <v>1866</v>
      </c>
      <c r="B93" s="155" t="s">
        <v>1154</v>
      </c>
      <c r="C93" s="156" t="s">
        <v>1216</v>
      </c>
      <c r="D93" s="157" t="s">
        <v>21</v>
      </c>
      <c r="E93" s="157" t="s">
        <v>1442</v>
      </c>
      <c r="F93" s="157" t="s">
        <v>340</v>
      </c>
      <c r="G93" s="157" t="s">
        <v>417</v>
      </c>
      <c r="H93" s="157" t="s">
        <v>1609</v>
      </c>
      <c r="I93" s="155"/>
      <c r="J93" s="158"/>
      <c r="K93" s="156" t="s">
        <v>1286</v>
      </c>
      <c r="L93" s="155"/>
      <c r="M93" s="157" t="s">
        <v>1184</v>
      </c>
      <c r="N93" s="152" t="s">
        <v>1191</v>
      </c>
      <c r="O93" s="246"/>
      <c r="P93" s="256"/>
      <c r="Q93" s="249" t="s">
        <v>577</v>
      </c>
      <c r="R93" s="157" t="s">
        <v>598</v>
      </c>
      <c r="S93" s="157" t="s">
        <v>791</v>
      </c>
      <c r="T93" s="157" t="s">
        <v>1146</v>
      </c>
      <c r="U93" s="157" t="s">
        <v>944</v>
      </c>
      <c r="V93" s="157" t="s">
        <v>945</v>
      </c>
      <c r="W93" s="258"/>
      <c r="X93" s="232"/>
      <c r="Y93" s="258"/>
      <c r="Z93" s="259">
        <f>IF(OR(J93="Fail",ISBLANK(J93)),INDEX('Issue Code Table'!C:C,MATCH(N:N,'Issue Code Table'!A:A,0)),IF(M93="Critical",6,IF(M93="Significant",5,IF(M93="Moderate",3,2))))</f>
        <v>5</v>
      </c>
    </row>
    <row r="94" spans="1:26" s="153" customFormat="1" ht="83.1" customHeight="1" x14ac:dyDescent="0.25">
      <c r="A94" s="164" t="s">
        <v>1867</v>
      </c>
      <c r="B94" s="155" t="s">
        <v>1154</v>
      </c>
      <c r="C94" s="156" t="s">
        <v>1216</v>
      </c>
      <c r="D94" s="157" t="s">
        <v>21</v>
      </c>
      <c r="E94" s="157" t="s">
        <v>1749</v>
      </c>
      <c r="F94" s="157" t="s">
        <v>341</v>
      </c>
      <c r="G94" s="157" t="s">
        <v>417</v>
      </c>
      <c r="H94" s="156" t="s">
        <v>1923</v>
      </c>
      <c r="I94" s="155"/>
      <c r="J94" s="158"/>
      <c r="K94" s="156" t="s">
        <v>1924</v>
      </c>
      <c r="L94" s="155"/>
      <c r="M94" s="157" t="s">
        <v>1184</v>
      </c>
      <c r="N94" s="152" t="s">
        <v>1191</v>
      </c>
      <c r="O94" s="246"/>
      <c r="P94" s="256"/>
      <c r="Q94" s="249" t="s">
        <v>577</v>
      </c>
      <c r="R94" s="157" t="s">
        <v>599</v>
      </c>
      <c r="S94" s="157" t="s">
        <v>792</v>
      </c>
      <c r="T94" s="157" t="s">
        <v>1747</v>
      </c>
      <c r="U94" s="157" t="s">
        <v>946</v>
      </c>
      <c r="V94" s="157" t="s">
        <v>947</v>
      </c>
      <c r="W94" s="258"/>
      <c r="X94" s="232"/>
      <c r="Y94" s="258"/>
      <c r="Z94" s="259">
        <f>IF(OR(J94="Fail",ISBLANK(J94)),INDEX('Issue Code Table'!C:C,MATCH(N:N,'Issue Code Table'!A:A,0)),IF(M94="Critical",6,IF(M94="Significant",5,IF(M94="Moderate",3,2))))</f>
        <v>5</v>
      </c>
    </row>
    <row r="95" spans="1:26" s="153" customFormat="1" ht="83.1" customHeight="1" x14ac:dyDescent="0.25">
      <c r="A95" s="164" t="s">
        <v>1868</v>
      </c>
      <c r="B95" s="155" t="s">
        <v>1154</v>
      </c>
      <c r="C95" s="156" t="s">
        <v>1216</v>
      </c>
      <c r="D95" s="157" t="s">
        <v>21</v>
      </c>
      <c r="E95" s="157" t="s">
        <v>1443</v>
      </c>
      <c r="F95" s="157" t="s">
        <v>342</v>
      </c>
      <c r="G95" s="157" t="s">
        <v>417</v>
      </c>
      <c r="H95" s="157" t="s">
        <v>1610</v>
      </c>
      <c r="I95" s="155"/>
      <c r="J95" s="158"/>
      <c r="K95" s="156" t="s">
        <v>1287</v>
      </c>
      <c r="L95" s="155"/>
      <c r="M95" s="157" t="s">
        <v>1184</v>
      </c>
      <c r="N95" s="152" t="s">
        <v>1191</v>
      </c>
      <c r="O95" s="246"/>
      <c r="P95" s="256"/>
      <c r="Q95" s="249" t="s">
        <v>577</v>
      </c>
      <c r="R95" s="157" t="s">
        <v>600</v>
      </c>
      <c r="S95" s="157" t="s">
        <v>793</v>
      </c>
      <c r="T95" s="157" t="s">
        <v>1145</v>
      </c>
      <c r="U95" s="157" t="s">
        <v>824</v>
      </c>
      <c r="V95" s="157" t="s">
        <v>948</v>
      </c>
      <c r="W95" s="258"/>
      <c r="X95" s="232"/>
      <c r="Y95" s="258"/>
      <c r="Z95" s="259">
        <f>IF(OR(J95="Fail",ISBLANK(J95)),INDEX('Issue Code Table'!C:C,MATCH(N:N,'Issue Code Table'!A:A,0)),IF(M95="Critical",6,IF(M95="Significant",5,IF(M95="Moderate",3,2))))</f>
        <v>5</v>
      </c>
    </row>
    <row r="96" spans="1:26" s="153" customFormat="1" ht="83.1" customHeight="1" x14ac:dyDescent="0.25">
      <c r="A96" s="164" t="s">
        <v>1869</v>
      </c>
      <c r="B96" s="155" t="s">
        <v>1156</v>
      </c>
      <c r="C96" s="156" t="s">
        <v>1227</v>
      </c>
      <c r="D96" s="157" t="s">
        <v>21</v>
      </c>
      <c r="E96" s="157" t="s">
        <v>1444</v>
      </c>
      <c r="F96" s="157" t="s">
        <v>343</v>
      </c>
      <c r="G96" s="157" t="s">
        <v>417</v>
      </c>
      <c r="H96" s="157" t="s">
        <v>1611</v>
      </c>
      <c r="I96" s="155"/>
      <c r="J96" s="158"/>
      <c r="K96" s="156" t="s">
        <v>1900</v>
      </c>
      <c r="L96" s="155"/>
      <c r="M96" s="157" t="s">
        <v>1183</v>
      </c>
      <c r="N96" s="152" t="s">
        <v>1196</v>
      </c>
      <c r="O96" s="246"/>
      <c r="P96" s="256"/>
      <c r="Q96" s="249" t="s">
        <v>577</v>
      </c>
      <c r="R96" s="157" t="s">
        <v>601</v>
      </c>
      <c r="S96" s="157" t="s">
        <v>794</v>
      </c>
      <c r="T96" s="157" t="s">
        <v>1901</v>
      </c>
      <c r="U96" s="157" t="s">
        <v>949</v>
      </c>
      <c r="V96" s="157" t="s">
        <v>950</v>
      </c>
      <c r="W96" s="258"/>
      <c r="X96" s="232"/>
      <c r="Y96" s="258"/>
      <c r="Z96" s="259">
        <f>IF(OR(J96="Fail",ISBLANK(J96)),INDEX('Issue Code Table'!C:C,MATCH(N:N,'Issue Code Table'!A:A,0)),IF(M96="Critical",6,IF(M96="Significant",5,IF(M96="Moderate",3,2))))</f>
        <v>4</v>
      </c>
    </row>
    <row r="97" spans="1:26" s="153" customFormat="1" ht="83.1" customHeight="1" x14ac:dyDescent="0.25">
      <c r="A97" s="164" t="s">
        <v>1870</v>
      </c>
      <c r="B97" s="155" t="s">
        <v>1159</v>
      </c>
      <c r="C97" s="156" t="s">
        <v>1223</v>
      </c>
      <c r="D97" s="157" t="s">
        <v>21</v>
      </c>
      <c r="E97" s="157" t="s">
        <v>1445</v>
      </c>
      <c r="F97" s="157" t="s">
        <v>344</v>
      </c>
      <c r="G97" s="157" t="s">
        <v>417</v>
      </c>
      <c r="H97" s="157" t="s">
        <v>1612</v>
      </c>
      <c r="I97" s="155"/>
      <c r="J97" s="158"/>
      <c r="K97" s="156" t="s">
        <v>1288</v>
      </c>
      <c r="L97" s="155"/>
      <c r="M97" s="157" t="s">
        <v>1183</v>
      </c>
      <c r="N97" s="152" t="s">
        <v>1198</v>
      </c>
      <c r="O97" s="246"/>
      <c r="P97" s="256"/>
      <c r="Q97" s="249" t="s">
        <v>605</v>
      </c>
      <c r="R97" s="157" t="s">
        <v>606</v>
      </c>
      <c r="S97" s="157" t="s">
        <v>798</v>
      </c>
      <c r="T97" s="157" t="s">
        <v>1077</v>
      </c>
      <c r="U97" s="157" t="s">
        <v>957</v>
      </c>
      <c r="V97" s="157" t="s">
        <v>958</v>
      </c>
      <c r="W97" s="258"/>
      <c r="X97" s="232"/>
      <c r="Y97" s="258"/>
      <c r="Z97" s="259">
        <f>IF(OR(J97="Fail",ISBLANK(J97)),INDEX('Issue Code Table'!C:C,MATCH(N:N,'Issue Code Table'!A:A,0)),IF(M97="Critical",6,IF(M97="Significant",5,IF(M97="Moderate",3,2))))</f>
        <v>4</v>
      </c>
    </row>
    <row r="98" spans="1:26" s="153" customFormat="1" ht="83.1" customHeight="1" x14ac:dyDescent="0.25">
      <c r="A98" s="164" t="s">
        <v>1871</v>
      </c>
      <c r="B98" s="159" t="s">
        <v>1159</v>
      </c>
      <c r="C98" s="156" t="s">
        <v>1223</v>
      </c>
      <c r="D98" s="157" t="s">
        <v>21</v>
      </c>
      <c r="E98" s="157" t="s">
        <v>1446</v>
      </c>
      <c r="F98" s="157" t="s">
        <v>345</v>
      </c>
      <c r="G98" s="157" t="s">
        <v>417</v>
      </c>
      <c r="H98" s="157" t="s">
        <v>1613</v>
      </c>
      <c r="I98" s="155"/>
      <c r="J98" s="158"/>
      <c r="K98" s="156" t="s">
        <v>1289</v>
      </c>
      <c r="L98" s="155"/>
      <c r="M98" s="157" t="s">
        <v>1183</v>
      </c>
      <c r="N98" s="152" t="s">
        <v>1198</v>
      </c>
      <c r="O98" s="246"/>
      <c r="P98" s="256"/>
      <c r="Q98" s="249" t="s">
        <v>605</v>
      </c>
      <c r="R98" s="157" t="s">
        <v>609</v>
      </c>
      <c r="S98" s="157" t="s">
        <v>798</v>
      </c>
      <c r="T98" s="157" t="s">
        <v>1080</v>
      </c>
      <c r="U98" s="157" t="s">
        <v>957</v>
      </c>
      <c r="V98" s="157" t="s">
        <v>961</v>
      </c>
      <c r="W98" s="258"/>
      <c r="X98" s="232"/>
      <c r="Y98" s="258"/>
      <c r="Z98" s="259">
        <f>IF(OR(J98="Fail",ISBLANK(J98)),INDEX('Issue Code Table'!C:C,MATCH(N:N,'Issue Code Table'!A:A,0)),IF(M98="Critical",6,IF(M98="Significant",5,IF(M98="Moderate",3,2))))</f>
        <v>4</v>
      </c>
    </row>
    <row r="99" spans="1:26" s="153" customFormat="1" ht="83.1" customHeight="1" x14ac:dyDescent="0.25">
      <c r="A99" s="164" t="s">
        <v>1872</v>
      </c>
      <c r="B99" s="155" t="s">
        <v>1159</v>
      </c>
      <c r="C99" s="156" t="s">
        <v>1223</v>
      </c>
      <c r="D99" s="157" t="s">
        <v>21</v>
      </c>
      <c r="E99" s="157" t="s">
        <v>1447</v>
      </c>
      <c r="F99" s="157" t="s">
        <v>346</v>
      </c>
      <c r="G99" s="157" t="s">
        <v>417</v>
      </c>
      <c r="H99" s="157" t="s">
        <v>1614</v>
      </c>
      <c r="I99" s="155"/>
      <c r="J99" s="158"/>
      <c r="K99" s="156" t="s">
        <v>1290</v>
      </c>
      <c r="L99" s="155"/>
      <c r="M99" s="157" t="s">
        <v>1183</v>
      </c>
      <c r="N99" s="152" t="s">
        <v>1198</v>
      </c>
      <c r="O99" s="246"/>
      <c r="P99" s="256"/>
      <c r="Q99" s="249" t="s">
        <v>605</v>
      </c>
      <c r="R99" s="157" t="s">
        <v>610</v>
      </c>
      <c r="S99" s="157" t="s">
        <v>798</v>
      </c>
      <c r="T99" s="157" t="s">
        <v>1081</v>
      </c>
      <c r="U99" s="157" t="s">
        <v>957</v>
      </c>
      <c r="V99" s="157" t="s">
        <v>962</v>
      </c>
      <c r="W99" s="258"/>
      <c r="X99" s="232"/>
      <c r="Y99" s="258"/>
      <c r="Z99" s="259">
        <f>IF(OR(J99="Fail",ISBLANK(J99)),INDEX('Issue Code Table'!C:C,MATCH(N:N,'Issue Code Table'!A:A,0)),IF(M99="Critical",6,IF(M99="Significant",5,IF(M99="Moderate",3,2))))</f>
        <v>4</v>
      </c>
    </row>
    <row r="100" spans="1:26" s="153" customFormat="1" ht="83.1" customHeight="1" x14ac:dyDescent="0.25">
      <c r="A100" s="164" t="s">
        <v>1873</v>
      </c>
      <c r="B100" s="155" t="s">
        <v>1159</v>
      </c>
      <c r="C100" s="156" t="s">
        <v>1223</v>
      </c>
      <c r="D100" s="157" t="s">
        <v>21</v>
      </c>
      <c r="E100" s="157" t="s">
        <v>1448</v>
      </c>
      <c r="F100" s="157" t="s">
        <v>347</v>
      </c>
      <c r="G100" s="157" t="s">
        <v>417</v>
      </c>
      <c r="H100" s="157" t="s">
        <v>1615</v>
      </c>
      <c r="I100" s="155"/>
      <c r="J100" s="158"/>
      <c r="K100" s="156" t="s">
        <v>1291</v>
      </c>
      <c r="L100" s="155"/>
      <c r="M100" s="157" t="s">
        <v>1183</v>
      </c>
      <c r="N100" s="152" t="s">
        <v>1198</v>
      </c>
      <c r="O100" s="246"/>
      <c r="P100" s="256"/>
      <c r="Q100" s="249" t="s">
        <v>605</v>
      </c>
      <c r="R100" s="157" t="s">
        <v>611</v>
      </c>
      <c r="S100" s="157" t="s">
        <v>798</v>
      </c>
      <c r="T100" s="157" t="s">
        <v>1082</v>
      </c>
      <c r="U100" s="157" t="s">
        <v>957</v>
      </c>
      <c r="V100" s="157" t="s">
        <v>963</v>
      </c>
      <c r="W100" s="258"/>
      <c r="X100" s="232"/>
      <c r="Y100" s="258"/>
      <c r="Z100" s="259">
        <f>IF(OR(J100="Fail",ISBLANK(J100)),INDEX('Issue Code Table'!C:C,MATCH(N:N,'Issue Code Table'!A:A,0)),IF(M100="Critical",6,IF(M100="Significant",5,IF(M100="Moderate",3,2))))</f>
        <v>4</v>
      </c>
    </row>
    <row r="101" spans="1:26" s="153" customFormat="1" ht="83.1" customHeight="1" x14ac:dyDescent="0.25">
      <c r="A101" s="164" t="s">
        <v>1874</v>
      </c>
      <c r="B101" s="155" t="s">
        <v>1159</v>
      </c>
      <c r="C101" s="156" t="s">
        <v>1223</v>
      </c>
      <c r="D101" s="157" t="s">
        <v>21</v>
      </c>
      <c r="E101" s="157" t="s">
        <v>1449</v>
      </c>
      <c r="F101" s="157" t="s">
        <v>348</v>
      </c>
      <c r="G101" s="157" t="s">
        <v>417</v>
      </c>
      <c r="H101" s="157" t="s">
        <v>1616</v>
      </c>
      <c r="I101" s="155"/>
      <c r="J101" s="158"/>
      <c r="K101" s="156" t="s">
        <v>1292</v>
      </c>
      <c r="L101" s="155"/>
      <c r="M101" s="157" t="s">
        <v>1183</v>
      </c>
      <c r="N101" s="152" t="s">
        <v>1198</v>
      </c>
      <c r="O101" s="246"/>
      <c r="P101" s="256"/>
      <c r="Q101" s="249" t="s">
        <v>605</v>
      </c>
      <c r="R101" s="157" t="s">
        <v>612</v>
      </c>
      <c r="S101" s="157" t="s">
        <v>798</v>
      </c>
      <c r="T101" s="157" t="s">
        <v>1083</v>
      </c>
      <c r="U101" s="157" t="s">
        <v>957</v>
      </c>
      <c r="V101" s="157" t="s">
        <v>964</v>
      </c>
      <c r="W101" s="258"/>
      <c r="X101" s="232"/>
      <c r="Y101" s="258"/>
      <c r="Z101" s="259">
        <f>IF(OR(J101="Fail",ISBLANK(J101)),INDEX('Issue Code Table'!C:C,MATCH(N:N,'Issue Code Table'!A:A,0)),IF(M101="Critical",6,IF(M101="Significant",5,IF(M101="Moderate",3,2))))</f>
        <v>4</v>
      </c>
    </row>
    <row r="102" spans="1:26" s="153" customFormat="1" ht="83.1" customHeight="1" x14ac:dyDescent="0.25">
      <c r="A102" s="164" t="s">
        <v>116</v>
      </c>
      <c r="B102" s="155" t="s">
        <v>1159</v>
      </c>
      <c r="C102" s="156" t="s">
        <v>1223</v>
      </c>
      <c r="D102" s="157" t="s">
        <v>21</v>
      </c>
      <c r="E102" s="157" t="s">
        <v>1450</v>
      </c>
      <c r="F102" s="157" t="s">
        <v>349</v>
      </c>
      <c r="G102" s="157" t="s">
        <v>417</v>
      </c>
      <c r="H102" s="157" t="s">
        <v>1617</v>
      </c>
      <c r="I102" s="155"/>
      <c r="J102" s="158"/>
      <c r="K102" s="156" t="s">
        <v>1293</v>
      </c>
      <c r="L102" s="155"/>
      <c r="M102" s="157" t="s">
        <v>1183</v>
      </c>
      <c r="N102" s="152" t="s">
        <v>1198</v>
      </c>
      <c r="O102" s="246"/>
      <c r="P102" s="256"/>
      <c r="Q102" s="249" t="s">
        <v>605</v>
      </c>
      <c r="R102" s="157" t="s">
        <v>613</v>
      </c>
      <c r="S102" s="157" t="s">
        <v>798</v>
      </c>
      <c r="T102" s="157" t="s">
        <v>1084</v>
      </c>
      <c r="U102" s="157" t="s">
        <v>957</v>
      </c>
      <c r="V102" s="157" t="s">
        <v>965</v>
      </c>
      <c r="W102" s="258"/>
      <c r="X102" s="232"/>
      <c r="Y102" s="258"/>
      <c r="Z102" s="259">
        <f>IF(OR(J102="Fail",ISBLANK(J102)),INDEX('Issue Code Table'!C:C,MATCH(N:N,'Issue Code Table'!A:A,0)),IF(M102="Critical",6,IF(M102="Significant",5,IF(M102="Moderate",3,2))))</f>
        <v>4</v>
      </c>
    </row>
    <row r="103" spans="1:26" s="153" customFormat="1" ht="83.1" customHeight="1" x14ac:dyDescent="0.25">
      <c r="A103" s="164" t="s">
        <v>117</v>
      </c>
      <c r="B103" s="155" t="s">
        <v>1159</v>
      </c>
      <c r="C103" s="156" t="s">
        <v>1223</v>
      </c>
      <c r="D103" s="157" t="s">
        <v>21</v>
      </c>
      <c r="E103" s="157" t="s">
        <v>1451</v>
      </c>
      <c r="F103" s="157" t="s">
        <v>350</v>
      </c>
      <c r="G103" s="157" t="s">
        <v>417</v>
      </c>
      <c r="H103" s="157" t="s">
        <v>1618</v>
      </c>
      <c r="I103" s="155"/>
      <c r="J103" s="158"/>
      <c r="K103" s="156" t="s">
        <v>1294</v>
      </c>
      <c r="L103" s="155"/>
      <c r="M103" s="157" t="s">
        <v>1183</v>
      </c>
      <c r="N103" s="152" t="s">
        <v>1198</v>
      </c>
      <c r="O103" s="246"/>
      <c r="P103" s="256"/>
      <c r="Q103" s="249" t="s">
        <v>605</v>
      </c>
      <c r="R103" s="157" t="s">
        <v>614</v>
      </c>
      <c r="S103" s="157" t="s">
        <v>798</v>
      </c>
      <c r="T103" s="157" t="s">
        <v>1085</v>
      </c>
      <c r="U103" s="157" t="s">
        <v>957</v>
      </c>
      <c r="V103" s="157" t="s">
        <v>966</v>
      </c>
      <c r="W103" s="258"/>
      <c r="X103" s="232"/>
      <c r="Y103" s="258"/>
      <c r="Z103" s="259">
        <f>IF(OR(J103="Fail",ISBLANK(J103)),INDEX('Issue Code Table'!C:C,MATCH(N:N,'Issue Code Table'!A:A,0)),IF(M103="Critical",6,IF(M103="Significant",5,IF(M103="Moderate",3,2))))</f>
        <v>4</v>
      </c>
    </row>
    <row r="104" spans="1:26" s="153" customFormat="1" ht="83.1" customHeight="1" x14ac:dyDescent="0.25">
      <c r="A104" s="164" t="s">
        <v>118</v>
      </c>
      <c r="B104" s="155" t="s">
        <v>1159</v>
      </c>
      <c r="C104" s="156" t="s">
        <v>1223</v>
      </c>
      <c r="D104" s="157" t="s">
        <v>21</v>
      </c>
      <c r="E104" s="157" t="s">
        <v>1452</v>
      </c>
      <c r="F104" s="157" t="s">
        <v>351</v>
      </c>
      <c r="G104" s="157" t="s">
        <v>417</v>
      </c>
      <c r="H104" s="157" t="s">
        <v>1619</v>
      </c>
      <c r="I104" s="155"/>
      <c r="J104" s="158"/>
      <c r="K104" s="156" t="s">
        <v>1295</v>
      </c>
      <c r="L104" s="155"/>
      <c r="M104" s="157" t="s">
        <v>1183</v>
      </c>
      <c r="N104" s="152" t="s">
        <v>1198</v>
      </c>
      <c r="O104" s="246"/>
      <c r="P104" s="256"/>
      <c r="Q104" s="249" t="s">
        <v>605</v>
      </c>
      <c r="R104" s="157" t="s">
        <v>615</v>
      </c>
      <c r="S104" s="157" t="s">
        <v>798</v>
      </c>
      <c r="T104" s="157" t="s">
        <v>1086</v>
      </c>
      <c r="U104" s="157" t="s">
        <v>957</v>
      </c>
      <c r="V104" s="157" t="s">
        <v>967</v>
      </c>
      <c r="W104" s="258"/>
      <c r="X104" s="232"/>
      <c r="Y104" s="258"/>
      <c r="Z104" s="259">
        <f>IF(OR(J104="Fail",ISBLANK(J104)),INDEX('Issue Code Table'!C:C,MATCH(N:N,'Issue Code Table'!A:A,0)),IF(M104="Critical",6,IF(M104="Significant",5,IF(M104="Moderate",3,2))))</f>
        <v>4</v>
      </c>
    </row>
    <row r="105" spans="1:26" s="153" customFormat="1" ht="83.1" customHeight="1" x14ac:dyDescent="0.25">
      <c r="A105" s="164" t="s">
        <v>119</v>
      </c>
      <c r="B105" s="155" t="s">
        <v>1159</v>
      </c>
      <c r="C105" s="156" t="s">
        <v>1223</v>
      </c>
      <c r="D105" s="157" t="s">
        <v>21</v>
      </c>
      <c r="E105" s="157" t="s">
        <v>1453</v>
      </c>
      <c r="F105" s="157" t="s">
        <v>352</v>
      </c>
      <c r="G105" s="157" t="s">
        <v>417</v>
      </c>
      <c r="H105" s="157" t="s">
        <v>1620</v>
      </c>
      <c r="I105" s="155"/>
      <c r="J105" s="158"/>
      <c r="K105" s="156" t="s">
        <v>1296</v>
      </c>
      <c r="L105" s="155"/>
      <c r="M105" s="157" t="s">
        <v>1183</v>
      </c>
      <c r="N105" s="152" t="s">
        <v>1198</v>
      </c>
      <c r="O105" s="246"/>
      <c r="P105" s="256"/>
      <c r="Q105" s="249" t="s">
        <v>605</v>
      </c>
      <c r="R105" s="157" t="s">
        <v>616</v>
      </c>
      <c r="S105" s="157" t="s">
        <v>798</v>
      </c>
      <c r="T105" s="157" t="s">
        <v>1087</v>
      </c>
      <c r="U105" s="157" t="s">
        <v>957</v>
      </c>
      <c r="V105" s="157" t="s">
        <v>968</v>
      </c>
      <c r="W105" s="258"/>
      <c r="X105" s="232"/>
      <c r="Y105" s="258"/>
      <c r="Z105" s="259">
        <f>IF(OR(J105="Fail",ISBLANK(J105)),INDEX('Issue Code Table'!C:C,MATCH(N:N,'Issue Code Table'!A:A,0)),IF(M105="Critical",6,IF(M105="Significant",5,IF(M105="Moderate",3,2))))</f>
        <v>4</v>
      </c>
    </row>
    <row r="106" spans="1:26" s="153" customFormat="1" ht="83.1" customHeight="1" x14ac:dyDescent="0.25">
      <c r="A106" s="164" t="s">
        <v>120</v>
      </c>
      <c r="B106" s="155" t="s">
        <v>1159</v>
      </c>
      <c r="C106" s="156" t="s">
        <v>1223</v>
      </c>
      <c r="D106" s="157" t="s">
        <v>21</v>
      </c>
      <c r="E106" s="157" t="s">
        <v>1454</v>
      </c>
      <c r="F106" s="157" t="s">
        <v>353</v>
      </c>
      <c r="G106" s="157" t="s">
        <v>417</v>
      </c>
      <c r="H106" s="157" t="s">
        <v>1621</v>
      </c>
      <c r="I106" s="155"/>
      <c r="J106" s="158"/>
      <c r="K106" s="156" t="s">
        <v>1297</v>
      </c>
      <c r="L106" s="155"/>
      <c r="M106" s="157" t="s">
        <v>1183</v>
      </c>
      <c r="N106" s="152" t="s">
        <v>1198</v>
      </c>
      <c r="O106" s="246"/>
      <c r="P106" s="256"/>
      <c r="Q106" s="249" t="s">
        <v>605</v>
      </c>
      <c r="R106" s="157" t="s">
        <v>607</v>
      </c>
      <c r="S106" s="157" t="s">
        <v>798</v>
      </c>
      <c r="T106" s="157" t="s">
        <v>1078</v>
      </c>
      <c r="U106" s="157" t="s">
        <v>957</v>
      </c>
      <c r="V106" s="157" t="s">
        <v>959</v>
      </c>
      <c r="W106" s="258"/>
      <c r="X106" s="232"/>
      <c r="Y106" s="258"/>
      <c r="Z106" s="259">
        <f>IF(OR(J106="Fail",ISBLANK(J106)),INDEX('Issue Code Table'!C:C,MATCH(N:N,'Issue Code Table'!A:A,0)),IF(M106="Critical",6,IF(M106="Significant",5,IF(M106="Moderate",3,2))))</f>
        <v>4</v>
      </c>
    </row>
    <row r="107" spans="1:26" s="153" customFormat="1" ht="83.1" customHeight="1" x14ac:dyDescent="0.25">
      <c r="A107" s="164" t="s">
        <v>121</v>
      </c>
      <c r="B107" s="155" t="s">
        <v>1159</v>
      </c>
      <c r="C107" s="156" t="s">
        <v>1223</v>
      </c>
      <c r="D107" s="157" t="s">
        <v>21</v>
      </c>
      <c r="E107" s="157" t="s">
        <v>1455</v>
      </c>
      <c r="F107" s="157" t="s">
        <v>354</v>
      </c>
      <c r="G107" s="157" t="s">
        <v>417</v>
      </c>
      <c r="H107" s="157" t="s">
        <v>1622</v>
      </c>
      <c r="I107" s="155"/>
      <c r="J107" s="158"/>
      <c r="K107" s="156" t="s">
        <v>1298</v>
      </c>
      <c r="L107" s="155"/>
      <c r="M107" s="157" t="s">
        <v>1183</v>
      </c>
      <c r="N107" s="152" t="s">
        <v>1198</v>
      </c>
      <c r="O107" s="246"/>
      <c r="P107" s="256"/>
      <c r="Q107" s="249" t="s">
        <v>605</v>
      </c>
      <c r="R107" s="157" t="s">
        <v>608</v>
      </c>
      <c r="S107" s="157" t="s">
        <v>798</v>
      </c>
      <c r="T107" s="157" t="s">
        <v>1079</v>
      </c>
      <c r="U107" s="157" t="s">
        <v>957</v>
      </c>
      <c r="V107" s="157" t="s">
        <v>960</v>
      </c>
      <c r="W107" s="258"/>
      <c r="X107" s="232"/>
      <c r="Y107" s="258"/>
      <c r="Z107" s="259">
        <f>IF(OR(J107="Fail",ISBLANK(J107)),INDEX('Issue Code Table'!C:C,MATCH(N:N,'Issue Code Table'!A:A,0)),IF(M107="Critical",6,IF(M107="Significant",5,IF(M107="Moderate",3,2))))</f>
        <v>4</v>
      </c>
    </row>
    <row r="108" spans="1:26" s="153" customFormat="1" ht="83.1" customHeight="1" x14ac:dyDescent="0.25">
      <c r="A108" s="164" t="s">
        <v>122</v>
      </c>
      <c r="B108" s="155" t="s">
        <v>1159</v>
      </c>
      <c r="C108" s="156" t="s">
        <v>1223</v>
      </c>
      <c r="D108" s="157" t="s">
        <v>21</v>
      </c>
      <c r="E108" s="157" t="s">
        <v>1456</v>
      </c>
      <c r="F108" s="157" t="s">
        <v>355</v>
      </c>
      <c r="G108" s="157" t="s">
        <v>417</v>
      </c>
      <c r="H108" s="157" t="s">
        <v>1623</v>
      </c>
      <c r="I108" s="155"/>
      <c r="J108" s="158"/>
      <c r="K108" s="156" t="s">
        <v>1299</v>
      </c>
      <c r="L108" s="155"/>
      <c r="M108" s="157" t="s">
        <v>1183</v>
      </c>
      <c r="N108" s="152" t="s">
        <v>1198</v>
      </c>
      <c r="O108" s="246"/>
      <c r="P108" s="256"/>
      <c r="Q108" s="249" t="s">
        <v>617</v>
      </c>
      <c r="R108" s="157" t="s">
        <v>618</v>
      </c>
      <c r="S108" s="157" t="s">
        <v>798</v>
      </c>
      <c r="T108" s="157" t="s">
        <v>1136</v>
      </c>
      <c r="U108" s="157" t="s">
        <v>957</v>
      </c>
      <c r="V108" s="157" t="s">
        <v>969</v>
      </c>
      <c r="W108" s="258"/>
      <c r="X108" s="232"/>
      <c r="Y108" s="258"/>
      <c r="Z108" s="259">
        <f>IF(OR(J108="Fail",ISBLANK(J108)),INDEX('Issue Code Table'!C:C,MATCH(N:N,'Issue Code Table'!A:A,0)),IF(M108="Critical",6,IF(M108="Significant",5,IF(M108="Moderate",3,2))))</f>
        <v>4</v>
      </c>
    </row>
    <row r="109" spans="1:26" s="153" customFormat="1" ht="83.1" customHeight="1" x14ac:dyDescent="0.25">
      <c r="A109" s="164" t="s">
        <v>123</v>
      </c>
      <c r="B109" s="155" t="s">
        <v>1159</v>
      </c>
      <c r="C109" s="156" t="s">
        <v>1223</v>
      </c>
      <c r="D109" s="157" t="s">
        <v>21</v>
      </c>
      <c r="E109" s="157" t="s">
        <v>1457</v>
      </c>
      <c r="F109" s="157" t="s">
        <v>356</v>
      </c>
      <c r="G109" s="157" t="s">
        <v>417</v>
      </c>
      <c r="H109" s="157" t="s">
        <v>1624</v>
      </c>
      <c r="I109" s="155"/>
      <c r="J109" s="158"/>
      <c r="K109" s="156" t="s">
        <v>1300</v>
      </c>
      <c r="L109" s="155"/>
      <c r="M109" s="157" t="s">
        <v>1183</v>
      </c>
      <c r="N109" s="152" t="s">
        <v>1198</v>
      </c>
      <c r="O109" s="246"/>
      <c r="P109" s="256"/>
      <c r="Q109" s="249" t="s">
        <v>617</v>
      </c>
      <c r="R109" s="157" t="s">
        <v>619</v>
      </c>
      <c r="S109" s="157" t="s">
        <v>798</v>
      </c>
      <c r="T109" s="157" t="s">
        <v>1137</v>
      </c>
      <c r="U109" s="157" t="s">
        <v>957</v>
      </c>
      <c r="V109" s="157" t="s">
        <v>970</v>
      </c>
      <c r="W109" s="258"/>
      <c r="X109" s="232"/>
      <c r="Y109" s="258"/>
      <c r="Z109" s="259">
        <f>IF(OR(J109="Fail",ISBLANK(J109)),INDEX('Issue Code Table'!C:C,MATCH(N:N,'Issue Code Table'!A:A,0)),IF(M109="Critical",6,IF(M109="Significant",5,IF(M109="Moderate",3,2))))</f>
        <v>4</v>
      </c>
    </row>
    <row r="110" spans="1:26" s="153" customFormat="1" ht="83.1" customHeight="1" x14ac:dyDescent="0.25">
      <c r="A110" s="164" t="s">
        <v>124</v>
      </c>
      <c r="B110" s="155" t="s">
        <v>1159</v>
      </c>
      <c r="C110" s="156" t="s">
        <v>1223</v>
      </c>
      <c r="D110" s="157" t="s">
        <v>21</v>
      </c>
      <c r="E110" s="157" t="s">
        <v>1458</v>
      </c>
      <c r="F110" s="157" t="s">
        <v>357</v>
      </c>
      <c r="G110" s="157" t="s">
        <v>417</v>
      </c>
      <c r="H110" s="157" t="s">
        <v>1625</v>
      </c>
      <c r="I110" s="155"/>
      <c r="J110" s="158"/>
      <c r="K110" s="156" t="s">
        <v>1301</v>
      </c>
      <c r="L110" s="155"/>
      <c r="M110" s="157" t="s">
        <v>1183</v>
      </c>
      <c r="N110" s="152" t="s">
        <v>1198</v>
      </c>
      <c r="O110" s="246"/>
      <c r="P110" s="256"/>
      <c r="Q110" s="249" t="s">
        <v>617</v>
      </c>
      <c r="R110" s="157" t="s">
        <v>620</v>
      </c>
      <c r="S110" s="157" t="s">
        <v>798</v>
      </c>
      <c r="T110" s="157" t="s">
        <v>1138</v>
      </c>
      <c r="U110" s="157" t="s">
        <v>957</v>
      </c>
      <c r="V110" s="157" t="s">
        <v>971</v>
      </c>
      <c r="W110" s="258"/>
      <c r="X110" s="232"/>
      <c r="Y110" s="258"/>
      <c r="Z110" s="259">
        <f>IF(OR(J110="Fail",ISBLANK(J110)),INDEX('Issue Code Table'!C:C,MATCH(N:N,'Issue Code Table'!A:A,0)),IF(M110="Critical",6,IF(M110="Significant",5,IF(M110="Moderate",3,2))))</f>
        <v>4</v>
      </c>
    </row>
    <row r="111" spans="1:26" s="153" customFormat="1" ht="83.1" customHeight="1" x14ac:dyDescent="0.25">
      <c r="A111" s="164" t="s">
        <v>125</v>
      </c>
      <c r="B111" s="155" t="s">
        <v>1159</v>
      </c>
      <c r="C111" s="156" t="s">
        <v>1223</v>
      </c>
      <c r="D111" s="157" t="s">
        <v>21</v>
      </c>
      <c r="E111" s="157" t="s">
        <v>1459</v>
      </c>
      <c r="F111" s="157" t="s">
        <v>358</v>
      </c>
      <c r="G111" s="157" t="s">
        <v>417</v>
      </c>
      <c r="H111" s="157" t="s">
        <v>1626</v>
      </c>
      <c r="I111" s="155"/>
      <c r="J111" s="158"/>
      <c r="K111" s="156" t="s">
        <v>1302</v>
      </c>
      <c r="L111" s="155"/>
      <c r="M111" s="157" t="s">
        <v>1183</v>
      </c>
      <c r="N111" s="152" t="s">
        <v>1198</v>
      </c>
      <c r="O111" s="246"/>
      <c r="P111" s="256"/>
      <c r="Q111" s="249" t="s">
        <v>617</v>
      </c>
      <c r="R111" s="157" t="s">
        <v>621</v>
      </c>
      <c r="S111" s="157" t="s">
        <v>798</v>
      </c>
      <c r="T111" s="157" t="s">
        <v>1139</v>
      </c>
      <c r="U111" s="157" t="s">
        <v>957</v>
      </c>
      <c r="V111" s="157" t="s">
        <v>972</v>
      </c>
      <c r="W111" s="258"/>
      <c r="X111" s="232"/>
      <c r="Y111" s="258"/>
      <c r="Z111" s="259">
        <f>IF(OR(J111="Fail",ISBLANK(J111)),INDEX('Issue Code Table'!C:C,MATCH(N:N,'Issue Code Table'!A:A,0)),IF(M111="Critical",6,IF(M111="Significant",5,IF(M111="Moderate",3,2))))</f>
        <v>4</v>
      </c>
    </row>
    <row r="112" spans="1:26" s="153" customFormat="1" ht="83.1" customHeight="1" x14ac:dyDescent="0.25">
      <c r="A112" s="164" t="s">
        <v>126</v>
      </c>
      <c r="B112" s="155" t="s">
        <v>1159</v>
      </c>
      <c r="C112" s="156" t="s">
        <v>1223</v>
      </c>
      <c r="D112" s="157" t="s">
        <v>21</v>
      </c>
      <c r="E112" s="157" t="s">
        <v>1460</v>
      </c>
      <c r="F112" s="157" t="s">
        <v>359</v>
      </c>
      <c r="G112" s="157" t="s">
        <v>417</v>
      </c>
      <c r="H112" s="157" t="s">
        <v>1627</v>
      </c>
      <c r="I112" s="155"/>
      <c r="J112" s="158"/>
      <c r="K112" s="156" t="s">
        <v>1303</v>
      </c>
      <c r="L112" s="155"/>
      <c r="M112" s="157" t="s">
        <v>1183</v>
      </c>
      <c r="N112" s="152" t="s">
        <v>1198</v>
      </c>
      <c r="O112" s="246"/>
      <c r="P112" s="256"/>
      <c r="Q112" s="249" t="s">
        <v>617</v>
      </c>
      <c r="R112" s="157" t="s">
        <v>622</v>
      </c>
      <c r="S112" s="157" t="s">
        <v>798</v>
      </c>
      <c r="T112" s="157" t="s">
        <v>1140</v>
      </c>
      <c r="U112" s="157" t="s">
        <v>957</v>
      </c>
      <c r="V112" s="157" t="s">
        <v>973</v>
      </c>
      <c r="W112" s="258"/>
      <c r="X112" s="232"/>
      <c r="Y112" s="258"/>
      <c r="Z112" s="259">
        <f>IF(OR(J112="Fail",ISBLANK(J112)),INDEX('Issue Code Table'!C:C,MATCH(N:N,'Issue Code Table'!A:A,0)),IF(M112="Critical",6,IF(M112="Significant",5,IF(M112="Moderate",3,2))))</f>
        <v>4</v>
      </c>
    </row>
    <row r="113" spans="1:26" s="153" customFormat="1" ht="83.1" customHeight="1" x14ac:dyDescent="0.25">
      <c r="A113" s="164" t="s">
        <v>127</v>
      </c>
      <c r="B113" s="155" t="s">
        <v>1159</v>
      </c>
      <c r="C113" s="156" t="s">
        <v>1223</v>
      </c>
      <c r="D113" s="157" t="s">
        <v>21</v>
      </c>
      <c r="E113" s="157" t="s">
        <v>1461</v>
      </c>
      <c r="F113" s="157" t="s">
        <v>360</v>
      </c>
      <c r="G113" s="157" t="s">
        <v>417</v>
      </c>
      <c r="H113" s="157" t="s">
        <v>1628</v>
      </c>
      <c r="I113" s="155"/>
      <c r="J113" s="158"/>
      <c r="K113" s="156" t="s">
        <v>1304</v>
      </c>
      <c r="L113" s="155"/>
      <c r="M113" s="157" t="s">
        <v>1183</v>
      </c>
      <c r="N113" s="152" t="s">
        <v>1198</v>
      </c>
      <c r="O113" s="246"/>
      <c r="P113" s="256"/>
      <c r="Q113" s="249" t="s">
        <v>617</v>
      </c>
      <c r="R113" s="157" t="s">
        <v>623</v>
      </c>
      <c r="S113" s="157" t="s">
        <v>798</v>
      </c>
      <c r="T113" s="157" t="s">
        <v>1141</v>
      </c>
      <c r="U113" s="157" t="s">
        <v>957</v>
      </c>
      <c r="V113" s="157" t="s">
        <v>974</v>
      </c>
      <c r="W113" s="258"/>
      <c r="X113" s="232"/>
      <c r="Y113" s="258"/>
      <c r="Z113" s="259">
        <f>IF(OR(J113="Fail",ISBLANK(J113)),INDEX('Issue Code Table'!C:C,MATCH(N:N,'Issue Code Table'!A:A,0)),IF(M113="Critical",6,IF(M113="Significant",5,IF(M113="Moderate",3,2))))</f>
        <v>4</v>
      </c>
    </row>
    <row r="114" spans="1:26" s="153" customFormat="1" ht="83.1" customHeight="1" x14ac:dyDescent="0.25">
      <c r="A114" s="164" t="s">
        <v>128</v>
      </c>
      <c r="B114" s="155" t="s">
        <v>1159</v>
      </c>
      <c r="C114" s="156" t="s">
        <v>1223</v>
      </c>
      <c r="D114" s="157" t="s">
        <v>21</v>
      </c>
      <c r="E114" s="157" t="s">
        <v>1462</v>
      </c>
      <c r="F114" s="157" t="s">
        <v>361</v>
      </c>
      <c r="G114" s="157" t="s">
        <v>417</v>
      </c>
      <c r="H114" s="157" t="s">
        <v>1629</v>
      </c>
      <c r="I114" s="155"/>
      <c r="J114" s="158"/>
      <c r="K114" s="156" t="s">
        <v>1305</v>
      </c>
      <c r="L114" s="155"/>
      <c r="M114" s="157" t="s">
        <v>1183</v>
      </c>
      <c r="N114" s="152" t="s">
        <v>1198</v>
      </c>
      <c r="O114" s="246"/>
      <c r="P114" s="256"/>
      <c r="Q114" s="249" t="s">
        <v>624</v>
      </c>
      <c r="R114" s="157" t="s">
        <v>625</v>
      </c>
      <c r="S114" s="157" t="s">
        <v>798</v>
      </c>
      <c r="T114" s="157" t="s">
        <v>1132</v>
      </c>
      <c r="U114" s="157" t="s">
        <v>957</v>
      </c>
      <c r="V114" s="157" t="s">
        <v>975</v>
      </c>
      <c r="W114" s="258"/>
      <c r="X114" s="232"/>
      <c r="Y114" s="258"/>
      <c r="Z114" s="259">
        <f>IF(OR(J114="Fail",ISBLANK(J114)),INDEX('Issue Code Table'!C:C,MATCH(N:N,'Issue Code Table'!A:A,0)),IF(M114="Critical",6,IF(M114="Significant",5,IF(M114="Moderate",3,2))))</f>
        <v>4</v>
      </c>
    </row>
    <row r="115" spans="1:26" s="153" customFormat="1" ht="83.1" customHeight="1" x14ac:dyDescent="0.25">
      <c r="A115" s="164" t="s">
        <v>129</v>
      </c>
      <c r="B115" s="155" t="s">
        <v>1159</v>
      </c>
      <c r="C115" s="156" t="s">
        <v>1223</v>
      </c>
      <c r="D115" s="157" t="s">
        <v>21</v>
      </c>
      <c r="E115" s="157" t="s">
        <v>1463</v>
      </c>
      <c r="F115" s="157" t="s">
        <v>362</v>
      </c>
      <c r="G115" s="157" t="s">
        <v>417</v>
      </c>
      <c r="H115" s="157" t="s">
        <v>1630</v>
      </c>
      <c r="I115" s="155"/>
      <c r="J115" s="158"/>
      <c r="K115" s="156" t="s">
        <v>1306</v>
      </c>
      <c r="L115" s="155"/>
      <c r="M115" s="157" t="s">
        <v>1183</v>
      </c>
      <c r="N115" s="152" t="s">
        <v>1198</v>
      </c>
      <c r="O115" s="246"/>
      <c r="P115" s="256"/>
      <c r="Q115" s="249" t="s">
        <v>624</v>
      </c>
      <c r="R115" s="157" t="s">
        <v>626</v>
      </c>
      <c r="S115" s="157" t="s">
        <v>798</v>
      </c>
      <c r="T115" s="157" t="s">
        <v>1133</v>
      </c>
      <c r="U115" s="157" t="s">
        <v>957</v>
      </c>
      <c r="V115" s="157" t="s">
        <v>976</v>
      </c>
      <c r="W115" s="258"/>
      <c r="X115" s="232"/>
      <c r="Y115" s="258"/>
      <c r="Z115" s="259">
        <f>IF(OR(J115="Fail",ISBLANK(J115)),INDEX('Issue Code Table'!C:C,MATCH(N:N,'Issue Code Table'!A:A,0)),IF(M115="Critical",6,IF(M115="Significant",5,IF(M115="Moderate",3,2))))</f>
        <v>4</v>
      </c>
    </row>
    <row r="116" spans="1:26" s="153" customFormat="1" ht="83.1" customHeight="1" x14ac:dyDescent="0.25">
      <c r="A116" s="164" t="s">
        <v>130</v>
      </c>
      <c r="B116" s="155" t="s">
        <v>1159</v>
      </c>
      <c r="C116" s="156" t="s">
        <v>1223</v>
      </c>
      <c r="D116" s="157" t="s">
        <v>21</v>
      </c>
      <c r="E116" s="157" t="s">
        <v>1464</v>
      </c>
      <c r="F116" s="157" t="s">
        <v>363</v>
      </c>
      <c r="G116" s="157" t="s">
        <v>417</v>
      </c>
      <c r="H116" s="157" t="s">
        <v>1631</v>
      </c>
      <c r="I116" s="155"/>
      <c r="J116" s="158"/>
      <c r="K116" s="156" t="s">
        <v>1307</v>
      </c>
      <c r="L116" s="155"/>
      <c r="M116" s="157" t="s">
        <v>1183</v>
      </c>
      <c r="N116" s="152" t="s">
        <v>1198</v>
      </c>
      <c r="O116" s="246"/>
      <c r="P116" s="256"/>
      <c r="Q116" s="249" t="s">
        <v>624</v>
      </c>
      <c r="R116" s="157" t="s">
        <v>627</v>
      </c>
      <c r="S116" s="157" t="s">
        <v>798</v>
      </c>
      <c r="T116" s="157" t="s">
        <v>1134</v>
      </c>
      <c r="U116" s="157" t="s">
        <v>957</v>
      </c>
      <c r="V116" s="157" t="s">
        <v>977</v>
      </c>
      <c r="W116" s="258"/>
      <c r="X116" s="232"/>
      <c r="Y116" s="258"/>
      <c r="Z116" s="259">
        <f>IF(OR(J116="Fail",ISBLANK(J116)),INDEX('Issue Code Table'!C:C,MATCH(N:N,'Issue Code Table'!A:A,0)),IF(M116="Critical",6,IF(M116="Significant",5,IF(M116="Moderate",3,2))))</f>
        <v>4</v>
      </c>
    </row>
    <row r="117" spans="1:26" s="153" customFormat="1" ht="83.1" customHeight="1" x14ac:dyDescent="0.25">
      <c r="A117" s="164" t="s">
        <v>131</v>
      </c>
      <c r="B117" s="155" t="s">
        <v>1159</v>
      </c>
      <c r="C117" s="156" t="s">
        <v>1223</v>
      </c>
      <c r="D117" s="157" t="s">
        <v>21</v>
      </c>
      <c r="E117" s="157" t="s">
        <v>1465</v>
      </c>
      <c r="F117" s="157" t="s">
        <v>364</v>
      </c>
      <c r="G117" s="157" t="s">
        <v>417</v>
      </c>
      <c r="H117" s="157" t="s">
        <v>1632</v>
      </c>
      <c r="I117" s="155"/>
      <c r="J117" s="158"/>
      <c r="K117" s="156" t="s">
        <v>1308</v>
      </c>
      <c r="L117" s="155"/>
      <c r="M117" s="157" t="s">
        <v>1183</v>
      </c>
      <c r="N117" s="152" t="s">
        <v>1198</v>
      </c>
      <c r="O117" s="246"/>
      <c r="P117" s="256"/>
      <c r="Q117" s="249" t="s">
        <v>624</v>
      </c>
      <c r="R117" s="157" t="s">
        <v>628</v>
      </c>
      <c r="S117" s="157" t="s">
        <v>798</v>
      </c>
      <c r="T117" s="157" t="s">
        <v>1135</v>
      </c>
      <c r="U117" s="157" t="s">
        <v>957</v>
      </c>
      <c r="V117" s="157" t="s">
        <v>978</v>
      </c>
      <c r="W117" s="258"/>
      <c r="X117" s="232"/>
      <c r="Y117" s="258"/>
      <c r="Z117" s="259">
        <f>IF(OR(J117="Fail",ISBLANK(J117)),INDEX('Issue Code Table'!C:C,MATCH(N:N,'Issue Code Table'!A:A,0)),IF(M117="Critical",6,IF(M117="Significant",5,IF(M117="Moderate",3,2))))</f>
        <v>4</v>
      </c>
    </row>
    <row r="118" spans="1:26" s="153" customFormat="1" ht="83.1" customHeight="1" x14ac:dyDescent="0.25">
      <c r="A118" s="164" t="s">
        <v>132</v>
      </c>
      <c r="B118" s="155" t="s">
        <v>1159</v>
      </c>
      <c r="C118" s="156" t="s">
        <v>1223</v>
      </c>
      <c r="D118" s="157" t="s">
        <v>21</v>
      </c>
      <c r="E118" s="157" t="s">
        <v>1466</v>
      </c>
      <c r="F118" s="157" t="s">
        <v>365</v>
      </c>
      <c r="G118" s="157" t="s">
        <v>417</v>
      </c>
      <c r="H118" s="157" t="s">
        <v>1633</v>
      </c>
      <c r="I118" s="155"/>
      <c r="J118" s="158"/>
      <c r="K118" s="156" t="s">
        <v>1309</v>
      </c>
      <c r="L118" s="155"/>
      <c r="M118" s="157" t="s">
        <v>1183</v>
      </c>
      <c r="N118" s="152" t="s">
        <v>1198</v>
      </c>
      <c r="O118" s="246"/>
      <c r="P118" s="256"/>
      <c r="Q118" s="249" t="s">
        <v>624</v>
      </c>
      <c r="R118" s="157" t="s">
        <v>629</v>
      </c>
      <c r="S118" s="157" t="s">
        <v>798</v>
      </c>
      <c r="T118" s="157" t="s">
        <v>1131</v>
      </c>
      <c r="U118" s="157" t="s">
        <v>957</v>
      </c>
      <c r="V118" s="157" t="s">
        <v>979</v>
      </c>
      <c r="W118" s="258"/>
      <c r="X118" s="232"/>
      <c r="Y118" s="258"/>
      <c r="Z118" s="259">
        <f>IF(OR(J118="Fail",ISBLANK(J118)),INDEX('Issue Code Table'!C:C,MATCH(N:N,'Issue Code Table'!A:A,0)),IF(M118="Critical",6,IF(M118="Significant",5,IF(M118="Moderate",3,2))))</f>
        <v>4</v>
      </c>
    </row>
    <row r="119" spans="1:26" s="153" customFormat="1" ht="83.1" customHeight="1" x14ac:dyDescent="0.25">
      <c r="A119" s="164" t="s">
        <v>133</v>
      </c>
      <c r="B119" s="155" t="s">
        <v>1159</v>
      </c>
      <c r="C119" s="156" t="s">
        <v>1223</v>
      </c>
      <c r="D119" s="157" t="s">
        <v>21</v>
      </c>
      <c r="E119" s="157" t="s">
        <v>1467</v>
      </c>
      <c r="F119" s="157" t="s">
        <v>366</v>
      </c>
      <c r="G119" s="157" t="s">
        <v>417</v>
      </c>
      <c r="H119" s="157" t="s">
        <v>1634</v>
      </c>
      <c r="I119" s="155"/>
      <c r="J119" s="158"/>
      <c r="K119" s="156" t="s">
        <v>1310</v>
      </c>
      <c r="L119" s="155"/>
      <c r="M119" s="157" t="s">
        <v>1183</v>
      </c>
      <c r="N119" s="152" t="s">
        <v>1198</v>
      </c>
      <c r="O119" s="246"/>
      <c r="P119" s="256"/>
      <c r="Q119" s="249" t="s">
        <v>630</v>
      </c>
      <c r="R119" s="157" t="s">
        <v>631</v>
      </c>
      <c r="S119" s="157" t="s">
        <v>799</v>
      </c>
      <c r="T119" s="157" t="s">
        <v>1127</v>
      </c>
      <c r="U119" s="157" t="s">
        <v>957</v>
      </c>
      <c r="V119" s="157" t="s">
        <v>980</v>
      </c>
      <c r="W119" s="258"/>
      <c r="X119" s="232"/>
      <c r="Y119" s="258"/>
      <c r="Z119" s="259">
        <f>IF(OR(J119="Fail",ISBLANK(J119)),INDEX('Issue Code Table'!C:C,MATCH(N:N,'Issue Code Table'!A:A,0)),IF(M119="Critical",6,IF(M119="Significant",5,IF(M119="Moderate",3,2))))</f>
        <v>4</v>
      </c>
    </row>
    <row r="120" spans="1:26" s="153" customFormat="1" ht="83.1" customHeight="1" x14ac:dyDescent="0.25">
      <c r="A120" s="164" t="s">
        <v>134</v>
      </c>
      <c r="B120" s="155" t="s">
        <v>1159</v>
      </c>
      <c r="C120" s="156" t="s">
        <v>1223</v>
      </c>
      <c r="D120" s="157" t="s">
        <v>21</v>
      </c>
      <c r="E120" s="157" t="s">
        <v>1468</v>
      </c>
      <c r="F120" s="157" t="s">
        <v>367</v>
      </c>
      <c r="G120" s="157" t="s">
        <v>417</v>
      </c>
      <c r="H120" s="157" t="s">
        <v>1635</v>
      </c>
      <c r="I120" s="155"/>
      <c r="J120" s="158"/>
      <c r="K120" s="156" t="s">
        <v>1311</v>
      </c>
      <c r="L120" s="155"/>
      <c r="M120" s="157" t="s">
        <v>1183</v>
      </c>
      <c r="N120" s="152" t="s">
        <v>1198</v>
      </c>
      <c r="O120" s="246"/>
      <c r="P120" s="256"/>
      <c r="Q120" s="249" t="s">
        <v>630</v>
      </c>
      <c r="R120" s="157" t="s">
        <v>632</v>
      </c>
      <c r="S120" s="157" t="s">
        <v>799</v>
      </c>
      <c r="T120" s="157" t="s">
        <v>1128</v>
      </c>
      <c r="U120" s="157" t="s">
        <v>957</v>
      </c>
      <c r="V120" s="157" t="s">
        <v>981</v>
      </c>
      <c r="W120" s="258"/>
      <c r="X120" s="232"/>
      <c r="Y120" s="258"/>
      <c r="Z120" s="259">
        <f>IF(OR(J120="Fail",ISBLANK(J120)),INDEX('Issue Code Table'!C:C,MATCH(N:N,'Issue Code Table'!A:A,0)),IF(M120="Critical",6,IF(M120="Significant",5,IF(M120="Moderate",3,2))))</f>
        <v>4</v>
      </c>
    </row>
    <row r="121" spans="1:26" s="153" customFormat="1" ht="83.1" customHeight="1" x14ac:dyDescent="0.25">
      <c r="A121" s="164" t="s">
        <v>135</v>
      </c>
      <c r="B121" s="155" t="s">
        <v>1159</v>
      </c>
      <c r="C121" s="156" t="s">
        <v>1223</v>
      </c>
      <c r="D121" s="157" t="s">
        <v>21</v>
      </c>
      <c r="E121" s="157" t="s">
        <v>1469</v>
      </c>
      <c r="F121" s="157" t="s">
        <v>368</v>
      </c>
      <c r="G121" s="157" t="s">
        <v>417</v>
      </c>
      <c r="H121" s="157" t="s">
        <v>1636</v>
      </c>
      <c r="I121" s="155"/>
      <c r="J121" s="158"/>
      <c r="K121" s="156" t="s">
        <v>1312</v>
      </c>
      <c r="L121" s="155"/>
      <c r="M121" s="157" t="s">
        <v>1183</v>
      </c>
      <c r="N121" s="152" t="s">
        <v>1198</v>
      </c>
      <c r="O121" s="246"/>
      <c r="P121" s="256"/>
      <c r="Q121" s="249" t="s">
        <v>630</v>
      </c>
      <c r="R121" s="157" t="s">
        <v>633</v>
      </c>
      <c r="S121" s="157" t="s">
        <v>799</v>
      </c>
      <c r="T121" s="157" t="s">
        <v>1129</v>
      </c>
      <c r="U121" s="157" t="s">
        <v>957</v>
      </c>
      <c r="V121" s="157" t="s">
        <v>982</v>
      </c>
      <c r="W121" s="258"/>
      <c r="X121" s="232"/>
      <c r="Y121" s="258"/>
      <c r="Z121" s="259">
        <f>IF(OR(J121="Fail",ISBLANK(J121)),INDEX('Issue Code Table'!C:C,MATCH(N:N,'Issue Code Table'!A:A,0)),IF(M121="Critical",6,IF(M121="Significant",5,IF(M121="Moderate",3,2))))</f>
        <v>4</v>
      </c>
    </row>
    <row r="122" spans="1:26" s="153" customFormat="1" ht="83.1" customHeight="1" x14ac:dyDescent="0.25">
      <c r="A122" s="164" t="s">
        <v>136</v>
      </c>
      <c r="B122" s="155" t="s">
        <v>1159</v>
      </c>
      <c r="C122" s="156" t="s">
        <v>1223</v>
      </c>
      <c r="D122" s="157" t="s">
        <v>21</v>
      </c>
      <c r="E122" s="157" t="s">
        <v>1470</v>
      </c>
      <c r="F122" s="157" t="s">
        <v>369</v>
      </c>
      <c r="G122" s="157" t="s">
        <v>417</v>
      </c>
      <c r="H122" s="157" t="s">
        <v>1637</v>
      </c>
      <c r="I122" s="155"/>
      <c r="J122" s="158"/>
      <c r="K122" s="156" t="s">
        <v>1313</v>
      </c>
      <c r="L122" s="155"/>
      <c r="M122" s="157" t="s">
        <v>1183</v>
      </c>
      <c r="N122" s="152" t="s">
        <v>1198</v>
      </c>
      <c r="O122" s="246"/>
      <c r="P122" s="256"/>
      <c r="Q122" s="249" t="s">
        <v>630</v>
      </c>
      <c r="R122" s="157" t="s">
        <v>634</v>
      </c>
      <c r="S122" s="157" t="s">
        <v>799</v>
      </c>
      <c r="T122" s="157" t="s">
        <v>1130</v>
      </c>
      <c r="U122" s="157" t="s">
        <v>957</v>
      </c>
      <c r="V122" s="157" t="s">
        <v>983</v>
      </c>
      <c r="W122" s="258"/>
      <c r="X122" s="232"/>
      <c r="Y122" s="258"/>
      <c r="Z122" s="259">
        <f>IF(OR(J122="Fail",ISBLANK(J122)),INDEX('Issue Code Table'!C:C,MATCH(N:N,'Issue Code Table'!A:A,0)),IF(M122="Critical",6,IF(M122="Significant",5,IF(M122="Moderate",3,2))))</f>
        <v>4</v>
      </c>
    </row>
    <row r="123" spans="1:26" s="153" customFormat="1" ht="83.1" customHeight="1" x14ac:dyDescent="0.25">
      <c r="A123" s="164" t="s">
        <v>137</v>
      </c>
      <c r="B123" s="155" t="s">
        <v>1159</v>
      </c>
      <c r="C123" s="156" t="s">
        <v>1223</v>
      </c>
      <c r="D123" s="157" t="s">
        <v>21</v>
      </c>
      <c r="E123" s="157" t="s">
        <v>1471</v>
      </c>
      <c r="F123" s="157" t="s">
        <v>370</v>
      </c>
      <c r="G123" s="157" t="s">
        <v>417</v>
      </c>
      <c r="H123" s="157" t="s">
        <v>1638</v>
      </c>
      <c r="I123" s="155"/>
      <c r="J123" s="158"/>
      <c r="K123" s="156" t="s">
        <v>1314</v>
      </c>
      <c r="L123" s="155"/>
      <c r="M123" s="157" t="s">
        <v>1183</v>
      </c>
      <c r="N123" s="152" t="s">
        <v>1198</v>
      </c>
      <c r="O123" s="246"/>
      <c r="P123" s="256"/>
      <c r="Q123" s="249" t="s">
        <v>635</v>
      </c>
      <c r="R123" s="157" t="s">
        <v>636</v>
      </c>
      <c r="S123" s="157" t="s">
        <v>799</v>
      </c>
      <c r="T123" s="157" t="s">
        <v>1121</v>
      </c>
      <c r="U123" s="157" t="s">
        <v>957</v>
      </c>
      <c r="V123" s="157" t="s">
        <v>984</v>
      </c>
      <c r="W123" s="258"/>
      <c r="X123" s="232"/>
      <c r="Y123" s="258"/>
      <c r="Z123" s="259">
        <f>IF(OR(J123="Fail",ISBLANK(J123)),INDEX('Issue Code Table'!C:C,MATCH(N:N,'Issue Code Table'!A:A,0)),IF(M123="Critical",6,IF(M123="Significant",5,IF(M123="Moderate",3,2))))</f>
        <v>4</v>
      </c>
    </row>
    <row r="124" spans="1:26" s="153" customFormat="1" ht="83.1" customHeight="1" x14ac:dyDescent="0.25">
      <c r="A124" s="164" t="s">
        <v>138</v>
      </c>
      <c r="B124" s="155" t="s">
        <v>1159</v>
      </c>
      <c r="C124" s="156" t="s">
        <v>1223</v>
      </c>
      <c r="D124" s="157" t="s">
        <v>21</v>
      </c>
      <c r="E124" s="157" t="s">
        <v>1472</v>
      </c>
      <c r="F124" s="157" t="s">
        <v>371</v>
      </c>
      <c r="G124" s="157" t="s">
        <v>417</v>
      </c>
      <c r="H124" s="157" t="s">
        <v>1639</v>
      </c>
      <c r="I124" s="155"/>
      <c r="J124" s="158"/>
      <c r="K124" s="156" t="s">
        <v>1315</v>
      </c>
      <c r="L124" s="155"/>
      <c r="M124" s="157" t="s">
        <v>1183</v>
      </c>
      <c r="N124" s="152" t="s">
        <v>1198</v>
      </c>
      <c r="O124" s="246"/>
      <c r="P124" s="256"/>
      <c r="Q124" s="249" t="s">
        <v>635</v>
      </c>
      <c r="R124" s="157" t="s">
        <v>637</v>
      </c>
      <c r="S124" s="157" t="s">
        <v>799</v>
      </c>
      <c r="T124" s="157" t="s">
        <v>1122</v>
      </c>
      <c r="U124" s="157" t="s">
        <v>957</v>
      </c>
      <c r="V124" s="157" t="s">
        <v>985</v>
      </c>
      <c r="W124" s="258"/>
      <c r="X124" s="232"/>
      <c r="Y124" s="258"/>
      <c r="Z124" s="259">
        <f>IF(OR(J124="Fail",ISBLANK(J124)),INDEX('Issue Code Table'!C:C,MATCH(N:N,'Issue Code Table'!A:A,0)),IF(M124="Critical",6,IF(M124="Significant",5,IF(M124="Moderate",3,2))))</f>
        <v>4</v>
      </c>
    </row>
    <row r="125" spans="1:26" s="153" customFormat="1" ht="83.1" customHeight="1" x14ac:dyDescent="0.25">
      <c r="A125" s="164" t="s">
        <v>139</v>
      </c>
      <c r="B125" s="155" t="s">
        <v>1159</v>
      </c>
      <c r="C125" s="156" t="s">
        <v>1223</v>
      </c>
      <c r="D125" s="157" t="s">
        <v>21</v>
      </c>
      <c r="E125" s="157" t="s">
        <v>1473</v>
      </c>
      <c r="F125" s="157" t="s">
        <v>372</v>
      </c>
      <c r="G125" s="157" t="s">
        <v>417</v>
      </c>
      <c r="H125" s="157" t="s">
        <v>1640</v>
      </c>
      <c r="I125" s="155"/>
      <c r="J125" s="158"/>
      <c r="K125" s="156" t="s">
        <v>1316</v>
      </c>
      <c r="L125" s="155"/>
      <c r="M125" s="157" t="s">
        <v>1183</v>
      </c>
      <c r="N125" s="152" t="s">
        <v>1198</v>
      </c>
      <c r="O125" s="246"/>
      <c r="P125" s="256"/>
      <c r="Q125" s="249" t="s">
        <v>635</v>
      </c>
      <c r="R125" s="157" t="s">
        <v>638</v>
      </c>
      <c r="S125" s="157" t="s">
        <v>799</v>
      </c>
      <c r="T125" s="157" t="s">
        <v>1123</v>
      </c>
      <c r="U125" s="157" t="s">
        <v>957</v>
      </c>
      <c r="V125" s="157" t="s">
        <v>986</v>
      </c>
      <c r="W125" s="258"/>
      <c r="X125" s="232"/>
      <c r="Y125" s="258"/>
      <c r="Z125" s="259">
        <f>IF(OR(J125="Fail",ISBLANK(J125)),INDEX('Issue Code Table'!C:C,MATCH(N:N,'Issue Code Table'!A:A,0)),IF(M125="Critical",6,IF(M125="Significant",5,IF(M125="Moderate",3,2))))</f>
        <v>4</v>
      </c>
    </row>
    <row r="126" spans="1:26" s="153" customFormat="1" ht="83.1" customHeight="1" x14ac:dyDescent="0.25">
      <c r="A126" s="164" t="s">
        <v>140</v>
      </c>
      <c r="B126" s="155" t="s">
        <v>1159</v>
      </c>
      <c r="C126" s="156" t="s">
        <v>1223</v>
      </c>
      <c r="D126" s="157" t="s">
        <v>21</v>
      </c>
      <c r="E126" s="157" t="s">
        <v>1474</v>
      </c>
      <c r="F126" s="157" t="s">
        <v>373</v>
      </c>
      <c r="G126" s="157" t="s">
        <v>417</v>
      </c>
      <c r="H126" s="157" t="s">
        <v>1641</v>
      </c>
      <c r="I126" s="155"/>
      <c r="J126" s="158"/>
      <c r="K126" s="156" t="s">
        <v>1317</v>
      </c>
      <c r="L126" s="155"/>
      <c r="M126" s="157" t="s">
        <v>1183</v>
      </c>
      <c r="N126" s="152" t="s">
        <v>1198</v>
      </c>
      <c r="O126" s="246"/>
      <c r="P126" s="256"/>
      <c r="Q126" s="249" t="s">
        <v>635</v>
      </c>
      <c r="R126" s="157" t="s">
        <v>639</v>
      </c>
      <c r="S126" s="157" t="s">
        <v>799</v>
      </c>
      <c r="T126" s="157" t="s">
        <v>1124</v>
      </c>
      <c r="U126" s="157" t="s">
        <v>957</v>
      </c>
      <c r="V126" s="157" t="s">
        <v>987</v>
      </c>
      <c r="W126" s="258"/>
      <c r="X126" s="232"/>
      <c r="Y126" s="258"/>
      <c r="Z126" s="259">
        <f>IF(OR(J126="Fail",ISBLANK(J126)),INDEX('Issue Code Table'!C:C,MATCH(N:N,'Issue Code Table'!A:A,0)),IF(M126="Critical",6,IF(M126="Significant",5,IF(M126="Moderate",3,2))))</f>
        <v>4</v>
      </c>
    </row>
    <row r="127" spans="1:26" s="153" customFormat="1" ht="83.1" customHeight="1" x14ac:dyDescent="0.25">
      <c r="A127" s="164" t="s">
        <v>141</v>
      </c>
      <c r="B127" s="155" t="s">
        <v>1159</v>
      </c>
      <c r="C127" s="156" t="s">
        <v>1223</v>
      </c>
      <c r="D127" s="157" t="s">
        <v>21</v>
      </c>
      <c r="E127" s="157" t="s">
        <v>1475</v>
      </c>
      <c r="F127" s="157" t="s">
        <v>374</v>
      </c>
      <c r="G127" s="157" t="s">
        <v>417</v>
      </c>
      <c r="H127" s="157" t="s">
        <v>1642</v>
      </c>
      <c r="I127" s="155"/>
      <c r="J127" s="158"/>
      <c r="K127" s="156" t="s">
        <v>1318</v>
      </c>
      <c r="L127" s="155"/>
      <c r="M127" s="157" t="s">
        <v>1183</v>
      </c>
      <c r="N127" s="152" t="s">
        <v>1198</v>
      </c>
      <c r="O127" s="246"/>
      <c r="P127" s="256"/>
      <c r="Q127" s="249" t="s">
        <v>635</v>
      </c>
      <c r="R127" s="157" t="s">
        <v>640</v>
      </c>
      <c r="S127" s="157" t="s">
        <v>799</v>
      </c>
      <c r="T127" s="157" t="s">
        <v>1125</v>
      </c>
      <c r="U127" s="157" t="s">
        <v>957</v>
      </c>
      <c r="V127" s="157" t="s">
        <v>988</v>
      </c>
      <c r="W127" s="258"/>
      <c r="X127" s="232"/>
      <c r="Y127" s="258"/>
      <c r="Z127" s="259">
        <f>IF(OR(J127="Fail",ISBLANK(J127)),INDEX('Issue Code Table'!C:C,MATCH(N:N,'Issue Code Table'!A:A,0)),IF(M127="Critical",6,IF(M127="Significant",5,IF(M127="Moderate",3,2))))</f>
        <v>4</v>
      </c>
    </row>
    <row r="128" spans="1:26" s="153" customFormat="1" ht="83.1" customHeight="1" x14ac:dyDescent="0.25">
      <c r="A128" s="164" t="s">
        <v>142</v>
      </c>
      <c r="B128" s="155" t="s">
        <v>1159</v>
      </c>
      <c r="C128" s="156" t="s">
        <v>1223</v>
      </c>
      <c r="D128" s="157" t="s">
        <v>21</v>
      </c>
      <c r="E128" s="157" t="s">
        <v>1476</v>
      </c>
      <c r="F128" s="157" t="s">
        <v>375</v>
      </c>
      <c r="G128" s="157" t="s">
        <v>417</v>
      </c>
      <c r="H128" s="157" t="s">
        <v>1643</v>
      </c>
      <c r="I128" s="155"/>
      <c r="J128" s="158"/>
      <c r="K128" s="156" t="s">
        <v>1319</v>
      </c>
      <c r="L128" s="155"/>
      <c r="M128" s="157" t="s">
        <v>1183</v>
      </c>
      <c r="N128" s="152" t="s">
        <v>1198</v>
      </c>
      <c r="O128" s="246"/>
      <c r="P128" s="256"/>
      <c r="Q128" s="249" t="s">
        <v>635</v>
      </c>
      <c r="R128" s="157" t="s">
        <v>641</v>
      </c>
      <c r="S128" s="157" t="s">
        <v>799</v>
      </c>
      <c r="T128" s="157" t="s">
        <v>1126</v>
      </c>
      <c r="U128" s="157" t="s">
        <v>957</v>
      </c>
      <c r="V128" s="157" t="s">
        <v>989</v>
      </c>
      <c r="W128" s="258"/>
      <c r="X128" s="232"/>
      <c r="Y128" s="258"/>
      <c r="Z128" s="259">
        <f>IF(OR(J128="Fail",ISBLANK(J128)),INDEX('Issue Code Table'!C:C,MATCH(N:N,'Issue Code Table'!A:A,0)),IF(M128="Critical",6,IF(M128="Significant",5,IF(M128="Moderate",3,2))))</f>
        <v>4</v>
      </c>
    </row>
    <row r="129" spans="1:26" s="153" customFormat="1" ht="83.1" customHeight="1" x14ac:dyDescent="0.25">
      <c r="A129" s="164" t="s">
        <v>143</v>
      </c>
      <c r="B129" s="155" t="s">
        <v>1159</v>
      </c>
      <c r="C129" s="156" t="s">
        <v>1223</v>
      </c>
      <c r="D129" s="157" t="s">
        <v>21</v>
      </c>
      <c r="E129" s="157" t="s">
        <v>1477</v>
      </c>
      <c r="F129" s="157" t="s">
        <v>376</v>
      </c>
      <c r="G129" s="157" t="s">
        <v>417</v>
      </c>
      <c r="H129" s="157" t="s">
        <v>1644</v>
      </c>
      <c r="I129" s="155"/>
      <c r="J129" s="158"/>
      <c r="K129" s="156" t="s">
        <v>1320</v>
      </c>
      <c r="L129" s="155"/>
      <c r="M129" s="157" t="s">
        <v>1183</v>
      </c>
      <c r="N129" s="152" t="s">
        <v>1198</v>
      </c>
      <c r="O129" s="246"/>
      <c r="P129" s="256"/>
      <c r="Q129" s="249" t="s">
        <v>642</v>
      </c>
      <c r="R129" s="157" t="s">
        <v>643</v>
      </c>
      <c r="S129" s="157" t="s">
        <v>799</v>
      </c>
      <c r="T129" s="157" t="s">
        <v>1117</v>
      </c>
      <c r="U129" s="157" t="s">
        <v>957</v>
      </c>
      <c r="V129" s="157" t="s">
        <v>990</v>
      </c>
      <c r="W129" s="258"/>
      <c r="X129" s="232"/>
      <c r="Y129" s="258"/>
      <c r="Z129" s="259">
        <f>IF(OR(J129="Fail",ISBLANK(J129)),INDEX('Issue Code Table'!C:C,MATCH(N:N,'Issue Code Table'!A:A,0)),IF(M129="Critical",6,IF(M129="Significant",5,IF(M129="Moderate",3,2))))</f>
        <v>4</v>
      </c>
    </row>
    <row r="130" spans="1:26" s="153" customFormat="1" ht="83.1" customHeight="1" x14ac:dyDescent="0.25">
      <c r="A130" s="164" t="s">
        <v>144</v>
      </c>
      <c r="B130" s="155" t="s">
        <v>1159</v>
      </c>
      <c r="C130" s="156" t="s">
        <v>1223</v>
      </c>
      <c r="D130" s="157" t="s">
        <v>21</v>
      </c>
      <c r="E130" s="157" t="s">
        <v>1478</v>
      </c>
      <c r="F130" s="157" t="s">
        <v>377</v>
      </c>
      <c r="G130" s="157" t="s">
        <v>417</v>
      </c>
      <c r="H130" s="157" t="s">
        <v>1645</v>
      </c>
      <c r="I130" s="155"/>
      <c r="J130" s="158"/>
      <c r="K130" s="156" t="s">
        <v>1321</v>
      </c>
      <c r="L130" s="155"/>
      <c r="M130" s="157" t="s">
        <v>1183</v>
      </c>
      <c r="N130" s="152" t="s">
        <v>1198</v>
      </c>
      <c r="O130" s="246"/>
      <c r="P130" s="256"/>
      <c r="Q130" s="249" t="s">
        <v>642</v>
      </c>
      <c r="R130" s="157" t="s">
        <v>644</v>
      </c>
      <c r="S130" s="157" t="s">
        <v>799</v>
      </c>
      <c r="T130" s="157" t="s">
        <v>1118</v>
      </c>
      <c r="U130" s="157" t="s">
        <v>957</v>
      </c>
      <c r="V130" s="157" t="s">
        <v>991</v>
      </c>
      <c r="W130" s="258"/>
      <c r="X130" s="232"/>
      <c r="Y130" s="258"/>
      <c r="Z130" s="259">
        <f>IF(OR(J130="Fail",ISBLANK(J130)),INDEX('Issue Code Table'!C:C,MATCH(N:N,'Issue Code Table'!A:A,0)),IF(M130="Critical",6,IF(M130="Significant",5,IF(M130="Moderate",3,2))))</f>
        <v>4</v>
      </c>
    </row>
    <row r="131" spans="1:26" s="153" customFormat="1" ht="83.1" customHeight="1" x14ac:dyDescent="0.25">
      <c r="A131" s="164" t="s">
        <v>145</v>
      </c>
      <c r="B131" s="155" t="s">
        <v>1159</v>
      </c>
      <c r="C131" s="156" t="s">
        <v>1223</v>
      </c>
      <c r="D131" s="157" t="s">
        <v>21</v>
      </c>
      <c r="E131" s="157" t="s">
        <v>1479</v>
      </c>
      <c r="F131" s="157" t="s">
        <v>378</v>
      </c>
      <c r="G131" s="157" t="s">
        <v>417</v>
      </c>
      <c r="H131" s="157" t="s">
        <v>1646</v>
      </c>
      <c r="I131" s="155"/>
      <c r="J131" s="158"/>
      <c r="K131" s="156" t="s">
        <v>1322</v>
      </c>
      <c r="L131" s="155"/>
      <c r="M131" s="157" t="s">
        <v>1183</v>
      </c>
      <c r="N131" s="152" t="s">
        <v>1198</v>
      </c>
      <c r="O131" s="246"/>
      <c r="P131" s="256"/>
      <c r="Q131" s="249" t="s">
        <v>642</v>
      </c>
      <c r="R131" s="157" t="s">
        <v>645</v>
      </c>
      <c r="S131" s="157" t="s">
        <v>799</v>
      </c>
      <c r="T131" s="157" t="s">
        <v>1119</v>
      </c>
      <c r="U131" s="157" t="s">
        <v>957</v>
      </c>
      <c r="V131" s="157" t="s">
        <v>992</v>
      </c>
      <c r="W131" s="258"/>
      <c r="X131" s="232"/>
      <c r="Y131" s="258"/>
      <c r="Z131" s="259">
        <f>IF(OR(J131="Fail",ISBLANK(J131)),INDEX('Issue Code Table'!C:C,MATCH(N:N,'Issue Code Table'!A:A,0)),IF(M131="Critical",6,IF(M131="Significant",5,IF(M131="Moderate",3,2))))</f>
        <v>4</v>
      </c>
    </row>
    <row r="132" spans="1:26" s="153" customFormat="1" ht="83.1" customHeight="1" x14ac:dyDescent="0.25">
      <c r="A132" s="164" t="s">
        <v>146</v>
      </c>
      <c r="B132" s="155" t="s">
        <v>1159</v>
      </c>
      <c r="C132" s="156" t="s">
        <v>1223</v>
      </c>
      <c r="D132" s="157" t="s">
        <v>21</v>
      </c>
      <c r="E132" s="157" t="s">
        <v>1480</v>
      </c>
      <c r="F132" s="157" t="s">
        <v>379</v>
      </c>
      <c r="G132" s="157" t="s">
        <v>417</v>
      </c>
      <c r="H132" s="157" t="s">
        <v>1647</v>
      </c>
      <c r="I132" s="155"/>
      <c r="J132" s="158"/>
      <c r="K132" s="156" t="s">
        <v>1323</v>
      </c>
      <c r="L132" s="155"/>
      <c r="M132" s="157" t="s">
        <v>1183</v>
      </c>
      <c r="N132" s="152" t="s">
        <v>1198</v>
      </c>
      <c r="O132" s="246"/>
      <c r="P132" s="256"/>
      <c r="Q132" s="249" t="s">
        <v>642</v>
      </c>
      <c r="R132" s="157" t="s">
        <v>646</v>
      </c>
      <c r="S132" s="157" t="s">
        <v>799</v>
      </c>
      <c r="T132" s="157" t="s">
        <v>1120</v>
      </c>
      <c r="U132" s="157" t="s">
        <v>957</v>
      </c>
      <c r="V132" s="157" t="s">
        <v>993</v>
      </c>
      <c r="W132" s="258"/>
      <c r="X132" s="232"/>
      <c r="Y132" s="258"/>
      <c r="Z132" s="259">
        <f>IF(OR(J132="Fail",ISBLANK(J132)),INDEX('Issue Code Table'!C:C,MATCH(N:N,'Issue Code Table'!A:A,0)),IF(M132="Critical",6,IF(M132="Significant",5,IF(M132="Moderate",3,2))))</f>
        <v>4</v>
      </c>
    </row>
    <row r="133" spans="1:26" s="153" customFormat="1" ht="83.1" customHeight="1" x14ac:dyDescent="0.25">
      <c r="A133" s="164" t="s">
        <v>147</v>
      </c>
      <c r="B133" s="155" t="s">
        <v>1155</v>
      </c>
      <c r="C133" s="156" t="s">
        <v>1221</v>
      </c>
      <c r="D133" s="157" t="s">
        <v>21</v>
      </c>
      <c r="E133" s="157" t="s">
        <v>1481</v>
      </c>
      <c r="F133" s="157" t="s">
        <v>380</v>
      </c>
      <c r="G133" s="157" t="s">
        <v>417</v>
      </c>
      <c r="H133" s="157" t="s">
        <v>1648</v>
      </c>
      <c r="I133" s="155"/>
      <c r="J133" s="158"/>
      <c r="K133" s="156" t="s">
        <v>1324</v>
      </c>
      <c r="L133" s="155"/>
      <c r="M133" s="157" t="s">
        <v>1183</v>
      </c>
      <c r="N133" s="152" t="s">
        <v>1198</v>
      </c>
      <c r="O133" s="246"/>
      <c r="P133" s="256"/>
      <c r="Q133" s="249" t="s">
        <v>647</v>
      </c>
      <c r="R133" s="157" t="s">
        <v>651</v>
      </c>
      <c r="S133" s="157" t="s">
        <v>799</v>
      </c>
      <c r="T133" s="157" t="s">
        <v>1111</v>
      </c>
      <c r="U133" s="157" t="s">
        <v>957</v>
      </c>
      <c r="V133" s="157" t="s">
        <v>997</v>
      </c>
      <c r="W133" s="258"/>
      <c r="X133" s="232"/>
      <c r="Y133" s="258"/>
      <c r="Z133" s="259">
        <f>IF(OR(J133="Fail",ISBLANK(J133)),INDEX('Issue Code Table'!C:C,MATCH(N:N,'Issue Code Table'!A:A,0)),IF(M133="Critical",6,IF(M133="Significant",5,IF(M133="Moderate",3,2))))</f>
        <v>4</v>
      </c>
    </row>
    <row r="134" spans="1:26" s="153" customFormat="1" ht="83.1" customHeight="1" x14ac:dyDescent="0.25">
      <c r="A134" s="164" t="s">
        <v>148</v>
      </c>
      <c r="B134" s="155" t="s">
        <v>1159</v>
      </c>
      <c r="C134" s="156" t="s">
        <v>1223</v>
      </c>
      <c r="D134" s="157" t="s">
        <v>21</v>
      </c>
      <c r="E134" s="157" t="s">
        <v>1482</v>
      </c>
      <c r="F134" s="157" t="s">
        <v>381</v>
      </c>
      <c r="G134" s="157" t="s">
        <v>417</v>
      </c>
      <c r="H134" s="157" t="s">
        <v>1649</v>
      </c>
      <c r="I134" s="155"/>
      <c r="J134" s="158"/>
      <c r="K134" s="156" t="s">
        <v>1325</v>
      </c>
      <c r="L134" s="155"/>
      <c r="M134" s="157" t="s">
        <v>1183</v>
      </c>
      <c r="N134" s="152" t="s">
        <v>1198</v>
      </c>
      <c r="O134" s="246"/>
      <c r="P134" s="256"/>
      <c r="Q134" s="249" t="s">
        <v>647</v>
      </c>
      <c r="R134" s="157" t="s">
        <v>652</v>
      </c>
      <c r="S134" s="157" t="s">
        <v>799</v>
      </c>
      <c r="T134" s="157" t="s">
        <v>1112</v>
      </c>
      <c r="U134" s="157" t="s">
        <v>957</v>
      </c>
      <c r="V134" s="157" t="s">
        <v>998</v>
      </c>
      <c r="W134" s="258"/>
      <c r="X134" s="232"/>
      <c r="Y134" s="258"/>
      <c r="Z134" s="259">
        <f>IF(OR(J134="Fail",ISBLANK(J134)),INDEX('Issue Code Table'!C:C,MATCH(N:N,'Issue Code Table'!A:A,0)),IF(M134="Critical",6,IF(M134="Significant",5,IF(M134="Moderate",3,2))))</f>
        <v>4</v>
      </c>
    </row>
    <row r="135" spans="1:26" s="153" customFormat="1" ht="83.1" customHeight="1" x14ac:dyDescent="0.25">
      <c r="A135" s="164" t="s">
        <v>149</v>
      </c>
      <c r="B135" s="155" t="s">
        <v>1159</v>
      </c>
      <c r="C135" s="156" t="s">
        <v>1223</v>
      </c>
      <c r="D135" s="157" t="s">
        <v>21</v>
      </c>
      <c r="E135" s="157" t="s">
        <v>1483</v>
      </c>
      <c r="F135" s="157" t="s">
        <v>382</v>
      </c>
      <c r="G135" s="157" t="s">
        <v>417</v>
      </c>
      <c r="H135" s="157" t="s">
        <v>1650</v>
      </c>
      <c r="I135" s="155"/>
      <c r="J135" s="158"/>
      <c r="K135" s="156" t="s">
        <v>1326</v>
      </c>
      <c r="L135" s="155"/>
      <c r="M135" s="157" t="s">
        <v>1183</v>
      </c>
      <c r="N135" s="152" t="s">
        <v>1198</v>
      </c>
      <c r="O135" s="246"/>
      <c r="P135" s="256"/>
      <c r="Q135" s="249" t="s">
        <v>647</v>
      </c>
      <c r="R135" s="157" t="s">
        <v>653</v>
      </c>
      <c r="S135" s="157" t="s">
        <v>799</v>
      </c>
      <c r="T135" s="157" t="s">
        <v>1113</v>
      </c>
      <c r="U135" s="157" t="s">
        <v>957</v>
      </c>
      <c r="V135" s="157" t="s">
        <v>999</v>
      </c>
      <c r="W135" s="258"/>
      <c r="X135" s="232"/>
      <c r="Y135" s="258"/>
      <c r="Z135" s="259">
        <f>IF(OR(J135="Fail",ISBLANK(J135)),INDEX('Issue Code Table'!C:C,MATCH(N:N,'Issue Code Table'!A:A,0)),IF(M135="Critical",6,IF(M135="Significant",5,IF(M135="Moderate",3,2))))</f>
        <v>4</v>
      </c>
    </row>
    <row r="136" spans="1:26" s="153" customFormat="1" ht="83.1" customHeight="1" x14ac:dyDescent="0.25">
      <c r="A136" s="164" t="s">
        <v>150</v>
      </c>
      <c r="B136" s="155" t="s">
        <v>1159</v>
      </c>
      <c r="C136" s="156" t="s">
        <v>1223</v>
      </c>
      <c r="D136" s="157" t="s">
        <v>21</v>
      </c>
      <c r="E136" s="157" t="s">
        <v>1484</v>
      </c>
      <c r="F136" s="157" t="s">
        <v>383</v>
      </c>
      <c r="G136" s="157" t="s">
        <v>417</v>
      </c>
      <c r="H136" s="157" t="s">
        <v>1651</v>
      </c>
      <c r="I136" s="155"/>
      <c r="J136" s="158"/>
      <c r="K136" s="156" t="s">
        <v>1327</v>
      </c>
      <c r="L136" s="155"/>
      <c r="M136" s="157" t="s">
        <v>1183</v>
      </c>
      <c r="N136" s="152" t="s">
        <v>1198</v>
      </c>
      <c r="O136" s="246"/>
      <c r="P136" s="256"/>
      <c r="Q136" s="249" t="s">
        <v>647</v>
      </c>
      <c r="R136" s="157" t="s">
        <v>654</v>
      </c>
      <c r="S136" s="157" t="s">
        <v>799</v>
      </c>
      <c r="T136" s="157" t="s">
        <v>1114</v>
      </c>
      <c r="U136" s="157" t="s">
        <v>957</v>
      </c>
      <c r="V136" s="157" t="s">
        <v>1000</v>
      </c>
      <c r="W136" s="258"/>
      <c r="X136" s="232"/>
      <c r="Y136" s="258"/>
      <c r="Z136" s="259">
        <f>IF(OR(J136="Fail",ISBLANK(J136)),INDEX('Issue Code Table'!C:C,MATCH(N:N,'Issue Code Table'!A:A,0)),IF(M136="Critical",6,IF(M136="Significant",5,IF(M136="Moderate",3,2))))</f>
        <v>4</v>
      </c>
    </row>
    <row r="137" spans="1:26" s="153" customFormat="1" ht="83.1" customHeight="1" x14ac:dyDescent="0.25">
      <c r="A137" s="164" t="s">
        <v>151</v>
      </c>
      <c r="B137" s="155" t="s">
        <v>1155</v>
      </c>
      <c r="C137" s="156" t="s">
        <v>1221</v>
      </c>
      <c r="D137" s="157" t="s">
        <v>21</v>
      </c>
      <c r="E137" s="157" t="s">
        <v>1485</v>
      </c>
      <c r="F137" s="157" t="s">
        <v>384</v>
      </c>
      <c r="G137" s="157" t="s">
        <v>417</v>
      </c>
      <c r="H137" s="157" t="s">
        <v>1652</v>
      </c>
      <c r="I137" s="155"/>
      <c r="J137" s="158"/>
      <c r="K137" s="156" t="s">
        <v>1328</v>
      </c>
      <c r="L137" s="155"/>
      <c r="M137" s="157" t="s">
        <v>1183</v>
      </c>
      <c r="N137" s="152" t="s">
        <v>1198</v>
      </c>
      <c r="O137" s="246"/>
      <c r="P137" s="256"/>
      <c r="Q137" s="249" t="s">
        <v>647</v>
      </c>
      <c r="R137" s="157" t="s">
        <v>655</v>
      </c>
      <c r="S137" s="157" t="s">
        <v>799</v>
      </c>
      <c r="T137" s="157" t="s">
        <v>1115</v>
      </c>
      <c r="U137" s="157" t="s">
        <v>957</v>
      </c>
      <c r="V137" s="157" t="s">
        <v>1001</v>
      </c>
      <c r="W137" s="258"/>
      <c r="X137" s="232"/>
      <c r="Y137" s="258"/>
      <c r="Z137" s="259">
        <f>IF(OR(J137="Fail",ISBLANK(J137)),INDEX('Issue Code Table'!C:C,MATCH(N:N,'Issue Code Table'!A:A,0)),IF(M137="Critical",6,IF(M137="Significant",5,IF(M137="Moderate",3,2))))</f>
        <v>4</v>
      </c>
    </row>
    <row r="138" spans="1:26" s="153" customFormat="1" ht="83.1" customHeight="1" x14ac:dyDescent="0.25">
      <c r="A138" s="164" t="s">
        <v>152</v>
      </c>
      <c r="B138" s="155" t="s">
        <v>1159</v>
      </c>
      <c r="C138" s="156" t="s">
        <v>1223</v>
      </c>
      <c r="D138" s="157" t="s">
        <v>21</v>
      </c>
      <c r="E138" s="157" t="s">
        <v>1486</v>
      </c>
      <c r="F138" s="157" t="s">
        <v>385</v>
      </c>
      <c r="G138" s="157" t="s">
        <v>417</v>
      </c>
      <c r="H138" s="157" t="s">
        <v>1653</v>
      </c>
      <c r="I138" s="155"/>
      <c r="J138" s="158"/>
      <c r="K138" s="156" t="s">
        <v>1329</v>
      </c>
      <c r="L138" s="155"/>
      <c r="M138" s="157" t="s">
        <v>1183</v>
      </c>
      <c r="N138" s="152" t="s">
        <v>1198</v>
      </c>
      <c r="O138" s="246"/>
      <c r="P138" s="256"/>
      <c r="Q138" s="249" t="s">
        <v>647</v>
      </c>
      <c r="R138" s="157" t="s">
        <v>656</v>
      </c>
      <c r="S138" s="157" t="s">
        <v>798</v>
      </c>
      <c r="T138" s="157" t="s">
        <v>1116</v>
      </c>
      <c r="U138" s="157" t="s">
        <v>957</v>
      </c>
      <c r="V138" s="157" t="s">
        <v>1002</v>
      </c>
      <c r="W138" s="258"/>
      <c r="X138" s="232"/>
      <c r="Y138" s="258"/>
      <c r="Z138" s="259">
        <f>IF(OR(J138="Fail",ISBLANK(J138)),INDEX('Issue Code Table'!C:C,MATCH(N:N,'Issue Code Table'!A:A,0)),IF(M138="Critical",6,IF(M138="Significant",5,IF(M138="Moderate",3,2))))</f>
        <v>4</v>
      </c>
    </row>
    <row r="139" spans="1:26" s="153" customFormat="1" ht="83.1" customHeight="1" x14ac:dyDescent="0.25">
      <c r="A139" s="164" t="s">
        <v>153</v>
      </c>
      <c r="B139" s="155" t="s">
        <v>1159</v>
      </c>
      <c r="C139" s="156" t="s">
        <v>1223</v>
      </c>
      <c r="D139" s="157" t="s">
        <v>21</v>
      </c>
      <c r="E139" s="157" t="s">
        <v>1487</v>
      </c>
      <c r="F139" s="157" t="s">
        <v>386</v>
      </c>
      <c r="G139" s="157" t="s">
        <v>417</v>
      </c>
      <c r="H139" s="157" t="s">
        <v>1654</v>
      </c>
      <c r="I139" s="155"/>
      <c r="J139" s="158"/>
      <c r="K139" s="156" t="s">
        <v>1330</v>
      </c>
      <c r="L139" s="155"/>
      <c r="M139" s="157" t="s">
        <v>1183</v>
      </c>
      <c r="N139" s="152" t="s">
        <v>1198</v>
      </c>
      <c r="O139" s="246"/>
      <c r="P139" s="256"/>
      <c r="Q139" s="249" t="s">
        <v>647</v>
      </c>
      <c r="R139" s="157" t="s">
        <v>648</v>
      </c>
      <c r="S139" s="157" t="s">
        <v>799</v>
      </c>
      <c r="T139" s="157" t="s">
        <v>1108</v>
      </c>
      <c r="U139" s="157" t="s">
        <v>957</v>
      </c>
      <c r="V139" s="157" t="s">
        <v>994</v>
      </c>
      <c r="W139" s="258"/>
      <c r="X139" s="232"/>
      <c r="Y139" s="258"/>
      <c r="Z139" s="259">
        <f>IF(OR(J139="Fail",ISBLANK(J139)),INDEX('Issue Code Table'!C:C,MATCH(N:N,'Issue Code Table'!A:A,0)),IF(M139="Critical",6,IF(M139="Significant",5,IF(M139="Moderate",3,2))))</f>
        <v>4</v>
      </c>
    </row>
    <row r="140" spans="1:26" s="153" customFormat="1" ht="83.1" customHeight="1" x14ac:dyDescent="0.25">
      <c r="A140" s="164" t="s">
        <v>154</v>
      </c>
      <c r="B140" s="155" t="s">
        <v>1159</v>
      </c>
      <c r="C140" s="156" t="s">
        <v>1223</v>
      </c>
      <c r="D140" s="157" t="s">
        <v>21</v>
      </c>
      <c r="E140" s="157" t="s">
        <v>1488</v>
      </c>
      <c r="F140" s="157" t="s">
        <v>387</v>
      </c>
      <c r="G140" s="157" t="s">
        <v>417</v>
      </c>
      <c r="H140" s="157" t="s">
        <v>1655</v>
      </c>
      <c r="I140" s="155"/>
      <c r="J140" s="158"/>
      <c r="K140" s="156" t="s">
        <v>1331</v>
      </c>
      <c r="L140" s="155"/>
      <c r="M140" s="157" t="s">
        <v>1183</v>
      </c>
      <c r="N140" s="152" t="s">
        <v>1198</v>
      </c>
      <c r="O140" s="246"/>
      <c r="P140" s="256"/>
      <c r="Q140" s="249" t="s">
        <v>647</v>
      </c>
      <c r="R140" s="157" t="s">
        <v>649</v>
      </c>
      <c r="S140" s="157" t="s">
        <v>799</v>
      </c>
      <c r="T140" s="157" t="s">
        <v>1109</v>
      </c>
      <c r="U140" s="157" t="s">
        <v>957</v>
      </c>
      <c r="V140" s="157" t="s">
        <v>995</v>
      </c>
      <c r="W140" s="258"/>
      <c r="X140" s="232"/>
      <c r="Y140" s="258"/>
      <c r="Z140" s="259">
        <f>IF(OR(J140="Fail",ISBLANK(J140)),INDEX('Issue Code Table'!C:C,MATCH(N:N,'Issue Code Table'!A:A,0)),IF(M140="Critical",6,IF(M140="Significant",5,IF(M140="Moderate",3,2))))</f>
        <v>4</v>
      </c>
    </row>
    <row r="141" spans="1:26" s="153" customFormat="1" ht="83.1" customHeight="1" x14ac:dyDescent="0.25">
      <c r="A141" s="164" t="s">
        <v>155</v>
      </c>
      <c r="B141" s="155" t="s">
        <v>1159</v>
      </c>
      <c r="C141" s="156" t="s">
        <v>1223</v>
      </c>
      <c r="D141" s="157" t="s">
        <v>21</v>
      </c>
      <c r="E141" s="157" t="s">
        <v>1489</v>
      </c>
      <c r="F141" s="157" t="s">
        <v>388</v>
      </c>
      <c r="G141" s="157" t="s">
        <v>417</v>
      </c>
      <c r="H141" s="157" t="s">
        <v>1656</v>
      </c>
      <c r="I141" s="155"/>
      <c r="J141" s="158"/>
      <c r="K141" s="156" t="s">
        <v>1332</v>
      </c>
      <c r="L141" s="155"/>
      <c r="M141" s="157" t="s">
        <v>1183</v>
      </c>
      <c r="N141" s="152" t="s">
        <v>1198</v>
      </c>
      <c r="O141" s="246"/>
      <c r="P141" s="256"/>
      <c r="Q141" s="249" t="s">
        <v>647</v>
      </c>
      <c r="R141" s="157" t="s">
        <v>650</v>
      </c>
      <c r="S141" s="157" t="s">
        <v>799</v>
      </c>
      <c r="T141" s="157" t="s">
        <v>1110</v>
      </c>
      <c r="U141" s="157" t="s">
        <v>957</v>
      </c>
      <c r="V141" s="157" t="s">
        <v>996</v>
      </c>
      <c r="W141" s="258"/>
      <c r="X141" s="232"/>
      <c r="Y141" s="258"/>
      <c r="Z141" s="259">
        <f>IF(OR(J141="Fail",ISBLANK(J141)),INDEX('Issue Code Table'!C:C,MATCH(N:N,'Issue Code Table'!A:A,0)),IF(M141="Critical",6,IF(M141="Significant",5,IF(M141="Moderate",3,2))))</f>
        <v>4</v>
      </c>
    </row>
    <row r="142" spans="1:26" s="153" customFormat="1" ht="83.1" customHeight="1" x14ac:dyDescent="0.25">
      <c r="A142" s="164" t="s">
        <v>156</v>
      </c>
      <c r="B142" s="155" t="s">
        <v>1159</v>
      </c>
      <c r="C142" s="156" t="s">
        <v>1223</v>
      </c>
      <c r="D142" s="157" t="s">
        <v>21</v>
      </c>
      <c r="E142" s="157" t="s">
        <v>1490</v>
      </c>
      <c r="F142" s="157" t="s">
        <v>389</v>
      </c>
      <c r="G142" s="157" t="s">
        <v>417</v>
      </c>
      <c r="H142" s="157" t="s">
        <v>1657</v>
      </c>
      <c r="I142" s="155"/>
      <c r="J142" s="158"/>
      <c r="K142" s="156" t="s">
        <v>1333</v>
      </c>
      <c r="L142" s="155"/>
      <c r="M142" s="157" t="s">
        <v>1183</v>
      </c>
      <c r="N142" s="152" t="s">
        <v>1198</v>
      </c>
      <c r="O142" s="246"/>
      <c r="P142" s="256"/>
      <c r="Q142" s="249" t="s">
        <v>657</v>
      </c>
      <c r="R142" s="157" t="s">
        <v>658</v>
      </c>
      <c r="S142" s="157" t="s">
        <v>798</v>
      </c>
      <c r="T142" s="157" t="s">
        <v>1105</v>
      </c>
      <c r="U142" s="157" t="s">
        <v>957</v>
      </c>
      <c r="V142" s="157" t="s">
        <v>1003</v>
      </c>
      <c r="W142" s="258"/>
      <c r="X142" s="232"/>
      <c r="Y142" s="258"/>
      <c r="Z142" s="259">
        <f>IF(OR(J142="Fail",ISBLANK(J142)),INDEX('Issue Code Table'!C:C,MATCH(N:N,'Issue Code Table'!A:A,0)),IF(M142="Critical",6,IF(M142="Significant",5,IF(M142="Moderate",3,2))))</f>
        <v>4</v>
      </c>
    </row>
    <row r="143" spans="1:26" s="153" customFormat="1" ht="83.1" customHeight="1" x14ac:dyDescent="0.25">
      <c r="A143" s="164" t="s">
        <v>157</v>
      </c>
      <c r="B143" s="155" t="s">
        <v>1159</v>
      </c>
      <c r="C143" s="156" t="s">
        <v>1223</v>
      </c>
      <c r="D143" s="157" t="s">
        <v>21</v>
      </c>
      <c r="E143" s="157" t="s">
        <v>1491</v>
      </c>
      <c r="F143" s="157" t="s">
        <v>390</v>
      </c>
      <c r="G143" s="157" t="s">
        <v>417</v>
      </c>
      <c r="H143" s="157" t="s">
        <v>1658</v>
      </c>
      <c r="I143" s="155"/>
      <c r="J143" s="158"/>
      <c r="K143" s="156" t="s">
        <v>1334</v>
      </c>
      <c r="L143" s="155"/>
      <c r="M143" s="157" t="s">
        <v>1183</v>
      </c>
      <c r="N143" s="152" t="s">
        <v>1198</v>
      </c>
      <c r="O143" s="246"/>
      <c r="P143" s="256"/>
      <c r="Q143" s="249" t="s">
        <v>657</v>
      </c>
      <c r="R143" s="157" t="s">
        <v>659</v>
      </c>
      <c r="S143" s="157" t="s">
        <v>798</v>
      </c>
      <c r="T143" s="157" t="s">
        <v>1106</v>
      </c>
      <c r="U143" s="157" t="s">
        <v>957</v>
      </c>
      <c r="V143" s="157" t="s">
        <v>1004</v>
      </c>
      <c r="W143" s="258"/>
      <c r="X143" s="232"/>
      <c r="Y143" s="258"/>
      <c r="Z143" s="259">
        <f>IF(OR(J143="Fail",ISBLANK(J143)),INDEX('Issue Code Table'!C:C,MATCH(N:N,'Issue Code Table'!A:A,0)),IF(M143="Critical",6,IF(M143="Significant",5,IF(M143="Moderate",3,2))))</f>
        <v>4</v>
      </c>
    </row>
    <row r="144" spans="1:26" s="153" customFormat="1" ht="83.1" customHeight="1" x14ac:dyDescent="0.25">
      <c r="A144" s="164" t="s">
        <v>158</v>
      </c>
      <c r="B144" s="155" t="s">
        <v>1159</v>
      </c>
      <c r="C144" s="156" t="s">
        <v>1223</v>
      </c>
      <c r="D144" s="157" t="s">
        <v>21</v>
      </c>
      <c r="E144" s="157" t="s">
        <v>1492</v>
      </c>
      <c r="F144" s="157" t="s">
        <v>389</v>
      </c>
      <c r="G144" s="157" t="s">
        <v>417</v>
      </c>
      <c r="H144" s="157" t="s">
        <v>1659</v>
      </c>
      <c r="I144" s="155"/>
      <c r="J144" s="158"/>
      <c r="K144" s="156" t="s">
        <v>1335</v>
      </c>
      <c r="L144" s="155"/>
      <c r="M144" s="157" t="s">
        <v>1183</v>
      </c>
      <c r="N144" s="152" t="s">
        <v>1198</v>
      </c>
      <c r="O144" s="246"/>
      <c r="P144" s="256"/>
      <c r="Q144" s="249" t="s">
        <v>657</v>
      </c>
      <c r="R144" s="157" t="s">
        <v>660</v>
      </c>
      <c r="S144" s="157" t="s">
        <v>798</v>
      </c>
      <c r="T144" s="157" t="s">
        <v>1107</v>
      </c>
      <c r="U144" s="157" t="s">
        <v>957</v>
      </c>
      <c r="V144" s="157" t="s">
        <v>1005</v>
      </c>
      <c r="W144" s="258"/>
      <c r="X144" s="232"/>
      <c r="Y144" s="258"/>
      <c r="Z144" s="259">
        <f>IF(OR(J144="Fail",ISBLANK(J144)),INDEX('Issue Code Table'!C:C,MATCH(N:N,'Issue Code Table'!A:A,0)),IF(M144="Critical",6,IF(M144="Significant",5,IF(M144="Moderate",3,2))))</f>
        <v>4</v>
      </c>
    </row>
    <row r="145" spans="1:26" s="153" customFormat="1" ht="83.1" customHeight="1" x14ac:dyDescent="0.25">
      <c r="A145" s="164" t="s">
        <v>159</v>
      </c>
      <c r="B145" s="155" t="s">
        <v>1159</v>
      </c>
      <c r="C145" s="156" t="s">
        <v>1223</v>
      </c>
      <c r="D145" s="157" t="s">
        <v>21</v>
      </c>
      <c r="E145" s="157" t="s">
        <v>1493</v>
      </c>
      <c r="F145" s="157" t="s">
        <v>391</v>
      </c>
      <c r="G145" s="157" t="s">
        <v>417</v>
      </c>
      <c r="H145" s="157" t="s">
        <v>1660</v>
      </c>
      <c r="I145" s="155"/>
      <c r="J145" s="158"/>
      <c r="K145" s="156" t="s">
        <v>1336</v>
      </c>
      <c r="L145" s="155"/>
      <c r="M145" s="157" t="s">
        <v>1183</v>
      </c>
      <c r="N145" s="152" t="s">
        <v>1198</v>
      </c>
      <c r="O145" s="246"/>
      <c r="P145" s="256"/>
      <c r="Q145" s="249" t="s">
        <v>661</v>
      </c>
      <c r="R145" s="157" t="s">
        <v>662</v>
      </c>
      <c r="S145" s="157" t="s">
        <v>798</v>
      </c>
      <c r="T145" s="157" t="s">
        <v>1101</v>
      </c>
      <c r="U145" s="157" t="s">
        <v>957</v>
      </c>
      <c r="V145" s="157" t="s">
        <v>1006</v>
      </c>
      <c r="W145" s="258"/>
      <c r="X145" s="232"/>
      <c r="Y145" s="258"/>
      <c r="Z145" s="259">
        <f>IF(OR(J145="Fail",ISBLANK(J145)),INDEX('Issue Code Table'!C:C,MATCH(N:N,'Issue Code Table'!A:A,0)),IF(M145="Critical",6,IF(M145="Significant",5,IF(M145="Moderate",3,2))))</f>
        <v>4</v>
      </c>
    </row>
    <row r="146" spans="1:26" s="153" customFormat="1" ht="83.1" customHeight="1" x14ac:dyDescent="0.25">
      <c r="A146" s="164" t="s">
        <v>160</v>
      </c>
      <c r="B146" s="155" t="s">
        <v>1159</v>
      </c>
      <c r="C146" s="156" t="s">
        <v>1223</v>
      </c>
      <c r="D146" s="157" t="s">
        <v>21</v>
      </c>
      <c r="E146" s="157" t="s">
        <v>1494</v>
      </c>
      <c r="F146" s="157" t="s">
        <v>392</v>
      </c>
      <c r="G146" s="157" t="s">
        <v>417</v>
      </c>
      <c r="H146" s="157" t="s">
        <v>1661</v>
      </c>
      <c r="I146" s="155"/>
      <c r="J146" s="158"/>
      <c r="K146" s="156" t="s">
        <v>1337</v>
      </c>
      <c r="L146" s="155"/>
      <c r="M146" s="157" t="s">
        <v>1183</v>
      </c>
      <c r="N146" s="152" t="s">
        <v>1198</v>
      </c>
      <c r="O146" s="246"/>
      <c r="P146" s="256"/>
      <c r="Q146" s="249" t="s">
        <v>661</v>
      </c>
      <c r="R146" s="157" t="s">
        <v>663</v>
      </c>
      <c r="S146" s="157" t="s">
        <v>799</v>
      </c>
      <c r="T146" s="157" t="s">
        <v>1102</v>
      </c>
      <c r="U146" s="157" t="s">
        <v>957</v>
      </c>
      <c r="V146" s="157" t="s">
        <v>1007</v>
      </c>
      <c r="W146" s="258"/>
      <c r="X146" s="232"/>
      <c r="Y146" s="258"/>
      <c r="Z146" s="259">
        <f>IF(OR(J146="Fail",ISBLANK(J146)),INDEX('Issue Code Table'!C:C,MATCH(N:N,'Issue Code Table'!A:A,0)),IF(M146="Critical",6,IF(M146="Significant",5,IF(M146="Moderate",3,2))))</f>
        <v>4</v>
      </c>
    </row>
    <row r="147" spans="1:26" s="153" customFormat="1" ht="83.1" customHeight="1" x14ac:dyDescent="0.25">
      <c r="A147" s="164" t="s">
        <v>161</v>
      </c>
      <c r="B147" s="155" t="s">
        <v>1159</v>
      </c>
      <c r="C147" s="156" t="s">
        <v>1223</v>
      </c>
      <c r="D147" s="157" t="s">
        <v>21</v>
      </c>
      <c r="E147" s="157" t="s">
        <v>1495</v>
      </c>
      <c r="F147" s="157" t="s">
        <v>393</v>
      </c>
      <c r="G147" s="157" t="s">
        <v>417</v>
      </c>
      <c r="H147" s="157" t="s">
        <v>1662</v>
      </c>
      <c r="I147" s="155"/>
      <c r="J147" s="158"/>
      <c r="K147" s="156" t="s">
        <v>1338</v>
      </c>
      <c r="L147" s="155"/>
      <c r="M147" s="157" t="s">
        <v>1183</v>
      </c>
      <c r="N147" s="152" t="s">
        <v>1198</v>
      </c>
      <c r="O147" s="246"/>
      <c r="P147" s="256"/>
      <c r="Q147" s="249" t="s">
        <v>661</v>
      </c>
      <c r="R147" s="157" t="s">
        <v>664</v>
      </c>
      <c r="S147" s="157" t="s">
        <v>799</v>
      </c>
      <c r="T147" s="157" t="s">
        <v>1103</v>
      </c>
      <c r="U147" s="157" t="s">
        <v>957</v>
      </c>
      <c r="V147" s="157" t="s">
        <v>1008</v>
      </c>
      <c r="W147" s="258"/>
      <c r="X147" s="232"/>
      <c r="Y147" s="258"/>
      <c r="Z147" s="259">
        <f>IF(OR(J147="Fail",ISBLANK(J147)),INDEX('Issue Code Table'!C:C,MATCH(N:N,'Issue Code Table'!A:A,0)),IF(M147="Critical",6,IF(M147="Significant",5,IF(M147="Moderate",3,2))))</f>
        <v>4</v>
      </c>
    </row>
    <row r="148" spans="1:26" s="153" customFormat="1" ht="83.1" customHeight="1" x14ac:dyDescent="0.25">
      <c r="A148" s="164" t="s">
        <v>162</v>
      </c>
      <c r="B148" s="155" t="s">
        <v>1159</v>
      </c>
      <c r="C148" s="156" t="s">
        <v>1223</v>
      </c>
      <c r="D148" s="157" t="s">
        <v>21</v>
      </c>
      <c r="E148" s="157" t="s">
        <v>1496</v>
      </c>
      <c r="F148" s="157" t="s">
        <v>394</v>
      </c>
      <c r="G148" s="157" t="s">
        <v>417</v>
      </c>
      <c r="H148" s="157" t="s">
        <v>1663</v>
      </c>
      <c r="I148" s="155"/>
      <c r="J148" s="158"/>
      <c r="K148" s="156" t="s">
        <v>1339</v>
      </c>
      <c r="L148" s="155"/>
      <c r="M148" s="157" t="s">
        <v>1183</v>
      </c>
      <c r="N148" s="152" t="s">
        <v>1198</v>
      </c>
      <c r="O148" s="246"/>
      <c r="P148" s="256"/>
      <c r="Q148" s="249" t="s">
        <v>661</v>
      </c>
      <c r="R148" s="157" t="s">
        <v>665</v>
      </c>
      <c r="S148" s="157" t="s">
        <v>799</v>
      </c>
      <c r="T148" s="157" t="s">
        <v>1104</v>
      </c>
      <c r="U148" s="157" t="s">
        <v>957</v>
      </c>
      <c r="V148" s="157" t="s">
        <v>1009</v>
      </c>
      <c r="W148" s="258"/>
      <c r="X148" s="232"/>
      <c r="Y148" s="258"/>
      <c r="Z148" s="259">
        <f>IF(OR(J148="Fail",ISBLANK(J148)),INDEX('Issue Code Table'!C:C,MATCH(N:N,'Issue Code Table'!A:A,0)),IF(M148="Critical",6,IF(M148="Significant",5,IF(M148="Moderate",3,2))))</f>
        <v>4</v>
      </c>
    </row>
    <row r="149" spans="1:26" s="153" customFormat="1" ht="83.1" customHeight="1" x14ac:dyDescent="0.25">
      <c r="A149" s="164" t="s">
        <v>163</v>
      </c>
      <c r="B149" s="159" t="s">
        <v>1161</v>
      </c>
      <c r="C149" s="156" t="s">
        <v>1217</v>
      </c>
      <c r="D149" s="156" t="s">
        <v>21</v>
      </c>
      <c r="E149" s="157" t="s">
        <v>1497</v>
      </c>
      <c r="F149" s="157" t="s">
        <v>395</v>
      </c>
      <c r="G149" s="157" t="s">
        <v>480</v>
      </c>
      <c r="H149" s="156" t="s">
        <v>1664</v>
      </c>
      <c r="I149" s="155"/>
      <c r="J149" s="158"/>
      <c r="K149" s="160" t="s">
        <v>1340</v>
      </c>
      <c r="L149" s="155"/>
      <c r="M149" s="157" t="s">
        <v>1183</v>
      </c>
      <c r="N149" s="152" t="s">
        <v>1207</v>
      </c>
      <c r="O149" s="246"/>
      <c r="P149" s="256"/>
      <c r="Q149" s="249" t="s">
        <v>666</v>
      </c>
      <c r="R149" s="157" t="s">
        <v>667</v>
      </c>
      <c r="S149" s="157" t="s">
        <v>800</v>
      </c>
      <c r="T149" s="157" t="s">
        <v>1952</v>
      </c>
      <c r="U149" s="157" t="s">
        <v>1010</v>
      </c>
      <c r="V149" s="157" t="s">
        <v>1011</v>
      </c>
      <c r="W149" s="258"/>
      <c r="X149" s="232"/>
      <c r="Y149" s="258"/>
      <c r="Z149" s="259">
        <f>IF(OR(J149="Fail",ISBLANK(J149)),INDEX('Issue Code Table'!C:C,MATCH(N:N,'Issue Code Table'!A:A,0)),IF(M149="Critical",6,IF(M149="Significant",5,IF(M149="Moderate",3,2))))</f>
        <v>5</v>
      </c>
    </row>
    <row r="150" spans="1:26" s="153" customFormat="1" ht="83.1" customHeight="1" x14ac:dyDescent="0.25">
      <c r="A150" s="164" t="s">
        <v>164</v>
      </c>
      <c r="B150" s="159" t="s">
        <v>1161</v>
      </c>
      <c r="C150" s="156" t="s">
        <v>1217</v>
      </c>
      <c r="D150" s="156" t="s">
        <v>21</v>
      </c>
      <c r="E150" s="157" t="s">
        <v>1498</v>
      </c>
      <c r="F150" s="157" t="s">
        <v>396</v>
      </c>
      <c r="G150" s="157" t="s">
        <v>481</v>
      </c>
      <c r="H150" s="156" t="s">
        <v>1665</v>
      </c>
      <c r="I150" s="155"/>
      <c r="J150" s="158"/>
      <c r="K150" s="160" t="s">
        <v>1880</v>
      </c>
      <c r="L150" s="155"/>
      <c r="M150" s="157" t="s">
        <v>1183</v>
      </c>
      <c r="N150" s="152" t="s">
        <v>1207</v>
      </c>
      <c r="O150" s="246"/>
      <c r="P150" s="256"/>
      <c r="Q150" s="249" t="s">
        <v>666</v>
      </c>
      <c r="R150" s="157" t="s">
        <v>669</v>
      </c>
      <c r="S150" s="157" t="s">
        <v>802</v>
      </c>
      <c r="T150" s="157" t="s">
        <v>1951</v>
      </c>
      <c r="U150" s="157" t="s">
        <v>1014</v>
      </c>
      <c r="V150" s="157" t="s">
        <v>1015</v>
      </c>
      <c r="W150" s="258"/>
      <c r="X150" s="232"/>
      <c r="Y150" s="258"/>
      <c r="Z150" s="259">
        <f>IF(OR(J150="Fail",ISBLANK(J150)),INDEX('Issue Code Table'!C:C,MATCH(N:N,'Issue Code Table'!A:A,0)),IF(M150="Critical",6,IF(M150="Significant",5,IF(M150="Moderate",3,2))))</f>
        <v>5</v>
      </c>
    </row>
    <row r="151" spans="1:26" s="153" customFormat="1" ht="83.1" customHeight="1" x14ac:dyDescent="0.25">
      <c r="A151" s="164" t="s">
        <v>165</v>
      </c>
      <c r="B151" s="159" t="s">
        <v>1161</v>
      </c>
      <c r="C151" s="156" t="s">
        <v>1217</v>
      </c>
      <c r="D151" s="156" t="s">
        <v>21</v>
      </c>
      <c r="E151" s="157" t="s">
        <v>1499</v>
      </c>
      <c r="F151" s="157" t="s">
        <v>397</v>
      </c>
      <c r="G151" s="157" t="s">
        <v>482</v>
      </c>
      <c r="H151" s="156" t="s">
        <v>1881</v>
      </c>
      <c r="I151" s="155"/>
      <c r="J151" s="158"/>
      <c r="K151" s="160" t="s">
        <v>1882</v>
      </c>
      <c r="L151" s="155"/>
      <c r="M151" s="157" t="s">
        <v>1183</v>
      </c>
      <c r="N151" s="152" t="s">
        <v>1207</v>
      </c>
      <c r="O151" s="246"/>
      <c r="P151" s="256"/>
      <c r="Q151" s="249" t="s">
        <v>666</v>
      </c>
      <c r="R151" s="157" t="s">
        <v>670</v>
      </c>
      <c r="S151" s="157" t="s">
        <v>803</v>
      </c>
      <c r="T151" s="157" t="s">
        <v>1100</v>
      </c>
      <c r="U151" s="157" t="s">
        <v>1010</v>
      </c>
      <c r="V151" s="157" t="s">
        <v>1016</v>
      </c>
      <c r="W151" s="258"/>
      <c r="X151" s="232"/>
      <c r="Y151" s="258"/>
      <c r="Z151" s="259">
        <f>IF(OR(J151="Fail",ISBLANK(J151)),INDEX('Issue Code Table'!C:C,MATCH(N:N,'Issue Code Table'!A:A,0)),IF(M151="Critical",6,IF(M151="Significant",5,IF(M151="Moderate",3,2))))</f>
        <v>5</v>
      </c>
    </row>
    <row r="152" spans="1:26" s="153" customFormat="1" ht="83.1" customHeight="1" x14ac:dyDescent="0.25">
      <c r="A152" s="164" t="s">
        <v>166</v>
      </c>
      <c r="B152" s="159" t="s">
        <v>1161</v>
      </c>
      <c r="C152" s="156" t="s">
        <v>1217</v>
      </c>
      <c r="D152" s="156" t="s">
        <v>21</v>
      </c>
      <c r="E152" s="157" t="s">
        <v>1500</v>
      </c>
      <c r="F152" s="157" t="s">
        <v>398</v>
      </c>
      <c r="G152" s="157" t="s">
        <v>483</v>
      </c>
      <c r="H152" s="156" t="s">
        <v>1666</v>
      </c>
      <c r="I152" s="155"/>
      <c r="J152" s="158"/>
      <c r="K152" s="160" t="s">
        <v>1883</v>
      </c>
      <c r="L152" s="155"/>
      <c r="M152" s="157" t="s">
        <v>1183</v>
      </c>
      <c r="N152" s="152" t="s">
        <v>1207</v>
      </c>
      <c r="O152" s="246"/>
      <c r="P152" s="256"/>
      <c r="Q152" s="249" t="s">
        <v>666</v>
      </c>
      <c r="R152" s="157" t="s">
        <v>671</v>
      </c>
      <c r="S152" s="157" t="s">
        <v>804</v>
      </c>
      <c r="T152" s="157" t="s">
        <v>1950</v>
      </c>
      <c r="U152" s="157" t="s">
        <v>1017</v>
      </c>
      <c r="V152" s="157" t="s">
        <v>1018</v>
      </c>
      <c r="W152" s="258"/>
      <c r="X152" s="232"/>
      <c r="Y152" s="258"/>
      <c r="Z152" s="259">
        <f>IF(OR(J152="Fail",ISBLANK(J152)),INDEX('Issue Code Table'!C:C,MATCH(N:N,'Issue Code Table'!A:A,0)),IF(M152="Critical",6,IF(M152="Significant",5,IF(M152="Moderate",3,2))))</f>
        <v>5</v>
      </c>
    </row>
    <row r="153" spans="1:26" s="153" customFormat="1" ht="83.1" customHeight="1" x14ac:dyDescent="0.25">
      <c r="A153" s="164" t="s">
        <v>167</v>
      </c>
      <c r="B153" s="159" t="s">
        <v>1161</v>
      </c>
      <c r="C153" s="156" t="s">
        <v>1217</v>
      </c>
      <c r="D153" s="156" t="s">
        <v>21</v>
      </c>
      <c r="E153" s="157" t="s">
        <v>1501</v>
      </c>
      <c r="F153" s="157" t="s">
        <v>399</v>
      </c>
      <c r="G153" s="157" t="s">
        <v>484</v>
      </c>
      <c r="H153" s="156" t="s">
        <v>1667</v>
      </c>
      <c r="I153" s="155"/>
      <c r="J153" s="158"/>
      <c r="K153" s="160" t="s">
        <v>1884</v>
      </c>
      <c r="L153" s="155"/>
      <c r="M153" s="157" t="s">
        <v>1183</v>
      </c>
      <c r="N153" s="152" t="s">
        <v>1207</v>
      </c>
      <c r="O153" s="246"/>
      <c r="P153" s="256"/>
      <c r="Q153" s="249" t="s">
        <v>666</v>
      </c>
      <c r="R153" s="157" t="s">
        <v>672</v>
      </c>
      <c r="S153" s="157" t="s">
        <v>805</v>
      </c>
      <c r="T153" s="157" t="s">
        <v>1949</v>
      </c>
      <c r="U153" s="157" t="s">
        <v>1010</v>
      </c>
      <c r="V153" s="157" t="s">
        <v>1019</v>
      </c>
      <c r="W153" s="258"/>
      <c r="X153" s="232"/>
      <c r="Y153" s="258"/>
      <c r="Z153" s="259">
        <f>IF(OR(J153="Fail",ISBLANK(J153)),INDEX('Issue Code Table'!C:C,MATCH(N:N,'Issue Code Table'!A:A,0)),IF(M153="Critical",6,IF(M153="Significant",5,IF(M153="Moderate",3,2))))</f>
        <v>5</v>
      </c>
    </row>
    <row r="154" spans="1:26" s="153" customFormat="1" ht="83.1" customHeight="1" x14ac:dyDescent="0.25">
      <c r="A154" s="164" t="s">
        <v>168</v>
      </c>
      <c r="B154" s="159" t="s">
        <v>1161</v>
      </c>
      <c r="C154" s="156" t="s">
        <v>1217</v>
      </c>
      <c r="D154" s="156" t="s">
        <v>21</v>
      </c>
      <c r="E154" s="157" t="s">
        <v>1502</v>
      </c>
      <c r="F154" s="157" t="s">
        <v>400</v>
      </c>
      <c r="G154" s="157" t="s">
        <v>485</v>
      </c>
      <c r="H154" s="156" t="s">
        <v>1668</v>
      </c>
      <c r="I154" s="155"/>
      <c r="J154" s="158"/>
      <c r="K154" s="160" t="s">
        <v>1341</v>
      </c>
      <c r="L154" s="155"/>
      <c r="M154" s="157" t="s">
        <v>1183</v>
      </c>
      <c r="N154" s="152" t="s">
        <v>1207</v>
      </c>
      <c r="O154" s="246"/>
      <c r="P154" s="256"/>
      <c r="Q154" s="249" t="s">
        <v>666</v>
      </c>
      <c r="R154" s="157" t="s">
        <v>673</v>
      </c>
      <c r="S154" s="157" t="s">
        <v>804</v>
      </c>
      <c r="T154" s="157" t="s">
        <v>1948</v>
      </c>
      <c r="U154" s="157" t="s">
        <v>1017</v>
      </c>
      <c r="V154" s="157" t="s">
        <v>1020</v>
      </c>
      <c r="W154" s="258"/>
      <c r="X154" s="232"/>
      <c r="Y154" s="258"/>
      <c r="Z154" s="259">
        <f>IF(OR(J154="Fail",ISBLANK(J154)),INDEX('Issue Code Table'!C:C,MATCH(N:N,'Issue Code Table'!A:A,0)),IF(M154="Critical",6,IF(M154="Significant",5,IF(M154="Moderate",3,2))))</f>
        <v>5</v>
      </c>
    </row>
    <row r="155" spans="1:26" s="153" customFormat="1" ht="83.1" customHeight="1" x14ac:dyDescent="0.25">
      <c r="A155" s="164" t="s">
        <v>169</v>
      </c>
      <c r="B155" s="159" t="s">
        <v>1161</v>
      </c>
      <c r="C155" s="156" t="s">
        <v>1217</v>
      </c>
      <c r="D155" s="156" t="s">
        <v>21</v>
      </c>
      <c r="E155" s="157" t="s">
        <v>1503</v>
      </c>
      <c r="F155" s="157" t="s">
        <v>401</v>
      </c>
      <c r="G155" s="157" t="s">
        <v>486</v>
      </c>
      <c r="H155" s="156" t="s">
        <v>1669</v>
      </c>
      <c r="I155" s="155"/>
      <c r="J155" s="158"/>
      <c r="K155" s="156" t="s">
        <v>1342</v>
      </c>
      <c r="L155" s="155"/>
      <c r="M155" s="157" t="s">
        <v>1183</v>
      </c>
      <c r="N155" s="152" t="s">
        <v>1207</v>
      </c>
      <c r="O155" s="246"/>
      <c r="P155" s="256"/>
      <c r="Q155" s="249" t="s">
        <v>666</v>
      </c>
      <c r="R155" s="157" t="s">
        <v>668</v>
      </c>
      <c r="S155" s="157" t="s">
        <v>801</v>
      </c>
      <c r="T155" s="157" t="s">
        <v>1947</v>
      </c>
      <c r="U155" s="157" t="s">
        <v>1012</v>
      </c>
      <c r="V155" s="157" t="s">
        <v>1013</v>
      </c>
      <c r="W155" s="258"/>
      <c r="X155" s="232"/>
      <c r="Y155" s="258"/>
      <c r="Z155" s="259">
        <f>IF(OR(J155="Fail",ISBLANK(J155)),INDEX('Issue Code Table'!C:C,MATCH(N:N,'Issue Code Table'!A:A,0)),IF(M155="Critical",6,IF(M155="Significant",5,IF(M155="Moderate",3,2))))</f>
        <v>5</v>
      </c>
    </row>
    <row r="156" spans="1:26" s="153" customFormat="1" ht="83.1" customHeight="1" x14ac:dyDescent="0.25">
      <c r="A156" s="164" t="s">
        <v>170</v>
      </c>
      <c r="B156" s="159" t="s">
        <v>1161</v>
      </c>
      <c r="C156" s="156" t="s">
        <v>1217</v>
      </c>
      <c r="D156" s="156" t="s">
        <v>21</v>
      </c>
      <c r="E156" s="157" t="s">
        <v>1504</v>
      </c>
      <c r="F156" s="157" t="s">
        <v>402</v>
      </c>
      <c r="G156" s="157" t="s">
        <v>487</v>
      </c>
      <c r="H156" s="156" t="s">
        <v>1670</v>
      </c>
      <c r="I156" s="155"/>
      <c r="J156" s="158"/>
      <c r="K156" s="160" t="s">
        <v>1343</v>
      </c>
      <c r="L156" s="155"/>
      <c r="M156" s="157" t="s">
        <v>1183</v>
      </c>
      <c r="N156" s="152" t="s">
        <v>1207</v>
      </c>
      <c r="O156" s="246"/>
      <c r="P156" s="256"/>
      <c r="Q156" s="249" t="s">
        <v>674</v>
      </c>
      <c r="R156" s="157" t="s">
        <v>675</v>
      </c>
      <c r="S156" s="157" t="s">
        <v>805</v>
      </c>
      <c r="T156" s="157" t="s">
        <v>1946</v>
      </c>
      <c r="U156" s="157" t="s">
        <v>1010</v>
      </c>
      <c r="V156" s="157" t="s">
        <v>1021</v>
      </c>
      <c r="W156" s="258"/>
      <c r="X156" s="232"/>
      <c r="Y156" s="258"/>
      <c r="Z156" s="259">
        <f>IF(OR(J156="Fail",ISBLANK(J156)),INDEX('Issue Code Table'!C:C,MATCH(N:N,'Issue Code Table'!A:A,0)),IF(M156="Critical",6,IF(M156="Significant",5,IF(M156="Moderate",3,2))))</f>
        <v>5</v>
      </c>
    </row>
    <row r="157" spans="1:26" s="153" customFormat="1" ht="83.1" customHeight="1" x14ac:dyDescent="0.25">
      <c r="A157" s="164" t="s">
        <v>171</v>
      </c>
      <c r="B157" s="159" t="s">
        <v>1161</v>
      </c>
      <c r="C157" s="156" t="s">
        <v>1217</v>
      </c>
      <c r="D157" s="156" t="s">
        <v>21</v>
      </c>
      <c r="E157" s="157" t="s">
        <v>1505</v>
      </c>
      <c r="F157" s="157" t="s">
        <v>398</v>
      </c>
      <c r="G157" s="157" t="s">
        <v>488</v>
      </c>
      <c r="H157" s="156" t="s">
        <v>1671</v>
      </c>
      <c r="I157" s="155"/>
      <c r="J157" s="158"/>
      <c r="K157" s="160" t="s">
        <v>1344</v>
      </c>
      <c r="L157" s="155"/>
      <c r="M157" s="157" t="s">
        <v>1183</v>
      </c>
      <c r="N157" s="152" t="s">
        <v>1207</v>
      </c>
      <c r="O157" s="246"/>
      <c r="P157" s="256"/>
      <c r="Q157" s="249" t="s">
        <v>674</v>
      </c>
      <c r="R157" s="157" t="s">
        <v>677</v>
      </c>
      <c r="S157" s="157" t="s">
        <v>804</v>
      </c>
      <c r="T157" s="157" t="s">
        <v>1945</v>
      </c>
      <c r="U157" s="157" t="s">
        <v>1017</v>
      </c>
      <c r="V157" s="157" t="s">
        <v>1023</v>
      </c>
      <c r="W157" s="258"/>
      <c r="X157" s="232"/>
      <c r="Y157" s="258"/>
      <c r="Z157" s="259">
        <f>IF(OR(J157="Fail",ISBLANK(J157)),INDEX('Issue Code Table'!C:C,MATCH(N:N,'Issue Code Table'!A:A,0)),IF(M157="Critical",6,IF(M157="Significant",5,IF(M157="Moderate",3,2))))</f>
        <v>5</v>
      </c>
    </row>
    <row r="158" spans="1:26" s="153" customFormat="1" ht="83.1" customHeight="1" x14ac:dyDescent="0.25">
      <c r="A158" s="164" t="s">
        <v>172</v>
      </c>
      <c r="B158" s="159" t="s">
        <v>1161</v>
      </c>
      <c r="C158" s="156" t="s">
        <v>1217</v>
      </c>
      <c r="D158" s="156" t="s">
        <v>21</v>
      </c>
      <c r="E158" s="157" t="s">
        <v>1506</v>
      </c>
      <c r="F158" s="157" t="s">
        <v>397</v>
      </c>
      <c r="G158" s="157" t="s">
        <v>489</v>
      </c>
      <c r="H158" s="156" t="s">
        <v>1885</v>
      </c>
      <c r="I158" s="155"/>
      <c r="J158" s="158"/>
      <c r="K158" s="160" t="s">
        <v>1886</v>
      </c>
      <c r="L158" s="155"/>
      <c r="M158" s="157" t="s">
        <v>1183</v>
      </c>
      <c r="N158" s="152" t="s">
        <v>1207</v>
      </c>
      <c r="O158" s="246"/>
      <c r="P158" s="256"/>
      <c r="Q158" s="249" t="s">
        <v>674</v>
      </c>
      <c r="R158" s="157" t="s">
        <v>678</v>
      </c>
      <c r="S158" s="157" t="s">
        <v>803</v>
      </c>
      <c r="T158" s="157" t="s">
        <v>1099</v>
      </c>
      <c r="U158" s="157" t="s">
        <v>1010</v>
      </c>
      <c r="V158" s="157" t="s">
        <v>1024</v>
      </c>
      <c r="W158" s="258"/>
      <c r="X158" s="232"/>
      <c r="Y158" s="258"/>
      <c r="Z158" s="259">
        <f>IF(OR(J158="Fail",ISBLANK(J158)),INDEX('Issue Code Table'!C:C,MATCH(N:N,'Issue Code Table'!A:A,0)),IF(M158="Critical",6,IF(M158="Significant",5,IF(M158="Moderate",3,2))))</f>
        <v>5</v>
      </c>
    </row>
    <row r="159" spans="1:26" s="153" customFormat="1" ht="83.1" customHeight="1" x14ac:dyDescent="0.25">
      <c r="A159" s="164" t="s">
        <v>173</v>
      </c>
      <c r="B159" s="159" t="s">
        <v>1161</v>
      </c>
      <c r="C159" s="156" t="s">
        <v>1217</v>
      </c>
      <c r="D159" s="156" t="s">
        <v>21</v>
      </c>
      <c r="E159" s="157" t="s">
        <v>1507</v>
      </c>
      <c r="F159" s="157" t="s">
        <v>396</v>
      </c>
      <c r="G159" s="157" t="s">
        <v>490</v>
      </c>
      <c r="H159" s="156" t="s">
        <v>1672</v>
      </c>
      <c r="I159" s="155"/>
      <c r="J159" s="158"/>
      <c r="K159" s="160" t="s">
        <v>1345</v>
      </c>
      <c r="L159" s="155"/>
      <c r="M159" s="157" t="s">
        <v>1183</v>
      </c>
      <c r="N159" s="152" t="s">
        <v>1207</v>
      </c>
      <c r="O159" s="246"/>
      <c r="P159" s="256"/>
      <c r="Q159" s="249" t="s">
        <v>674</v>
      </c>
      <c r="R159" s="157" t="s">
        <v>679</v>
      </c>
      <c r="S159" s="157" t="s">
        <v>802</v>
      </c>
      <c r="T159" s="157" t="s">
        <v>1944</v>
      </c>
      <c r="U159" s="157" t="s">
        <v>1014</v>
      </c>
      <c r="V159" s="157" t="s">
        <v>1025</v>
      </c>
      <c r="W159" s="258"/>
      <c r="X159" s="232"/>
      <c r="Y159" s="258"/>
      <c r="Z159" s="259">
        <f>IF(OR(J159="Fail",ISBLANK(J159)),INDEX('Issue Code Table'!C:C,MATCH(N:N,'Issue Code Table'!A:A,0)),IF(M159="Critical",6,IF(M159="Significant",5,IF(M159="Moderate",3,2))))</f>
        <v>5</v>
      </c>
    </row>
    <row r="160" spans="1:26" s="153" customFormat="1" ht="83.1" customHeight="1" x14ac:dyDescent="0.25">
      <c r="A160" s="164" t="s">
        <v>174</v>
      </c>
      <c r="B160" s="159" t="s">
        <v>1161</v>
      </c>
      <c r="C160" s="156" t="s">
        <v>1217</v>
      </c>
      <c r="D160" s="156" t="s">
        <v>21</v>
      </c>
      <c r="E160" s="157" t="s">
        <v>1508</v>
      </c>
      <c r="F160" s="157" t="s">
        <v>395</v>
      </c>
      <c r="G160" s="157" t="s">
        <v>491</v>
      </c>
      <c r="H160" s="156" t="s">
        <v>1673</v>
      </c>
      <c r="I160" s="155"/>
      <c r="J160" s="158"/>
      <c r="K160" s="160" t="s">
        <v>1346</v>
      </c>
      <c r="L160" s="155"/>
      <c r="M160" s="157" t="s">
        <v>1183</v>
      </c>
      <c r="N160" s="152" t="s">
        <v>1207</v>
      </c>
      <c r="O160" s="246"/>
      <c r="P160" s="256"/>
      <c r="Q160" s="249" t="s">
        <v>674</v>
      </c>
      <c r="R160" s="157" t="s">
        <v>680</v>
      </c>
      <c r="S160" s="157" t="s">
        <v>800</v>
      </c>
      <c r="T160" s="157" t="s">
        <v>1943</v>
      </c>
      <c r="U160" s="157" t="s">
        <v>1010</v>
      </c>
      <c r="V160" s="157" t="s">
        <v>1026</v>
      </c>
      <c r="W160" s="258"/>
      <c r="X160" s="232"/>
      <c r="Y160" s="258"/>
      <c r="Z160" s="259">
        <f>IF(OR(J160="Fail",ISBLANK(J160)),INDEX('Issue Code Table'!C:C,MATCH(N:N,'Issue Code Table'!A:A,0)),IF(M160="Critical",6,IF(M160="Significant",5,IF(M160="Moderate",3,2))))</f>
        <v>5</v>
      </c>
    </row>
    <row r="161" spans="1:26" s="153" customFormat="1" ht="83.1" customHeight="1" x14ac:dyDescent="0.25">
      <c r="A161" s="164" t="s">
        <v>175</v>
      </c>
      <c r="B161" s="159" t="s">
        <v>1161</v>
      </c>
      <c r="C161" s="156" t="s">
        <v>1217</v>
      </c>
      <c r="D161" s="156" t="s">
        <v>21</v>
      </c>
      <c r="E161" s="157" t="s">
        <v>1509</v>
      </c>
      <c r="F161" s="157" t="s">
        <v>400</v>
      </c>
      <c r="G161" s="157" t="s">
        <v>492</v>
      </c>
      <c r="H161" s="156" t="s">
        <v>1674</v>
      </c>
      <c r="I161" s="155"/>
      <c r="J161" s="158"/>
      <c r="K161" s="160" t="s">
        <v>1347</v>
      </c>
      <c r="L161" s="155"/>
      <c r="M161" s="157" t="s">
        <v>1183</v>
      </c>
      <c r="N161" s="152" t="s">
        <v>1207</v>
      </c>
      <c r="O161" s="246"/>
      <c r="P161" s="256"/>
      <c r="Q161" s="249" t="s">
        <v>674</v>
      </c>
      <c r="R161" s="157" t="s">
        <v>681</v>
      </c>
      <c r="S161" s="157" t="s">
        <v>804</v>
      </c>
      <c r="T161" s="157" t="s">
        <v>1942</v>
      </c>
      <c r="U161" s="157" t="s">
        <v>1017</v>
      </c>
      <c r="V161" s="157" t="s">
        <v>1027</v>
      </c>
      <c r="W161" s="258"/>
      <c r="X161" s="232"/>
      <c r="Y161" s="258"/>
      <c r="Z161" s="259">
        <f>IF(OR(J161="Fail",ISBLANK(J161)),INDEX('Issue Code Table'!C:C,MATCH(N:N,'Issue Code Table'!A:A,0)),IF(M161="Critical",6,IF(M161="Significant",5,IF(M161="Moderate",3,2))))</f>
        <v>5</v>
      </c>
    </row>
    <row r="162" spans="1:26" s="153" customFormat="1" ht="83.1" customHeight="1" x14ac:dyDescent="0.25">
      <c r="A162" s="164" t="s">
        <v>176</v>
      </c>
      <c r="B162" s="159" t="s">
        <v>1161</v>
      </c>
      <c r="C162" s="156" t="s">
        <v>1217</v>
      </c>
      <c r="D162" s="156" t="s">
        <v>21</v>
      </c>
      <c r="E162" s="157" t="s">
        <v>1510</v>
      </c>
      <c r="F162" s="157" t="s">
        <v>401</v>
      </c>
      <c r="G162" s="157" t="s">
        <v>493</v>
      </c>
      <c r="H162" s="157" t="s">
        <v>1675</v>
      </c>
      <c r="I162" s="155"/>
      <c r="J162" s="158"/>
      <c r="K162" s="156" t="s">
        <v>1348</v>
      </c>
      <c r="L162" s="155"/>
      <c r="M162" s="157" t="s">
        <v>1183</v>
      </c>
      <c r="N162" s="152" t="s">
        <v>1207</v>
      </c>
      <c r="O162" s="246"/>
      <c r="P162" s="256"/>
      <c r="Q162" s="249" t="s">
        <v>674</v>
      </c>
      <c r="R162" s="157" t="s">
        <v>676</v>
      </c>
      <c r="S162" s="157" t="s">
        <v>801</v>
      </c>
      <c r="T162" s="157" t="s">
        <v>1941</v>
      </c>
      <c r="U162" s="157" t="s">
        <v>1012</v>
      </c>
      <c r="V162" s="157" t="s">
        <v>1022</v>
      </c>
      <c r="W162" s="258"/>
      <c r="X162" s="232"/>
      <c r="Y162" s="258"/>
      <c r="Z162" s="259">
        <f>IF(OR(J162="Fail",ISBLANK(J162)),INDEX('Issue Code Table'!C:C,MATCH(N:N,'Issue Code Table'!A:A,0)),IF(M162="Critical",6,IF(M162="Significant",5,IF(M162="Moderate",3,2))))</f>
        <v>5</v>
      </c>
    </row>
    <row r="163" spans="1:26" s="153" customFormat="1" ht="83.1" customHeight="1" x14ac:dyDescent="0.25">
      <c r="A163" s="164" t="s">
        <v>177</v>
      </c>
      <c r="B163" s="159" t="s">
        <v>1161</v>
      </c>
      <c r="C163" s="156" t="s">
        <v>1217</v>
      </c>
      <c r="D163" s="156" t="s">
        <v>21</v>
      </c>
      <c r="E163" s="157" t="s">
        <v>1511</v>
      </c>
      <c r="F163" s="157" t="s">
        <v>399</v>
      </c>
      <c r="G163" s="157" t="s">
        <v>494</v>
      </c>
      <c r="H163" s="156" t="s">
        <v>1676</v>
      </c>
      <c r="I163" s="155"/>
      <c r="J163" s="158"/>
      <c r="K163" s="160" t="s">
        <v>1349</v>
      </c>
      <c r="L163" s="155"/>
      <c r="M163" s="157" t="s">
        <v>1183</v>
      </c>
      <c r="N163" s="152" t="s">
        <v>1207</v>
      </c>
      <c r="O163" s="246"/>
      <c r="P163" s="256"/>
      <c r="Q163" s="249" t="s">
        <v>682</v>
      </c>
      <c r="R163" s="157" t="s">
        <v>683</v>
      </c>
      <c r="S163" s="157" t="s">
        <v>805</v>
      </c>
      <c r="T163" s="157" t="s">
        <v>1940</v>
      </c>
      <c r="U163" s="157" t="s">
        <v>1010</v>
      </c>
      <c r="V163" s="157" t="s">
        <v>1028</v>
      </c>
      <c r="W163" s="258"/>
      <c r="X163" s="232"/>
      <c r="Y163" s="258"/>
      <c r="Z163" s="259">
        <f>IF(OR(J163="Fail",ISBLANK(J163)),INDEX('Issue Code Table'!C:C,MATCH(N:N,'Issue Code Table'!A:A,0)),IF(M163="Critical",6,IF(M163="Significant",5,IF(M163="Moderate",3,2))))</f>
        <v>5</v>
      </c>
    </row>
    <row r="164" spans="1:26" s="153" customFormat="1" ht="83.1" customHeight="1" x14ac:dyDescent="0.25">
      <c r="A164" s="164" t="s">
        <v>178</v>
      </c>
      <c r="B164" s="159" t="s">
        <v>1161</v>
      </c>
      <c r="C164" s="156" t="s">
        <v>1217</v>
      </c>
      <c r="D164" s="156" t="s">
        <v>21</v>
      </c>
      <c r="E164" s="157" t="s">
        <v>1512</v>
      </c>
      <c r="F164" s="157" t="s">
        <v>400</v>
      </c>
      <c r="G164" s="157" t="s">
        <v>495</v>
      </c>
      <c r="H164" s="156" t="s">
        <v>1677</v>
      </c>
      <c r="I164" s="155"/>
      <c r="J164" s="158"/>
      <c r="K164" s="156" t="s">
        <v>1350</v>
      </c>
      <c r="L164" s="155"/>
      <c r="M164" s="157" t="s">
        <v>1183</v>
      </c>
      <c r="N164" s="152" t="s">
        <v>1207</v>
      </c>
      <c r="O164" s="246"/>
      <c r="P164" s="256"/>
      <c r="Q164" s="249" t="s">
        <v>682</v>
      </c>
      <c r="R164" s="157" t="s">
        <v>685</v>
      </c>
      <c r="S164" s="157" t="s">
        <v>804</v>
      </c>
      <c r="T164" s="157" t="s">
        <v>1939</v>
      </c>
      <c r="U164" s="157" t="s">
        <v>1017</v>
      </c>
      <c r="V164" s="157" t="s">
        <v>1030</v>
      </c>
      <c r="W164" s="258"/>
      <c r="X164" s="232"/>
      <c r="Y164" s="258"/>
      <c r="Z164" s="259">
        <f>IF(OR(J164="Fail",ISBLANK(J164)),INDEX('Issue Code Table'!C:C,MATCH(N:N,'Issue Code Table'!A:A,0)),IF(M164="Critical",6,IF(M164="Significant",5,IF(M164="Moderate",3,2))))</f>
        <v>5</v>
      </c>
    </row>
    <row r="165" spans="1:26" s="153" customFormat="1" ht="83.1" customHeight="1" x14ac:dyDescent="0.25">
      <c r="A165" s="164" t="s">
        <v>179</v>
      </c>
      <c r="B165" s="159" t="s">
        <v>1161</v>
      </c>
      <c r="C165" s="156" t="s">
        <v>1217</v>
      </c>
      <c r="D165" s="156" t="s">
        <v>21</v>
      </c>
      <c r="E165" s="157" t="s">
        <v>1513</v>
      </c>
      <c r="F165" s="157" t="s">
        <v>397</v>
      </c>
      <c r="G165" s="157" t="s">
        <v>496</v>
      </c>
      <c r="H165" s="156" t="s">
        <v>1887</v>
      </c>
      <c r="I165" s="155"/>
      <c r="J165" s="158"/>
      <c r="K165" s="160" t="s">
        <v>1888</v>
      </c>
      <c r="L165" s="155"/>
      <c r="M165" s="157" t="s">
        <v>1183</v>
      </c>
      <c r="N165" s="152" t="s">
        <v>1207</v>
      </c>
      <c r="O165" s="246"/>
      <c r="P165" s="256"/>
      <c r="Q165" s="249" t="s">
        <v>682</v>
      </c>
      <c r="R165" s="157" t="s">
        <v>686</v>
      </c>
      <c r="S165" s="157" t="s">
        <v>803</v>
      </c>
      <c r="T165" s="157" t="s">
        <v>1098</v>
      </c>
      <c r="U165" s="157" t="s">
        <v>1010</v>
      </c>
      <c r="V165" s="157" t="s">
        <v>1031</v>
      </c>
      <c r="W165" s="258"/>
      <c r="X165" s="232"/>
      <c r="Y165" s="258"/>
      <c r="Z165" s="259">
        <f>IF(OR(J165="Fail",ISBLANK(J165)),INDEX('Issue Code Table'!C:C,MATCH(N:N,'Issue Code Table'!A:A,0)),IF(M165="Critical",6,IF(M165="Significant",5,IF(M165="Moderate",3,2))))</f>
        <v>5</v>
      </c>
    </row>
    <row r="166" spans="1:26" s="153" customFormat="1" ht="83.1" customHeight="1" x14ac:dyDescent="0.25">
      <c r="A166" s="164" t="s">
        <v>180</v>
      </c>
      <c r="B166" s="159" t="s">
        <v>1161</v>
      </c>
      <c r="C166" s="156" t="s">
        <v>1217</v>
      </c>
      <c r="D166" s="156" t="s">
        <v>21</v>
      </c>
      <c r="E166" s="157" t="s">
        <v>1514</v>
      </c>
      <c r="F166" s="157" t="s">
        <v>401</v>
      </c>
      <c r="G166" s="157" t="s">
        <v>497</v>
      </c>
      <c r="H166" s="156" t="s">
        <v>1678</v>
      </c>
      <c r="I166" s="155"/>
      <c r="J166" s="158"/>
      <c r="K166" s="156" t="s">
        <v>1351</v>
      </c>
      <c r="L166" s="155"/>
      <c r="M166" s="157" t="s">
        <v>1183</v>
      </c>
      <c r="N166" s="152" t="s">
        <v>1207</v>
      </c>
      <c r="O166" s="246"/>
      <c r="P166" s="256"/>
      <c r="Q166" s="249" t="s">
        <v>682</v>
      </c>
      <c r="R166" s="157" t="s">
        <v>687</v>
      </c>
      <c r="S166" s="157" t="s">
        <v>801</v>
      </c>
      <c r="T166" s="157" t="s">
        <v>1938</v>
      </c>
      <c r="U166" s="157" t="s">
        <v>1012</v>
      </c>
      <c r="V166" s="157" t="s">
        <v>1032</v>
      </c>
      <c r="W166" s="258"/>
      <c r="X166" s="232"/>
      <c r="Y166" s="258"/>
      <c r="Z166" s="259">
        <f>IF(OR(J166="Fail",ISBLANK(J166)),INDEX('Issue Code Table'!C:C,MATCH(N:N,'Issue Code Table'!A:A,0)),IF(M166="Critical",6,IF(M166="Significant",5,IF(M166="Moderate",3,2))))</f>
        <v>5</v>
      </c>
    </row>
    <row r="167" spans="1:26" s="153" customFormat="1" ht="83.1" customHeight="1" x14ac:dyDescent="0.25">
      <c r="A167" s="164" t="s">
        <v>181</v>
      </c>
      <c r="B167" s="159" t="s">
        <v>1161</v>
      </c>
      <c r="C167" s="156" t="s">
        <v>1217</v>
      </c>
      <c r="D167" s="156" t="s">
        <v>21</v>
      </c>
      <c r="E167" s="157" t="s">
        <v>1515</v>
      </c>
      <c r="F167" s="157" t="s">
        <v>395</v>
      </c>
      <c r="G167" s="157" t="s">
        <v>498</v>
      </c>
      <c r="H167" s="156" t="s">
        <v>1679</v>
      </c>
      <c r="I167" s="155"/>
      <c r="J167" s="158"/>
      <c r="K167" s="160" t="s">
        <v>1889</v>
      </c>
      <c r="L167" s="155"/>
      <c r="M167" s="157" t="s">
        <v>1183</v>
      </c>
      <c r="N167" s="152" t="s">
        <v>1207</v>
      </c>
      <c r="O167" s="246"/>
      <c r="P167" s="256"/>
      <c r="Q167" s="249" t="s">
        <v>682</v>
      </c>
      <c r="R167" s="157" t="s">
        <v>688</v>
      </c>
      <c r="S167" s="157" t="s">
        <v>800</v>
      </c>
      <c r="T167" s="157" t="s">
        <v>1937</v>
      </c>
      <c r="U167" s="157" t="s">
        <v>1010</v>
      </c>
      <c r="V167" s="157" t="s">
        <v>1033</v>
      </c>
      <c r="W167" s="258"/>
      <c r="X167" s="232"/>
      <c r="Y167" s="258"/>
      <c r="Z167" s="259">
        <f>IF(OR(J167="Fail",ISBLANK(J167)),INDEX('Issue Code Table'!C:C,MATCH(N:N,'Issue Code Table'!A:A,0)),IF(M167="Critical",6,IF(M167="Significant",5,IF(M167="Moderate",3,2))))</f>
        <v>5</v>
      </c>
    </row>
    <row r="168" spans="1:26" s="153" customFormat="1" ht="83.1" customHeight="1" x14ac:dyDescent="0.25">
      <c r="A168" s="164" t="s">
        <v>182</v>
      </c>
      <c r="B168" s="159" t="s">
        <v>1161</v>
      </c>
      <c r="C168" s="156" t="s">
        <v>1217</v>
      </c>
      <c r="D168" s="156" t="s">
        <v>21</v>
      </c>
      <c r="E168" s="157" t="s">
        <v>1516</v>
      </c>
      <c r="F168" s="157" t="s">
        <v>396</v>
      </c>
      <c r="G168" s="157" t="s">
        <v>499</v>
      </c>
      <c r="H168" s="156" t="s">
        <v>1680</v>
      </c>
      <c r="I168" s="155"/>
      <c r="J168" s="158"/>
      <c r="K168" s="156" t="s">
        <v>1352</v>
      </c>
      <c r="L168" s="155"/>
      <c r="M168" s="157" t="s">
        <v>1183</v>
      </c>
      <c r="N168" s="152" t="s">
        <v>1207</v>
      </c>
      <c r="O168" s="246"/>
      <c r="P168" s="256"/>
      <c r="Q168" s="249" t="s">
        <v>682</v>
      </c>
      <c r="R168" s="157" t="s">
        <v>689</v>
      </c>
      <c r="S168" s="157" t="s">
        <v>802</v>
      </c>
      <c r="T168" s="157" t="s">
        <v>1936</v>
      </c>
      <c r="U168" s="157" t="s">
        <v>1014</v>
      </c>
      <c r="V168" s="157" t="s">
        <v>1034</v>
      </c>
      <c r="W168" s="258"/>
      <c r="X168" s="232"/>
      <c r="Y168" s="258"/>
      <c r="Z168" s="259">
        <f>IF(OR(J168="Fail",ISBLANK(J168)),INDEX('Issue Code Table'!C:C,MATCH(N:N,'Issue Code Table'!A:A,0)),IF(M168="Critical",6,IF(M168="Significant",5,IF(M168="Moderate",3,2))))</f>
        <v>5</v>
      </c>
    </row>
    <row r="169" spans="1:26" s="153" customFormat="1" ht="83.1" customHeight="1" x14ac:dyDescent="0.25">
      <c r="A169" s="164" t="s">
        <v>183</v>
      </c>
      <c r="B169" s="159" t="s">
        <v>1161</v>
      </c>
      <c r="C169" s="156" t="s">
        <v>1217</v>
      </c>
      <c r="D169" s="156" t="s">
        <v>21</v>
      </c>
      <c r="E169" s="157" t="s">
        <v>1517</v>
      </c>
      <c r="F169" s="157" t="s">
        <v>398</v>
      </c>
      <c r="G169" s="157" t="s">
        <v>500</v>
      </c>
      <c r="H169" s="156" t="s">
        <v>1681</v>
      </c>
      <c r="I169" s="155"/>
      <c r="J169" s="158"/>
      <c r="K169" s="160" t="s">
        <v>1890</v>
      </c>
      <c r="L169" s="155"/>
      <c r="M169" s="157" t="s">
        <v>1183</v>
      </c>
      <c r="N169" s="152" t="s">
        <v>1207</v>
      </c>
      <c r="O169" s="246"/>
      <c r="P169" s="256"/>
      <c r="Q169" s="249" t="s">
        <v>682</v>
      </c>
      <c r="R169" s="157" t="s">
        <v>684</v>
      </c>
      <c r="S169" s="157" t="s">
        <v>804</v>
      </c>
      <c r="T169" s="157" t="s">
        <v>1935</v>
      </c>
      <c r="U169" s="157" t="s">
        <v>1017</v>
      </c>
      <c r="V169" s="157" t="s">
        <v>1029</v>
      </c>
      <c r="W169" s="258"/>
      <c r="X169" s="232"/>
      <c r="Y169" s="258"/>
      <c r="Z169" s="259">
        <f>IF(OR(J169="Fail",ISBLANK(J169)),INDEX('Issue Code Table'!C:C,MATCH(N:N,'Issue Code Table'!A:A,0)),IF(M169="Critical",6,IF(M169="Significant",5,IF(M169="Moderate",3,2))))</f>
        <v>5</v>
      </c>
    </row>
    <row r="170" spans="1:26" s="153" customFormat="1" ht="83.1" customHeight="1" x14ac:dyDescent="0.25">
      <c r="A170" s="164" t="s">
        <v>184</v>
      </c>
      <c r="B170" s="155" t="s">
        <v>1155</v>
      </c>
      <c r="C170" s="156" t="s">
        <v>1221</v>
      </c>
      <c r="D170" s="157" t="s">
        <v>21</v>
      </c>
      <c r="E170" s="157" t="s">
        <v>1955</v>
      </c>
      <c r="F170" s="157" t="s">
        <v>403</v>
      </c>
      <c r="G170" s="157" t="s">
        <v>417</v>
      </c>
      <c r="H170" s="157" t="s">
        <v>1763</v>
      </c>
      <c r="I170" s="155"/>
      <c r="J170" s="158"/>
      <c r="K170" s="157" t="s">
        <v>1764</v>
      </c>
      <c r="L170" s="154" t="s">
        <v>1765</v>
      </c>
      <c r="M170" s="157" t="s">
        <v>1183</v>
      </c>
      <c r="N170" s="152" t="s">
        <v>1196</v>
      </c>
      <c r="O170" s="246"/>
      <c r="P170" s="256"/>
      <c r="Q170" s="249" t="s">
        <v>690</v>
      </c>
      <c r="R170" s="157" t="s">
        <v>691</v>
      </c>
      <c r="S170" s="157" t="s">
        <v>806</v>
      </c>
      <c r="T170" s="157" t="s">
        <v>1766</v>
      </c>
      <c r="U170" s="157" t="s">
        <v>1035</v>
      </c>
      <c r="V170" s="157" t="s">
        <v>1036</v>
      </c>
      <c r="W170" s="258"/>
      <c r="X170" s="232"/>
      <c r="Y170" s="258"/>
      <c r="Z170" s="259">
        <f>IF(OR(J170="Fail",ISBLANK(J170)),INDEX('Issue Code Table'!C:C,MATCH(N:N,'Issue Code Table'!A:A,0)),IF(M170="Critical",6,IF(M170="Significant",5,IF(M170="Moderate",3,2))))</f>
        <v>4</v>
      </c>
    </row>
    <row r="171" spans="1:26" s="153" customFormat="1" ht="83.1" customHeight="1" x14ac:dyDescent="0.25">
      <c r="A171" s="164" t="s">
        <v>185</v>
      </c>
      <c r="B171" s="155" t="s">
        <v>1155</v>
      </c>
      <c r="C171" s="156" t="s">
        <v>1221</v>
      </c>
      <c r="D171" s="157" t="s">
        <v>21</v>
      </c>
      <c r="E171" s="157" t="s">
        <v>1518</v>
      </c>
      <c r="F171" s="157" t="s">
        <v>404</v>
      </c>
      <c r="G171" s="157" t="s">
        <v>417</v>
      </c>
      <c r="H171" s="157" t="s">
        <v>1682</v>
      </c>
      <c r="I171" s="155"/>
      <c r="J171" s="158"/>
      <c r="K171" s="156" t="s">
        <v>1353</v>
      </c>
      <c r="L171" s="154" t="s">
        <v>1897</v>
      </c>
      <c r="M171" s="157" t="s">
        <v>1183</v>
      </c>
      <c r="N171" s="152" t="s">
        <v>1196</v>
      </c>
      <c r="O171" s="246"/>
      <c r="P171" s="256"/>
      <c r="Q171" s="249" t="s">
        <v>690</v>
      </c>
      <c r="R171" s="157" t="s">
        <v>692</v>
      </c>
      <c r="S171" s="157" t="s">
        <v>807</v>
      </c>
      <c r="T171" s="157" t="s">
        <v>1954</v>
      </c>
      <c r="U171" s="157" t="s">
        <v>1037</v>
      </c>
      <c r="V171" s="157" t="s">
        <v>213</v>
      </c>
      <c r="W171" s="258"/>
      <c r="X171" s="232"/>
      <c r="Y171" s="258"/>
      <c r="Z171" s="259">
        <f>IF(OR(J171="Fail",ISBLANK(J171)),INDEX('Issue Code Table'!C:C,MATCH(N:N,'Issue Code Table'!A:A,0)),IF(M171="Critical",6,IF(M171="Significant",5,IF(M171="Moderate",3,2))))</f>
        <v>4</v>
      </c>
    </row>
    <row r="172" spans="1:26" s="153" customFormat="1" ht="83.1" customHeight="1" x14ac:dyDescent="0.25">
      <c r="A172" s="164" t="s">
        <v>186</v>
      </c>
      <c r="B172" s="155" t="s">
        <v>1155</v>
      </c>
      <c r="C172" s="156" t="s">
        <v>1221</v>
      </c>
      <c r="D172" s="157" t="s">
        <v>21</v>
      </c>
      <c r="E172" s="157" t="s">
        <v>1519</v>
      </c>
      <c r="F172" s="156" t="s">
        <v>405</v>
      </c>
      <c r="G172" s="157" t="s">
        <v>417</v>
      </c>
      <c r="H172" s="157" t="s">
        <v>1683</v>
      </c>
      <c r="I172" s="155"/>
      <c r="J172" s="158"/>
      <c r="K172" s="157" t="s">
        <v>1354</v>
      </c>
      <c r="L172" s="154" t="s">
        <v>1767</v>
      </c>
      <c r="M172" s="157" t="s">
        <v>1183</v>
      </c>
      <c r="N172" s="152" t="s">
        <v>1208</v>
      </c>
      <c r="O172" s="246"/>
      <c r="P172" s="256"/>
      <c r="Q172" s="249" t="s">
        <v>690</v>
      </c>
      <c r="R172" s="157" t="s">
        <v>693</v>
      </c>
      <c r="S172" s="157" t="s">
        <v>808</v>
      </c>
      <c r="T172" s="157" t="s">
        <v>1766</v>
      </c>
      <c r="U172" s="157" t="s">
        <v>1038</v>
      </c>
      <c r="V172" s="157" t="s">
        <v>1039</v>
      </c>
      <c r="W172" s="258"/>
      <c r="X172" s="232"/>
      <c r="Y172" s="258"/>
      <c r="Z172" s="259">
        <f>IF(OR(J172="Fail",ISBLANK(J172)),INDEX('Issue Code Table'!C:C,MATCH(N:N,'Issue Code Table'!A:A,0)),IF(M172="Critical",6,IF(M172="Significant",5,IF(M172="Moderate",3,2))))</f>
        <v>2</v>
      </c>
    </row>
    <row r="173" spans="1:26" s="153" customFormat="1" ht="83.1" customHeight="1" x14ac:dyDescent="0.25">
      <c r="A173" s="164" t="s">
        <v>187</v>
      </c>
      <c r="B173" s="155" t="s">
        <v>1155</v>
      </c>
      <c r="C173" s="156" t="s">
        <v>1221</v>
      </c>
      <c r="D173" s="157" t="s">
        <v>21</v>
      </c>
      <c r="E173" s="157" t="s">
        <v>1520</v>
      </c>
      <c r="F173" s="157" t="s">
        <v>406</v>
      </c>
      <c r="G173" s="157" t="s">
        <v>417</v>
      </c>
      <c r="H173" s="157" t="s">
        <v>1684</v>
      </c>
      <c r="I173" s="155"/>
      <c r="J173" s="158"/>
      <c r="K173" s="156" t="s">
        <v>1738</v>
      </c>
      <c r="L173" s="155"/>
      <c r="M173" s="157" t="s">
        <v>1184</v>
      </c>
      <c r="N173" s="152" t="s">
        <v>1192</v>
      </c>
      <c r="O173" s="246"/>
      <c r="P173" s="256"/>
      <c r="Q173" s="249" t="s">
        <v>694</v>
      </c>
      <c r="R173" s="157" t="s">
        <v>695</v>
      </c>
      <c r="S173" s="157" t="s">
        <v>809</v>
      </c>
      <c r="T173" s="157" t="s">
        <v>1097</v>
      </c>
      <c r="U173" s="157" t="s">
        <v>1040</v>
      </c>
      <c r="V173" s="157" t="s">
        <v>239</v>
      </c>
      <c r="W173" s="258"/>
      <c r="X173" s="232"/>
      <c r="Y173" s="258"/>
      <c r="Z173" s="259">
        <f>IF(OR(J173="Fail",ISBLANK(J173)),INDEX('Issue Code Table'!C:C,MATCH(N:N,'Issue Code Table'!A:A,0)),IF(M173="Critical",6,IF(M173="Significant",5,IF(M173="Moderate",3,2))))</f>
        <v>6</v>
      </c>
    </row>
    <row r="174" spans="1:26" s="153" customFormat="1" ht="83.1" customHeight="1" x14ac:dyDescent="0.25">
      <c r="A174" s="164" t="s">
        <v>188</v>
      </c>
      <c r="B174" s="155" t="s">
        <v>1156</v>
      </c>
      <c r="C174" s="156" t="s">
        <v>1227</v>
      </c>
      <c r="D174" s="157" t="s">
        <v>21</v>
      </c>
      <c r="E174" s="157" t="s">
        <v>1521</v>
      </c>
      <c r="F174" s="157" t="s">
        <v>407</v>
      </c>
      <c r="G174" s="157" t="s">
        <v>417</v>
      </c>
      <c r="H174" s="157" t="s">
        <v>1685</v>
      </c>
      <c r="I174" s="155"/>
      <c r="J174" s="158"/>
      <c r="K174" s="156" t="s">
        <v>1355</v>
      </c>
      <c r="L174" s="154" t="s">
        <v>1917</v>
      </c>
      <c r="M174" s="157" t="s">
        <v>1184</v>
      </c>
      <c r="N174" s="152" t="s">
        <v>1209</v>
      </c>
      <c r="O174" s="246"/>
      <c r="P174" s="256"/>
      <c r="Q174" s="249" t="s">
        <v>694</v>
      </c>
      <c r="R174" s="157" t="s">
        <v>696</v>
      </c>
      <c r="S174" s="157" t="s">
        <v>810</v>
      </c>
      <c r="T174" s="157" t="s">
        <v>1953</v>
      </c>
      <c r="U174" s="157" t="s">
        <v>1041</v>
      </c>
      <c r="V174" s="157" t="s">
        <v>241</v>
      </c>
      <c r="W174" s="258"/>
      <c r="X174" s="232"/>
      <c r="Y174" s="258"/>
      <c r="Z174" s="259">
        <f>IF(OR(J174="Fail",ISBLANK(J174)),INDEX('Issue Code Table'!C:C,MATCH(N:N,'Issue Code Table'!A:A,0)),IF(M174="Critical",6,IF(M174="Significant",5,IF(M174="Moderate",3,2))))</f>
        <v>6</v>
      </c>
    </row>
    <row r="175" spans="1:26" s="153" customFormat="1" ht="83.1" customHeight="1" x14ac:dyDescent="0.25">
      <c r="A175" s="164" t="s">
        <v>189</v>
      </c>
      <c r="B175" s="155" t="s">
        <v>1154</v>
      </c>
      <c r="C175" s="156" t="s">
        <v>1216</v>
      </c>
      <c r="D175" s="156" t="s">
        <v>22</v>
      </c>
      <c r="E175" s="157" t="s">
        <v>1522</v>
      </c>
      <c r="F175" s="157" t="s">
        <v>408</v>
      </c>
      <c r="G175" s="157" t="s">
        <v>417</v>
      </c>
      <c r="H175" s="156" t="s">
        <v>1686</v>
      </c>
      <c r="I175" s="155"/>
      <c r="J175" s="158"/>
      <c r="K175" s="157" t="s">
        <v>1925</v>
      </c>
      <c r="L175" s="154" t="s">
        <v>1768</v>
      </c>
      <c r="M175" s="157" t="s">
        <v>1184</v>
      </c>
      <c r="N175" s="152" t="s">
        <v>1193</v>
      </c>
      <c r="O175" s="246"/>
      <c r="P175" s="256"/>
      <c r="Q175" s="249" t="s">
        <v>694</v>
      </c>
      <c r="R175" s="157" t="s">
        <v>697</v>
      </c>
      <c r="S175" s="157" t="s">
        <v>811</v>
      </c>
      <c r="T175" s="157" t="s">
        <v>1934</v>
      </c>
      <c r="U175" s="157" t="s">
        <v>1042</v>
      </c>
      <c r="V175" s="157" t="s">
        <v>211</v>
      </c>
      <c r="W175" s="258"/>
      <c r="X175" s="232"/>
      <c r="Y175" s="258"/>
      <c r="Z175" s="259">
        <f>IF(OR(J175="Fail",ISBLANK(J175)),INDEX('Issue Code Table'!C:C,MATCH(N:N,'Issue Code Table'!A:A,0)),IF(M175="Critical",6,IF(M175="Significant",5,IF(M175="Moderate",3,2))))</f>
        <v>5</v>
      </c>
    </row>
    <row r="176" spans="1:26" s="153" customFormat="1" ht="83.1" customHeight="1" x14ac:dyDescent="0.25">
      <c r="A176" s="164" t="s">
        <v>190</v>
      </c>
      <c r="B176" s="155" t="s">
        <v>1156</v>
      </c>
      <c r="C176" s="156" t="s">
        <v>1227</v>
      </c>
      <c r="D176" s="157" t="s">
        <v>21</v>
      </c>
      <c r="E176" s="157" t="s">
        <v>1523</v>
      </c>
      <c r="F176" s="157" t="s">
        <v>409</v>
      </c>
      <c r="G176" s="157" t="s">
        <v>417</v>
      </c>
      <c r="H176" s="157" t="s">
        <v>1687</v>
      </c>
      <c r="I176" s="155"/>
      <c r="J176" s="158"/>
      <c r="K176" s="156" t="s">
        <v>1356</v>
      </c>
      <c r="L176" s="155"/>
      <c r="M176" s="157" t="s">
        <v>1183</v>
      </c>
      <c r="N176" s="152" t="s">
        <v>1210</v>
      </c>
      <c r="O176" s="246"/>
      <c r="P176" s="256"/>
      <c r="Q176" s="249" t="s">
        <v>694</v>
      </c>
      <c r="R176" s="157" t="s">
        <v>698</v>
      </c>
      <c r="S176" s="157" t="s">
        <v>812</v>
      </c>
      <c r="T176" s="157" t="s">
        <v>1096</v>
      </c>
      <c r="U176" s="157" t="s">
        <v>1043</v>
      </c>
      <c r="V176" s="157" t="s">
        <v>242</v>
      </c>
      <c r="W176" s="258"/>
      <c r="X176" s="232"/>
      <c r="Y176" s="258"/>
      <c r="Z176" s="259">
        <f>IF(OR(J176="Fail",ISBLANK(J176)),INDEX('Issue Code Table'!C:C,MATCH(N:N,'Issue Code Table'!A:A,0)),IF(M176="Critical",6,IF(M176="Significant",5,IF(M176="Moderate",3,2))))</f>
        <v>3</v>
      </c>
    </row>
    <row r="177" spans="1:26" s="153" customFormat="1" ht="83.1" customHeight="1" x14ac:dyDescent="0.25">
      <c r="A177" s="164" t="s">
        <v>191</v>
      </c>
      <c r="B177" s="155" t="s">
        <v>1156</v>
      </c>
      <c r="C177" s="156" t="s">
        <v>1227</v>
      </c>
      <c r="D177" s="157" t="s">
        <v>21</v>
      </c>
      <c r="E177" s="157" t="s">
        <v>1524</v>
      </c>
      <c r="F177" s="157" t="s">
        <v>410</v>
      </c>
      <c r="G177" s="157" t="s">
        <v>417</v>
      </c>
      <c r="H177" s="156" t="s">
        <v>1927</v>
      </c>
      <c r="I177" s="155"/>
      <c r="J177" s="158"/>
      <c r="K177" s="156" t="s">
        <v>1926</v>
      </c>
      <c r="L177" s="155"/>
      <c r="M177" s="157" t="s">
        <v>1184</v>
      </c>
      <c r="N177" s="152" t="s">
        <v>1211</v>
      </c>
      <c r="O177" s="246"/>
      <c r="P177" s="256"/>
      <c r="Q177" s="249" t="s">
        <v>694</v>
      </c>
      <c r="R177" s="157" t="s">
        <v>699</v>
      </c>
      <c r="S177" s="157" t="s">
        <v>813</v>
      </c>
      <c r="T177" s="157" t="s">
        <v>1089</v>
      </c>
      <c r="U177" s="157" t="s">
        <v>1044</v>
      </c>
      <c r="V177" s="157" t="s">
        <v>212</v>
      </c>
      <c r="W177" s="258"/>
      <c r="X177" s="232"/>
      <c r="Y177" s="258"/>
      <c r="Z177" s="259">
        <f>IF(OR(J177="Fail",ISBLANK(J177)),INDEX('Issue Code Table'!C:C,MATCH(N:N,'Issue Code Table'!A:A,0)),IF(M177="Critical",6,IF(M177="Significant",5,IF(M177="Moderate",3,2))))</f>
        <v>3</v>
      </c>
    </row>
    <row r="178" spans="1:26" s="153" customFormat="1" ht="83.1" customHeight="1" x14ac:dyDescent="0.25">
      <c r="A178" s="164" t="s">
        <v>192</v>
      </c>
      <c r="B178" s="155" t="s">
        <v>1156</v>
      </c>
      <c r="C178" s="156" t="s">
        <v>1227</v>
      </c>
      <c r="D178" s="157" t="s">
        <v>21</v>
      </c>
      <c r="E178" s="157" t="s">
        <v>1525</v>
      </c>
      <c r="F178" s="157" t="s">
        <v>411</v>
      </c>
      <c r="G178" s="157" t="s">
        <v>417</v>
      </c>
      <c r="H178" s="157" t="s">
        <v>1688</v>
      </c>
      <c r="I178" s="155"/>
      <c r="J178" s="158"/>
      <c r="K178" s="157" t="s">
        <v>1721</v>
      </c>
      <c r="L178" s="155"/>
      <c r="M178" s="157" t="s">
        <v>1183</v>
      </c>
      <c r="N178" s="152" t="s">
        <v>1194</v>
      </c>
      <c r="O178" s="246"/>
      <c r="P178" s="256"/>
      <c r="Q178" s="249" t="s">
        <v>694</v>
      </c>
      <c r="R178" s="157" t="s">
        <v>700</v>
      </c>
      <c r="S178" s="157" t="s">
        <v>814</v>
      </c>
      <c r="T178" s="157" t="s">
        <v>1088</v>
      </c>
      <c r="U178" s="157" t="s">
        <v>1045</v>
      </c>
      <c r="V178" s="157" t="s">
        <v>225</v>
      </c>
      <c r="W178" s="258"/>
      <c r="X178" s="232"/>
      <c r="Y178" s="258"/>
      <c r="Z178" s="259">
        <f>IF(OR(J178="Fail",ISBLANK(J178)),INDEX('Issue Code Table'!C:C,MATCH(N:N,'Issue Code Table'!A:A,0)),IF(M178="Critical",6,IF(M178="Significant",5,IF(M178="Moderate",3,2))))</f>
        <v>4</v>
      </c>
    </row>
    <row r="179" spans="1:26" s="153" customFormat="1" ht="83.1" customHeight="1" x14ac:dyDescent="0.25">
      <c r="A179" s="164" t="s">
        <v>193</v>
      </c>
      <c r="B179" s="159" t="s">
        <v>1213</v>
      </c>
      <c r="C179" s="156" t="s">
        <v>1224</v>
      </c>
      <c r="D179" s="157" t="s">
        <v>21</v>
      </c>
      <c r="E179" s="157" t="s">
        <v>1526</v>
      </c>
      <c r="F179" s="157" t="s">
        <v>412</v>
      </c>
      <c r="G179" s="157" t="s">
        <v>501</v>
      </c>
      <c r="H179" s="156" t="s">
        <v>1891</v>
      </c>
      <c r="I179" s="155"/>
      <c r="J179" s="158"/>
      <c r="K179" s="156" t="s">
        <v>1892</v>
      </c>
      <c r="L179" s="155"/>
      <c r="M179" s="157" t="s">
        <v>1183</v>
      </c>
      <c r="N179" s="152" t="s">
        <v>1198</v>
      </c>
      <c r="O179" s="246"/>
      <c r="P179" s="256"/>
      <c r="Q179" s="249" t="s">
        <v>701</v>
      </c>
      <c r="R179" s="157" t="s">
        <v>702</v>
      </c>
      <c r="S179" s="157" t="s">
        <v>815</v>
      </c>
      <c r="T179" s="157" t="s">
        <v>1095</v>
      </c>
      <c r="U179" s="157" t="s">
        <v>1046</v>
      </c>
      <c r="V179" s="157" t="s">
        <v>1047</v>
      </c>
      <c r="W179" s="258"/>
      <c r="X179" s="232"/>
      <c r="Y179" s="258"/>
      <c r="Z179" s="259">
        <f>IF(OR(J179="Fail",ISBLANK(J179)),INDEX('Issue Code Table'!C:C,MATCH(N:N,'Issue Code Table'!A:A,0)),IF(M179="Critical",6,IF(M179="Significant",5,IF(M179="Moderate",3,2))))</f>
        <v>4</v>
      </c>
    </row>
    <row r="180" spans="1:26" s="153" customFormat="1" ht="83.1" customHeight="1" x14ac:dyDescent="0.25">
      <c r="A180" s="164" t="s">
        <v>194</v>
      </c>
      <c r="B180" s="159" t="s">
        <v>1214</v>
      </c>
      <c r="C180" s="156" t="s">
        <v>1222</v>
      </c>
      <c r="D180" s="157" t="s">
        <v>21</v>
      </c>
      <c r="E180" s="157" t="s">
        <v>1527</v>
      </c>
      <c r="F180" s="157" t="s">
        <v>413</v>
      </c>
      <c r="G180" s="157" t="s">
        <v>502</v>
      </c>
      <c r="H180" s="157" t="s">
        <v>1689</v>
      </c>
      <c r="I180" s="155"/>
      <c r="J180" s="158"/>
      <c r="K180" s="156" t="s">
        <v>1739</v>
      </c>
      <c r="L180" s="155"/>
      <c r="M180" s="157" t="s">
        <v>1183</v>
      </c>
      <c r="N180" s="152" t="s">
        <v>1212</v>
      </c>
      <c r="O180" s="246"/>
      <c r="P180" s="256"/>
      <c r="Q180" s="249" t="s">
        <v>701</v>
      </c>
      <c r="R180" s="157" t="s">
        <v>703</v>
      </c>
      <c r="S180" s="157" t="s">
        <v>816</v>
      </c>
      <c r="T180" s="157" t="s">
        <v>1094</v>
      </c>
      <c r="U180" s="157" t="s">
        <v>1048</v>
      </c>
      <c r="V180" s="157" t="s">
        <v>1049</v>
      </c>
      <c r="W180" s="258"/>
      <c r="X180" s="232"/>
      <c r="Y180" s="258"/>
      <c r="Z180" s="259">
        <f>IF(OR(J180="Fail",ISBLANK(J180)),INDEX('Issue Code Table'!C:C,MATCH(N:N,'Issue Code Table'!A:A,0)),IF(M180="Critical",6,IF(M180="Significant",5,IF(M180="Moderate",3,2))))</f>
        <v>5</v>
      </c>
    </row>
    <row r="181" spans="1:26" s="153" customFormat="1" ht="83.1" customHeight="1" x14ac:dyDescent="0.25">
      <c r="A181" s="164" t="s">
        <v>195</v>
      </c>
      <c r="B181" s="159" t="s">
        <v>1213</v>
      </c>
      <c r="C181" s="156" t="s">
        <v>1224</v>
      </c>
      <c r="D181" s="157" t="s">
        <v>21</v>
      </c>
      <c r="E181" s="157" t="s">
        <v>1526</v>
      </c>
      <c r="F181" s="157" t="s">
        <v>412</v>
      </c>
      <c r="G181" s="157" t="s">
        <v>503</v>
      </c>
      <c r="H181" s="156" t="s">
        <v>1891</v>
      </c>
      <c r="I181" s="155"/>
      <c r="J181" s="158"/>
      <c r="K181" s="156" t="s">
        <v>1892</v>
      </c>
      <c r="L181" s="155"/>
      <c r="M181" s="157" t="s">
        <v>1183</v>
      </c>
      <c r="N181" s="152" t="s">
        <v>1198</v>
      </c>
      <c r="O181" s="246"/>
      <c r="P181" s="256"/>
      <c r="Q181" s="249" t="s">
        <v>704</v>
      </c>
      <c r="R181" s="157" t="s">
        <v>705</v>
      </c>
      <c r="S181" s="157" t="s">
        <v>815</v>
      </c>
      <c r="T181" s="157" t="s">
        <v>1093</v>
      </c>
      <c r="U181" s="157" t="s">
        <v>1046</v>
      </c>
      <c r="V181" s="157" t="s">
        <v>1050</v>
      </c>
      <c r="W181" s="258"/>
      <c r="X181" s="232"/>
      <c r="Y181" s="258"/>
      <c r="Z181" s="259">
        <f>IF(OR(J181="Fail",ISBLANK(J181)),INDEX('Issue Code Table'!C:C,MATCH(N:N,'Issue Code Table'!A:A,0)),IF(M181="Critical",6,IF(M181="Significant",5,IF(M181="Moderate",3,2))))</f>
        <v>4</v>
      </c>
    </row>
    <row r="182" spans="1:26" s="153" customFormat="1" ht="83.1" customHeight="1" x14ac:dyDescent="0.25">
      <c r="A182" s="164" t="s">
        <v>196</v>
      </c>
      <c r="B182" s="159" t="s">
        <v>1214</v>
      </c>
      <c r="C182" s="156" t="s">
        <v>1222</v>
      </c>
      <c r="D182" s="157" t="s">
        <v>21</v>
      </c>
      <c r="E182" s="157" t="s">
        <v>1527</v>
      </c>
      <c r="F182" s="157" t="s">
        <v>413</v>
      </c>
      <c r="G182" s="157" t="s">
        <v>504</v>
      </c>
      <c r="H182" s="156" t="s">
        <v>1690</v>
      </c>
      <c r="I182" s="155"/>
      <c r="J182" s="158"/>
      <c r="K182" s="156" t="s">
        <v>1739</v>
      </c>
      <c r="L182" s="155"/>
      <c r="M182" s="157" t="s">
        <v>1183</v>
      </c>
      <c r="N182" s="152" t="s">
        <v>1212</v>
      </c>
      <c r="O182" s="246"/>
      <c r="P182" s="256"/>
      <c r="Q182" s="249" t="s">
        <v>704</v>
      </c>
      <c r="R182" s="157" t="s">
        <v>706</v>
      </c>
      <c r="S182" s="157" t="s">
        <v>816</v>
      </c>
      <c r="T182" s="157" t="s">
        <v>1092</v>
      </c>
      <c r="U182" s="157" t="s">
        <v>1048</v>
      </c>
      <c r="V182" s="157" t="s">
        <v>1051</v>
      </c>
      <c r="W182" s="258"/>
      <c r="X182" s="232"/>
      <c r="Y182" s="258"/>
      <c r="Z182" s="259">
        <f>IF(OR(J182="Fail",ISBLANK(J182)),INDEX('Issue Code Table'!C:C,MATCH(N:N,'Issue Code Table'!A:A,0)),IF(M182="Critical",6,IF(M182="Significant",5,IF(M182="Moderate",3,2))))</f>
        <v>5</v>
      </c>
    </row>
    <row r="183" spans="1:26" s="153" customFormat="1" ht="83.1" customHeight="1" x14ac:dyDescent="0.25">
      <c r="A183" s="164" t="s">
        <v>197</v>
      </c>
      <c r="B183" s="159" t="s">
        <v>1214</v>
      </c>
      <c r="C183" s="156" t="s">
        <v>1222</v>
      </c>
      <c r="D183" s="157" t="s">
        <v>21</v>
      </c>
      <c r="E183" s="157" t="s">
        <v>1527</v>
      </c>
      <c r="F183" s="157" t="s">
        <v>413</v>
      </c>
      <c r="G183" s="157" t="s">
        <v>505</v>
      </c>
      <c r="H183" s="156" t="s">
        <v>1690</v>
      </c>
      <c r="I183" s="155"/>
      <c r="J183" s="158"/>
      <c r="K183" s="156" t="s">
        <v>1739</v>
      </c>
      <c r="L183" s="155"/>
      <c r="M183" s="157" t="s">
        <v>1183</v>
      </c>
      <c r="N183" s="152" t="s">
        <v>1212</v>
      </c>
      <c r="O183" s="246"/>
      <c r="P183" s="256"/>
      <c r="Q183" s="249" t="s">
        <v>707</v>
      </c>
      <c r="R183" s="157" t="s">
        <v>708</v>
      </c>
      <c r="S183" s="157" t="s">
        <v>816</v>
      </c>
      <c r="T183" s="157" t="s">
        <v>1091</v>
      </c>
      <c r="U183" s="157" t="s">
        <v>1048</v>
      </c>
      <c r="V183" s="157" t="s">
        <v>1052</v>
      </c>
      <c r="W183" s="258"/>
      <c r="X183" s="232"/>
      <c r="Y183" s="258"/>
      <c r="Z183" s="259">
        <f>IF(OR(J183="Fail",ISBLANK(J183)),INDEX('Issue Code Table'!C:C,MATCH(N:N,'Issue Code Table'!A:A,0)),IF(M183="Critical",6,IF(M183="Significant",5,IF(M183="Moderate",3,2))))</f>
        <v>5</v>
      </c>
    </row>
    <row r="184" spans="1:26" s="153" customFormat="1" ht="83.1" customHeight="1" x14ac:dyDescent="0.25">
      <c r="A184" s="164" t="s">
        <v>198</v>
      </c>
      <c r="B184" s="159" t="s">
        <v>1213</v>
      </c>
      <c r="C184" s="156" t="s">
        <v>1224</v>
      </c>
      <c r="D184" s="157" t="s">
        <v>21</v>
      </c>
      <c r="E184" s="157" t="s">
        <v>1528</v>
      </c>
      <c r="F184" s="157" t="s">
        <v>412</v>
      </c>
      <c r="G184" s="157" t="s">
        <v>506</v>
      </c>
      <c r="H184" s="156" t="s">
        <v>1691</v>
      </c>
      <c r="I184" s="155"/>
      <c r="J184" s="158"/>
      <c r="K184" s="156" t="s">
        <v>1357</v>
      </c>
      <c r="L184" s="155"/>
      <c r="M184" s="157" t="s">
        <v>1183</v>
      </c>
      <c r="N184" s="152" t="s">
        <v>1198</v>
      </c>
      <c r="O184" s="246"/>
      <c r="P184" s="256"/>
      <c r="Q184" s="249" t="s">
        <v>707</v>
      </c>
      <c r="R184" s="157" t="s">
        <v>709</v>
      </c>
      <c r="S184" s="157" t="s">
        <v>817</v>
      </c>
      <c r="T184" s="157" t="s">
        <v>1893</v>
      </c>
      <c r="U184" s="157" t="s">
        <v>1046</v>
      </c>
      <c r="V184" s="157" t="s">
        <v>1053</v>
      </c>
      <c r="W184" s="258"/>
      <c r="X184" s="232"/>
      <c r="Y184" s="258"/>
      <c r="Z184" s="259">
        <f>IF(OR(J184="Fail",ISBLANK(J184)),INDEX('Issue Code Table'!C:C,MATCH(N:N,'Issue Code Table'!A:A,0)),IF(M184="Critical",6,IF(M184="Significant",5,IF(M184="Moderate",3,2))))</f>
        <v>4</v>
      </c>
    </row>
    <row r="185" spans="1:26" s="153" customFormat="1" ht="83.1" customHeight="1" x14ac:dyDescent="0.25">
      <c r="A185" s="164" t="s">
        <v>199</v>
      </c>
      <c r="B185" s="155" t="s">
        <v>1156</v>
      </c>
      <c r="C185" s="156" t="s">
        <v>1227</v>
      </c>
      <c r="D185" s="157" t="s">
        <v>21</v>
      </c>
      <c r="E185" s="157" t="s">
        <v>1529</v>
      </c>
      <c r="F185" s="157" t="s">
        <v>414</v>
      </c>
      <c r="G185" s="157" t="s">
        <v>507</v>
      </c>
      <c r="H185" s="156" t="s">
        <v>1894</v>
      </c>
      <c r="I185" s="155"/>
      <c r="J185" s="158"/>
      <c r="K185" s="156" t="s">
        <v>1895</v>
      </c>
      <c r="L185" s="155"/>
      <c r="M185" s="157" t="s">
        <v>1184</v>
      </c>
      <c r="N185" s="152" t="s">
        <v>1195</v>
      </c>
      <c r="O185" s="246"/>
      <c r="P185" s="256"/>
      <c r="Q185" s="249" t="s">
        <v>710</v>
      </c>
      <c r="R185" s="157" t="s">
        <v>711</v>
      </c>
      <c r="S185" s="157" t="s">
        <v>818</v>
      </c>
      <c r="T185" s="157" t="s">
        <v>1896</v>
      </c>
      <c r="U185" s="157" t="s">
        <v>1054</v>
      </c>
      <c r="V185" s="157" t="s">
        <v>222</v>
      </c>
      <c r="W185" s="258"/>
      <c r="X185" s="232"/>
      <c r="Y185" s="258"/>
      <c r="Z185" s="259">
        <f>IF(OR(J185="Fail",ISBLANK(J185)),INDEX('Issue Code Table'!C:C,MATCH(N:N,'Issue Code Table'!A:A,0)),IF(M185="Critical",6,IF(M185="Significant",5,IF(M185="Moderate",3,2))))</f>
        <v>5</v>
      </c>
    </row>
    <row r="186" spans="1:26" s="153" customFormat="1" ht="83.1" customHeight="1" x14ac:dyDescent="0.25">
      <c r="A186" s="164" t="s">
        <v>200</v>
      </c>
      <c r="B186" s="159" t="s">
        <v>1154</v>
      </c>
      <c r="C186" s="156" t="s">
        <v>1216</v>
      </c>
      <c r="D186" s="157" t="s">
        <v>21</v>
      </c>
      <c r="E186" s="157" t="s">
        <v>1530</v>
      </c>
      <c r="F186" s="157" t="s">
        <v>415</v>
      </c>
      <c r="G186" s="157" t="s">
        <v>508</v>
      </c>
      <c r="H186" s="157" t="s">
        <v>1692</v>
      </c>
      <c r="I186" s="155"/>
      <c r="J186" s="158"/>
      <c r="K186" s="156" t="s">
        <v>1740</v>
      </c>
      <c r="L186" s="155"/>
      <c r="M186" s="157" t="s">
        <v>1184</v>
      </c>
      <c r="N186" s="152" t="s">
        <v>1195</v>
      </c>
      <c r="O186" s="246"/>
      <c r="P186" s="256"/>
      <c r="Q186" s="249" t="s">
        <v>712</v>
      </c>
      <c r="R186" s="157" t="s">
        <v>713</v>
      </c>
      <c r="S186" s="157" t="s">
        <v>819</v>
      </c>
      <c r="T186" s="157" t="s">
        <v>1090</v>
      </c>
      <c r="U186" s="157" t="s">
        <v>1055</v>
      </c>
      <c r="V186" s="157" t="s">
        <v>1056</v>
      </c>
      <c r="W186" s="258"/>
      <c r="X186" s="232"/>
      <c r="Y186" s="258"/>
      <c r="Z186" s="259">
        <f>IF(OR(J186="Fail",ISBLANK(J186)),INDEX('Issue Code Table'!C:C,MATCH(N:N,'Issue Code Table'!A:A,0)),IF(M186="Critical",6,IF(M186="Significant",5,IF(M186="Moderate",3,2))))</f>
        <v>5</v>
      </c>
    </row>
    <row r="187" spans="1:26" s="135" customFormat="1" ht="13.2" x14ac:dyDescent="0.25">
      <c r="A187" s="252"/>
      <c r="B187" s="251"/>
      <c r="C187" s="251"/>
      <c r="D187" s="253"/>
      <c r="E187" s="251"/>
      <c r="F187" s="251"/>
      <c r="G187" s="251"/>
      <c r="H187" s="251"/>
      <c r="I187" s="251"/>
      <c r="J187" s="251"/>
      <c r="K187" s="251"/>
      <c r="L187" s="251"/>
      <c r="M187" s="251"/>
      <c r="N187" s="254"/>
      <c r="O187" s="251"/>
      <c r="P187" s="251"/>
      <c r="Q187" s="251"/>
      <c r="R187" s="251"/>
      <c r="S187" s="251"/>
      <c r="T187" s="251"/>
      <c r="U187" s="251"/>
      <c r="V187" s="251"/>
      <c r="W187" s="261"/>
      <c r="X187" s="232"/>
      <c r="Y187" s="261"/>
      <c r="Z187" s="262"/>
    </row>
    <row r="188" spans="1:26" ht="13.2" x14ac:dyDescent="0.25">
      <c r="J188" s="86"/>
      <c r="N188" s="138"/>
      <c r="O188" s="138"/>
      <c r="W188" s="263"/>
      <c r="X188" s="263"/>
      <c r="Y188" s="258"/>
      <c r="Z188" s="264"/>
    </row>
    <row r="189" spans="1:26" ht="13.2" x14ac:dyDescent="0.25">
      <c r="J189" s="86"/>
      <c r="N189" s="138"/>
      <c r="O189" s="138"/>
      <c r="Y189" s="258"/>
      <c r="Z189" s="264"/>
    </row>
    <row r="190" spans="1:26" ht="13.2" hidden="1" x14ac:dyDescent="0.25">
      <c r="J190" s="86"/>
      <c r="N190" s="138"/>
      <c r="O190" s="138"/>
      <c r="Y190" s="258"/>
      <c r="Z190" s="264"/>
    </row>
    <row r="191" spans="1:26" ht="13.2" hidden="1" x14ac:dyDescent="0.25">
      <c r="I191" s="139" t="s">
        <v>26</v>
      </c>
      <c r="J191" s="139"/>
      <c r="N191" s="138"/>
      <c r="O191" s="138"/>
      <c r="Y191" s="258"/>
      <c r="Z191" s="264"/>
    </row>
    <row r="192" spans="1:26" ht="13.2" hidden="1" x14ac:dyDescent="0.25">
      <c r="I192" s="139" t="s">
        <v>7</v>
      </c>
      <c r="J192" s="139"/>
      <c r="N192" s="138"/>
      <c r="O192" s="138"/>
      <c r="Y192" s="258"/>
      <c r="Z192" s="264"/>
    </row>
    <row r="193" spans="9:26" ht="13.2" hidden="1" x14ac:dyDescent="0.25">
      <c r="I193" s="139" t="s">
        <v>8</v>
      </c>
      <c r="J193" s="139"/>
      <c r="N193" s="138"/>
      <c r="O193" s="138"/>
      <c r="Y193" s="258"/>
      <c r="Z193" s="264"/>
    </row>
    <row r="194" spans="9:26" ht="13.2" hidden="1" x14ac:dyDescent="0.25">
      <c r="I194" s="139" t="s">
        <v>247</v>
      </c>
      <c r="J194" s="139"/>
      <c r="N194" s="138"/>
      <c r="O194" s="138"/>
      <c r="Y194" s="258"/>
      <c r="Z194" s="264"/>
    </row>
    <row r="195" spans="9:26" ht="13.2" hidden="1" x14ac:dyDescent="0.25">
      <c r="I195" s="139" t="s">
        <v>248</v>
      </c>
      <c r="J195" s="139"/>
      <c r="N195" s="138"/>
      <c r="O195" s="138"/>
      <c r="Y195" s="258"/>
      <c r="Z195" s="264"/>
    </row>
    <row r="196" spans="9:26" ht="13.2" hidden="1" x14ac:dyDescent="0.25">
      <c r="J196" s="86"/>
      <c r="N196" s="138"/>
      <c r="O196" s="138"/>
      <c r="Y196" s="258"/>
      <c r="Z196" s="264"/>
    </row>
    <row r="197" spans="9:26" ht="13.2" hidden="1" x14ac:dyDescent="0.25">
      <c r="I197" s="135" t="s">
        <v>1186</v>
      </c>
      <c r="J197" s="86"/>
      <c r="N197" s="138"/>
      <c r="O197" s="138"/>
      <c r="Y197" s="258"/>
      <c r="Z197" s="264"/>
    </row>
    <row r="198" spans="9:26" ht="13.2" hidden="1" x14ac:dyDescent="0.25">
      <c r="I198" s="137" t="s">
        <v>1187</v>
      </c>
      <c r="J198" s="86"/>
      <c r="N198" s="138"/>
      <c r="O198" s="138"/>
      <c r="Y198" s="258"/>
      <c r="Z198" s="264"/>
    </row>
    <row r="199" spans="9:26" ht="13.2" hidden="1" x14ac:dyDescent="0.25">
      <c r="I199" s="135" t="s">
        <v>1184</v>
      </c>
      <c r="J199" s="86"/>
      <c r="N199" s="138"/>
      <c r="O199" s="138"/>
      <c r="Y199" s="258"/>
      <c r="Z199" s="264"/>
    </row>
    <row r="200" spans="9:26" ht="13.2" hidden="1" x14ac:dyDescent="0.25">
      <c r="I200" s="135" t="s">
        <v>1183</v>
      </c>
      <c r="J200" s="86"/>
      <c r="N200" s="138"/>
      <c r="O200" s="138"/>
      <c r="Y200" s="258"/>
      <c r="Z200" s="264"/>
    </row>
    <row r="201" spans="9:26" ht="13.2" hidden="1" x14ac:dyDescent="0.25">
      <c r="I201" s="135" t="s">
        <v>1185</v>
      </c>
      <c r="J201" s="86"/>
      <c r="N201" s="138"/>
      <c r="O201" s="138"/>
      <c r="Y201" s="258"/>
      <c r="Z201" s="264"/>
    </row>
  </sheetData>
  <protectedRanges>
    <protectedRange password="E1A2" sqref="N3:O19 Z2 X2:X19" name="Range1_1"/>
    <protectedRange password="E1A2" sqref="Z3:Z186" name="Range1_1_1"/>
    <protectedRange password="E1A2" sqref="N2:O2" name="Range1_5_1_1"/>
  </protectedRanges>
  <autoFilter ref="A2:V186"/>
  <sortState ref="A2:L265">
    <sortCondition ref="A1"/>
  </sortState>
  <customSheetViews>
    <customSheetView guid="{E96EC931-7DB8-9949-B69E-EB800FAB8EDD}" scale="80" showAutoFilter="1" showRuler="0">
      <pane ySplit="1.0249999999999999" topLeftCell="A2" activePane="bottomLeft" state="frozenSplit"/>
      <selection pane="bottomLeft" activeCell="G4" sqref="G4"/>
      <pageMargins left="0.7" right="0.7" top="0.75" bottom="0.75" header="0.3" footer="0.3"/>
      <printOptions headings="1"/>
      <pageSetup orientation="portrait" horizontalDpi="4294967292" verticalDpi="4294967292"/>
      <autoFilter ref="A1:V244">
        <sortState ref="A2:V246">
          <sortCondition ref="A1:A246"/>
        </sortState>
      </autoFilter>
    </customSheetView>
    <customSheetView guid="{DC6629D9-6399-4F23-8521-98E0AAB6DE93}" scale="70" showAutoFilter="1" showRuler="0">
      <pane ySplit="1" topLeftCell="A2" activePane="bottomLeft" state="frozenSplit"/>
      <selection pane="bottomLeft" activeCell="E201" sqref="E201"/>
      <pageMargins left="0.7" right="0.7" top="0.75" bottom="0.75" header="0.3" footer="0.3"/>
      <printOptions headings="1"/>
      <pageSetup orientation="portrait" horizontalDpi="4294967292" verticalDpi="4294967292"/>
      <autoFilter ref="A1:U246"/>
    </customSheetView>
    <customSheetView guid="{49FE20BB-FBAE-4179-A770-21772DC36366}" scale="80" showAutoFilter="1" showRuler="0">
      <pane ySplit="1" topLeftCell="A2" activePane="bottomLeft" state="frozenSplit"/>
      <selection pane="bottomLeft" activeCell="G4" sqref="G4"/>
      <pageMargins left="0.7" right="0.7" top="0.75" bottom="0.75" header="0.3" footer="0.3"/>
      <printOptions headings="1"/>
      <pageSetup orientation="portrait" horizontalDpi="4294967292" verticalDpi="4294967292"/>
      <autoFilter ref="A1:V244">
        <sortState ref="A2:V246">
          <sortCondition ref="A1:A246"/>
        </sortState>
      </autoFilter>
    </customSheetView>
  </customSheetViews>
  <phoneticPr fontId="2" type="noConversion"/>
  <conditionalFormatting sqref="J188:J190 J3:J186">
    <cfRule type="cellIs" dxfId="7" priority="31" stopIfTrue="1" operator="equal">
      <formula>"Pass"</formula>
    </cfRule>
    <cfRule type="cellIs" dxfId="6" priority="32" stopIfTrue="1" operator="equal">
      <formula>"Fail"</formula>
    </cfRule>
    <cfRule type="cellIs" dxfId="5" priority="33" stopIfTrue="1" operator="equal">
      <formula>"Info"</formula>
    </cfRule>
  </conditionalFormatting>
  <conditionalFormatting sqref="J196:J201">
    <cfRule type="cellIs" dxfId="4" priority="28" stopIfTrue="1" operator="equal">
      <formula>"Pass"</formula>
    </cfRule>
    <cfRule type="cellIs" dxfId="3" priority="29" stopIfTrue="1" operator="equal">
      <formula>"Fail"</formula>
    </cfRule>
    <cfRule type="cellIs" dxfId="2" priority="30" stopIfTrue="1" operator="equal">
      <formula>"Info"</formula>
    </cfRule>
  </conditionalFormatting>
  <conditionalFormatting sqref="N3">
    <cfRule type="expression" dxfId="1" priority="2">
      <formula>ISERROR(Z3)</formula>
    </cfRule>
  </conditionalFormatting>
  <conditionalFormatting sqref="N4:N186">
    <cfRule type="expression" dxfId="0" priority="1">
      <formula>ISERROR(Z4)</formula>
    </cfRule>
  </conditionalFormatting>
  <dataValidations count="2">
    <dataValidation type="list" allowBlank="1" showInputMessage="1" showErrorMessage="1" sqref="J2:J186 J188:J201">
      <formula1>$I$192:$I$195</formula1>
    </dataValidation>
    <dataValidation type="list" allowBlank="1" showInputMessage="1" showErrorMessage="1" sqref="M3:M186">
      <formula1>$I$198:$I$201</formula1>
    </dataValidation>
  </dataValidations>
  <printOptions headings="1"/>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27"/>
  <sheetViews>
    <sheetView showGridLines="0" showRuler="0" zoomScale="90" zoomScaleNormal="90" workbookViewId="0">
      <pane ySplit="1" topLeftCell="A2" activePane="bottomLeft" state="frozenSplit"/>
      <selection pane="bottomLeft"/>
    </sheetView>
  </sheetViews>
  <sheetFormatPr defaultColWidth="18.77734375" defaultRowHeight="12.75" customHeight="1" x14ac:dyDescent="0.25"/>
  <cols>
    <col min="1" max="1" width="9.109375" style="10" customWidth="1"/>
    <col min="2" max="16384" width="18.77734375" style="10"/>
  </cols>
  <sheetData>
    <row r="1" spans="1:1" ht="13.2" x14ac:dyDescent="0.25">
      <c r="A1" s="5" t="s">
        <v>30</v>
      </c>
    </row>
    <row r="2" spans="1:1" s="11" customFormat="1" ht="12.75" customHeight="1" x14ac:dyDescent="0.25">
      <c r="A2" s="15" t="s">
        <v>31</v>
      </c>
    </row>
    <row r="3" spans="1:1" s="11" customFormat="1" ht="12.75" customHeight="1" x14ac:dyDescent="0.25">
      <c r="A3" s="12" t="s">
        <v>91</v>
      </c>
    </row>
    <row r="4" spans="1:1" s="11" customFormat="1" ht="13.2" x14ac:dyDescent="0.25">
      <c r="A4" s="7" t="s">
        <v>1234</v>
      </c>
    </row>
    <row r="5" spans="1:1" s="11" customFormat="1" ht="13.2" x14ac:dyDescent="0.25">
      <c r="A5" s="7" t="s">
        <v>206</v>
      </c>
    </row>
    <row r="6" spans="1:1" s="11" customFormat="1" ht="13.2" x14ac:dyDescent="0.25">
      <c r="A6" s="7" t="s">
        <v>114</v>
      </c>
    </row>
    <row r="7" spans="1:1" s="11" customFormat="1" ht="13.2" x14ac:dyDescent="0.25">
      <c r="A7" s="7" t="s">
        <v>1235</v>
      </c>
    </row>
    <row r="8" spans="1:1" s="11" customFormat="1" ht="13.2" x14ac:dyDescent="0.25">
      <c r="A8" s="13"/>
    </row>
    <row r="9" spans="1:1" ht="13.2" x14ac:dyDescent="0.25"/>
    <row r="10" spans="1:1" ht="12.75" customHeight="1" x14ac:dyDescent="0.25">
      <c r="A10" s="16" t="s">
        <v>115</v>
      </c>
    </row>
    <row r="11" spans="1:1" ht="12.75" customHeight="1" x14ac:dyDescent="0.25">
      <c r="A11" s="17" t="s">
        <v>36</v>
      </c>
    </row>
    <row r="12" spans="1:1" ht="12.75" customHeight="1" x14ac:dyDescent="0.25">
      <c r="A12" s="12" t="s">
        <v>92</v>
      </c>
    </row>
    <row r="13" spans="1:1" ht="13.2" x14ac:dyDescent="0.25">
      <c r="A13" s="7" t="s">
        <v>93</v>
      </c>
    </row>
    <row r="14" spans="1:1" ht="13.2" x14ac:dyDescent="0.25">
      <c r="A14" s="13" t="s">
        <v>94</v>
      </c>
    </row>
    <row r="15" spans="1:1" ht="13.2" x14ac:dyDescent="0.25"/>
    <row r="16" spans="1:1" ht="12.75" customHeight="1" x14ac:dyDescent="0.25">
      <c r="A16" s="16" t="s">
        <v>35</v>
      </c>
    </row>
    <row r="17" spans="1:1" ht="12.75" customHeight="1" x14ac:dyDescent="0.25">
      <c r="A17" s="17" t="s">
        <v>34</v>
      </c>
    </row>
    <row r="18" spans="1:1" ht="12.75" customHeight="1" x14ac:dyDescent="0.25">
      <c r="A18" s="12" t="s">
        <v>95</v>
      </c>
    </row>
    <row r="19" spans="1:1" ht="13.2" x14ac:dyDescent="0.25">
      <c r="A19" s="7" t="s">
        <v>96</v>
      </c>
    </row>
    <row r="20" spans="1:1" ht="13.2" x14ac:dyDescent="0.25">
      <c r="A20" s="7" t="s">
        <v>97</v>
      </c>
    </row>
    <row r="21" spans="1:1" ht="13.2" x14ac:dyDescent="0.25">
      <c r="A21" s="7" t="s">
        <v>98</v>
      </c>
    </row>
    <row r="22" spans="1:1" ht="13.2" x14ac:dyDescent="0.25">
      <c r="A22" s="13"/>
    </row>
    <row r="23" spans="1:1" ht="13.2" x14ac:dyDescent="0.25"/>
    <row r="24" spans="1:1" ht="12.75" customHeight="1" x14ac:dyDescent="0.25">
      <c r="A24" s="16" t="s">
        <v>32</v>
      </c>
    </row>
    <row r="25" spans="1:1" ht="12.75" customHeight="1" x14ac:dyDescent="0.25">
      <c r="A25" s="17" t="s">
        <v>33</v>
      </c>
    </row>
    <row r="26" spans="1:1" ht="12.75" customHeight="1" x14ac:dyDescent="0.25">
      <c r="A26" s="12" t="s">
        <v>99</v>
      </c>
    </row>
    <row r="27" spans="1:1" ht="13.2" x14ac:dyDescent="0.25">
      <c r="A27" s="7" t="s">
        <v>100</v>
      </c>
    </row>
  </sheetData>
  <customSheetViews>
    <customSheetView guid="{E96EC931-7DB8-9949-B69E-EB800FAB8EDD}" showPageBreaks="1" showGridLines="0" fitToPage="1" printArea="1" showRuler="0">
      <pane ySplit="1.0833333333333333" topLeftCell="A2" activePane="bottomLeft" state="frozenSplit"/>
      <selection pane="bottomLeft" activeCell="P22" sqref="P22"/>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 guid="{DC6629D9-6399-4F23-8521-98E0AAB6DE93}" showGridLines="0" fitToPage="1" showRuler="0">
      <pane ySplit="1" topLeftCell="A2" activePane="bottomLeft" state="frozenSplit"/>
      <selection pane="bottomLeft" activeCell="P22" sqref="P22"/>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 guid="{49FE20BB-FBAE-4179-A770-21772DC36366}" showGridLines="0" fitToPage="1" showRuler="0">
      <pane ySplit="1" topLeftCell="A2" activePane="bottomLeft" state="frozenSplit"/>
      <selection pane="bottomLeft" activeCell="P22" sqref="P22"/>
      <pageMargins left="0.7" right="0.7" top="0.75" bottom="0.75" header="0.3" footer="0.3"/>
      <printOptions horizontalCentered="1"/>
      <pageSetup scale="88"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scale="88"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7"/>
  <sheetViews>
    <sheetView showGridLines="0" showRuler="0" zoomScale="80" zoomScaleNormal="80" workbookViewId="0">
      <pane ySplit="1" topLeftCell="A2" activePane="bottomLeft" state="frozenSplit"/>
      <selection pane="bottomLeft" activeCell="B8" sqref="B8"/>
    </sheetView>
  </sheetViews>
  <sheetFormatPr defaultColWidth="18.77734375" defaultRowHeight="12.75" customHeight="1" x14ac:dyDescent="0.25"/>
  <cols>
    <col min="1" max="1" width="8.88671875" customWidth="1"/>
    <col min="2" max="2" width="13.109375" customWidth="1"/>
    <col min="3" max="3" width="56.33203125" style="144" customWidth="1"/>
    <col min="4" max="4" width="22.44140625" customWidth="1"/>
    <col min="5" max="18" width="8.88671875" customWidth="1"/>
    <col min="19" max="19" width="8.88671875" hidden="1" customWidth="1"/>
  </cols>
  <sheetData>
    <row r="1" spans="1:19" ht="13.2" x14ac:dyDescent="0.25">
      <c r="A1" s="5" t="s">
        <v>40</v>
      </c>
      <c r="B1" s="6"/>
      <c r="C1" s="141"/>
      <c r="D1" s="6"/>
    </row>
    <row r="2" spans="1:19" s="1" customFormat="1" ht="12.75" customHeight="1" x14ac:dyDescent="0.25">
      <c r="A2" s="14" t="s">
        <v>37</v>
      </c>
      <c r="B2" s="14" t="s">
        <v>38</v>
      </c>
      <c r="C2" s="14" t="s">
        <v>39</v>
      </c>
      <c r="D2" s="14" t="s">
        <v>71</v>
      </c>
    </row>
    <row r="3" spans="1:19" ht="13.2" x14ac:dyDescent="0.25">
      <c r="A3" s="2">
        <v>1</v>
      </c>
      <c r="B3" s="3">
        <v>41948</v>
      </c>
      <c r="C3" s="4" t="s">
        <v>41</v>
      </c>
      <c r="D3" s="78" t="s">
        <v>113</v>
      </c>
      <c r="S3" t="s">
        <v>245</v>
      </c>
    </row>
    <row r="4" spans="1:19" ht="13.2" x14ac:dyDescent="0.25">
      <c r="A4" s="2">
        <v>1</v>
      </c>
      <c r="B4" s="3">
        <v>41961</v>
      </c>
      <c r="C4" s="142" t="s">
        <v>249</v>
      </c>
      <c r="D4" s="78" t="s">
        <v>113</v>
      </c>
    </row>
    <row r="5" spans="1:19" ht="39.6" x14ac:dyDescent="0.25">
      <c r="A5" s="2">
        <v>1.1000000000000001</v>
      </c>
      <c r="B5" s="3">
        <v>42041</v>
      </c>
      <c r="C5" s="143" t="s">
        <v>1236</v>
      </c>
      <c r="D5" s="78" t="s">
        <v>113</v>
      </c>
    </row>
    <row r="6" spans="1:19" ht="13.2" x14ac:dyDescent="0.25">
      <c r="A6" s="2">
        <v>1.2</v>
      </c>
      <c r="B6" s="3">
        <v>42088</v>
      </c>
      <c r="C6" s="150" t="s">
        <v>1259</v>
      </c>
      <c r="D6" s="78" t="s">
        <v>113</v>
      </c>
    </row>
    <row r="7" spans="1:19" ht="39.6" x14ac:dyDescent="0.25">
      <c r="A7" s="2">
        <v>1.3</v>
      </c>
      <c r="B7" s="161">
        <v>42454</v>
      </c>
      <c r="C7" s="162" t="s">
        <v>1899</v>
      </c>
      <c r="D7" s="163" t="s">
        <v>113</v>
      </c>
    </row>
  </sheetData>
  <customSheetViews>
    <customSheetView guid="{E96EC931-7DB8-9949-B69E-EB800FAB8EDD}" showPageBreaks="1" showGridLines="0" fitToPage="1" printArea="1" hiddenColumns="1" showRuler="0">
      <pane ySplit="1.0833333333333333" topLeftCell="A2" activePane="bottomLeft" state="frozenSplit"/>
      <selection pane="bottomLeft" activeCell="C4" sqref="C4"/>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DC6629D9-6399-4F23-8521-98E0AAB6DE93}" showGridLines="0" fitToPage="1" hiddenColumns="1" showRuler="0">
      <pane ySplit="1" topLeftCell="A2" activePane="bottomLeft" state="frozenSplit"/>
      <selection pane="bottomLeft" activeCell="C4" sqref="C4"/>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 guid="{49FE20BB-FBAE-4179-A770-21772DC36366}" showGridLines="0" fitToPage="1" hiddenColumns="1" showRuler="0">
      <pane ySplit="1" topLeftCell="A2" activePane="bottomLeft" state="frozenSplit"/>
      <selection pane="bottomLeft" activeCell="C4" sqref="C4"/>
      <pageMargins left="0.7" right="0.7" top="0.75" bottom="0.75" header="0.3" footer="0.3"/>
      <printOptions horizontalCentered="1"/>
      <pageSetup orientation="landscape" horizontalDpi="1200" verticalDpi="1200"/>
      <headerFooter>
        <oddHeader>&amp;CIRS Office of Safeguards SCSEM</oddHeader>
        <oddFooter>&amp;L&amp;F&amp;RPage &amp;P of &amp;N</oddFooter>
      </headerFooter>
    </customSheetView>
  </customSheetViews>
  <phoneticPr fontId="2" type="noConversion"/>
  <printOptions horizontalCentered="1"/>
  <pageMargins left="0.7" right="0.7" top="0.75" bottom="0.75" header="0.3" footer="0.3"/>
  <pageSetup orientation="landscape" horizontalDpi="1200" verticalDpi="1200"/>
  <headerFooter>
    <oddHeader>&amp;CIRS Office of Safeguards SCSEM</oddHeader>
    <oddFooter>&amp;L&amp;F&amp;RPage &amp;P of &amp;N</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0"/>
  <sheetViews>
    <sheetView zoomScale="80" zoomScaleNormal="80" workbookViewId="0">
      <pane ySplit="1" topLeftCell="A2" activePane="bottomLeft" state="frozen"/>
      <selection pane="bottomLeft"/>
    </sheetView>
  </sheetViews>
  <sheetFormatPr defaultColWidth="18.77734375" defaultRowHeight="12.75" customHeight="1" x14ac:dyDescent="0.3"/>
  <cols>
    <col min="1" max="1" width="11.6640625" style="243" customWidth="1"/>
    <col min="2" max="2" width="94.6640625" style="243" customWidth="1"/>
    <col min="3" max="3" width="16.5546875" style="244" customWidth="1"/>
    <col min="4" max="16384" width="18.77734375" style="245"/>
  </cols>
  <sheetData>
    <row r="1" spans="1:3" ht="15.6" x14ac:dyDescent="0.3">
      <c r="A1" s="241" t="s">
        <v>2024</v>
      </c>
      <c r="B1" s="241" t="s">
        <v>2025</v>
      </c>
      <c r="C1" s="242" t="s">
        <v>2026</v>
      </c>
    </row>
    <row r="2" spans="1:3" ht="15.6" x14ac:dyDescent="0.3">
      <c r="A2" s="266" t="s">
        <v>2027</v>
      </c>
      <c r="B2" s="266" t="s">
        <v>2028</v>
      </c>
      <c r="C2" s="267">
        <v>6</v>
      </c>
    </row>
    <row r="3" spans="1:3" ht="15.6" x14ac:dyDescent="0.3">
      <c r="A3" s="266" t="s">
        <v>2029</v>
      </c>
      <c r="B3" s="266" t="s">
        <v>2030</v>
      </c>
      <c r="C3" s="267">
        <v>4</v>
      </c>
    </row>
    <row r="4" spans="1:3" ht="15.6" x14ac:dyDescent="0.3">
      <c r="A4" s="266" t="s">
        <v>2031</v>
      </c>
      <c r="B4" s="266" t="s">
        <v>2032</v>
      </c>
      <c r="C4" s="267">
        <v>5</v>
      </c>
    </row>
    <row r="5" spans="1:3" ht="15.6" x14ac:dyDescent="0.3">
      <c r="A5" s="266" t="s">
        <v>2033</v>
      </c>
      <c r="B5" s="266" t="s">
        <v>2034</v>
      </c>
      <c r="C5" s="267">
        <v>2</v>
      </c>
    </row>
    <row r="6" spans="1:3" ht="15.6" x14ac:dyDescent="0.3">
      <c r="A6" s="266" t="s">
        <v>2035</v>
      </c>
      <c r="B6" s="266" t="s">
        <v>2036</v>
      </c>
      <c r="C6" s="267">
        <v>2</v>
      </c>
    </row>
    <row r="7" spans="1:3" ht="15.6" x14ac:dyDescent="0.3">
      <c r="A7" s="266" t="s">
        <v>2037</v>
      </c>
      <c r="B7" s="266" t="s">
        <v>2038</v>
      </c>
      <c r="C7" s="267">
        <v>4</v>
      </c>
    </row>
    <row r="8" spans="1:3" ht="15.6" x14ac:dyDescent="0.3">
      <c r="A8" s="266" t="s">
        <v>2039</v>
      </c>
      <c r="B8" s="266" t="s">
        <v>2040</v>
      </c>
      <c r="C8" s="267">
        <v>2</v>
      </c>
    </row>
    <row r="9" spans="1:3" ht="15.6" x14ac:dyDescent="0.3">
      <c r="A9" s="266" t="s">
        <v>2041</v>
      </c>
      <c r="B9" s="266" t="s">
        <v>2042</v>
      </c>
      <c r="C9" s="267">
        <v>4</v>
      </c>
    </row>
    <row r="10" spans="1:3" ht="15.6" x14ac:dyDescent="0.3">
      <c r="A10" s="266" t="s">
        <v>2043</v>
      </c>
      <c r="B10" s="266" t="s">
        <v>2044</v>
      </c>
      <c r="C10" s="267">
        <v>5</v>
      </c>
    </row>
    <row r="11" spans="1:3" ht="15.6" x14ac:dyDescent="0.3">
      <c r="A11" s="266" t="s">
        <v>1189</v>
      </c>
      <c r="B11" s="266" t="s">
        <v>2045</v>
      </c>
      <c r="C11" s="267">
        <v>4</v>
      </c>
    </row>
    <row r="12" spans="1:3" ht="15.6" x14ac:dyDescent="0.3">
      <c r="A12" s="266" t="s">
        <v>1196</v>
      </c>
      <c r="B12" s="266" t="s">
        <v>2046</v>
      </c>
      <c r="C12" s="267">
        <v>4</v>
      </c>
    </row>
    <row r="13" spans="1:3" ht="15.6" x14ac:dyDescent="0.3">
      <c r="A13" s="266" t="s">
        <v>1191</v>
      </c>
      <c r="B13" s="266" t="s">
        <v>2047</v>
      </c>
      <c r="C13" s="267">
        <v>5</v>
      </c>
    </row>
    <row r="14" spans="1:3" ht="15.6" x14ac:dyDescent="0.3">
      <c r="A14" s="266" t="s">
        <v>2048</v>
      </c>
      <c r="B14" s="266" t="s">
        <v>2049</v>
      </c>
      <c r="C14" s="267">
        <v>4</v>
      </c>
    </row>
    <row r="15" spans="1:3" ht="15.6" x14ac:dyDescent="0.3">
      <c r="A15" s="266" t="s">
        <v>2050</v>
      </c>
      <c r="B15" s="266" t="s">
        <v>2051</v>
      </c>
      <c r="C15" s="267">
        <v>5</v>
      </c>
    </row>
    <row r="16" spans="1:3" ht="15.6" x14ac:dyDescent="0.3">
      <c r="A16" s="266" t="s">
        <v>1199</v>
      </c>
      <c r="B16" s="266" t="s">
        <v>2052</v>
      </c>
      <c r="C16" s="267">
        <v>1</v>
      </c>
    </row>
    <row r="17" spans="1:3" ht="15.6" x14ac:dyDescent="0.3">
      <c r="A17" s="266" t="s">
        <v>2053</v>
      </c>
      <c r="B17" s="266" t="s">
        <v>2054</v>
      </c>
      <c r="C17" s="267">
        <v>5</v>
      </c>
    </row>
    <row r="18" spans="1:3" ht="15.6" x14ac:dyDescent="0.3">
      <c r="A18" s="266" t="s">
        <v>2055</v>
      </c>
      <c r="B18" s="266" t="s">
        <v>2056</v>
      </c>
      <c r="C18" s="267">
        <v>7</v>
      </c>
    </row>
    <row r="19" spans="1:3" ht="15.6" x14ac:dyDescent="0.3">
      <c r="A19" s="266" t="s">
        <v>1208</v>
      </c>
      <c r="B19" s="266" t="s">
        <v>2057</v>
      </c>
      <c r="C19" s="267">
        <v>2</v>
      </c>
    </row>
    <row r="20" spans="1:3" ht="15.6" x14ac:dyDescent="0.3">
      <c r="A20" s="266" t="s">
        <v>2058</v>
      </c>
      <c r="B20" s="266" t="s">
        <v>2059</v>
      </c>
      <c r="C20" s="267">
        <v>8</v>
      </c>
    </row>
    <row r="21" spans="1:3" ht="15.6" x14ac:dyDescent="0.3">
      <c r="A21" s="266" t="s">
        <v>2060</v>
      </c>
      <c r="B21" s="266" t="s">
        <v>2061</v>
      </c>
      <c r="C21" s="267">
        <v>6</v>
      </c>
    </row>
    <row r="22" spans="1:3" ht="15.6" x14ac:dyDescent="0.3">
      <c r="A22" s="266" t="s">
        <v>2062</v>
      </c>
      <c r="B22" s="266" t="s">
        <v>2063</v>
      </c>
      <c r="C22" s="267">
        <v>5</v>
      </c>
    </row>
    <row r="23" spans="1:3" ht="15.6" x14ac:dyDescent="0.3">
      <c r="A23" s="266" t="s">
        <v>2064</v>
      </c>
      <c r="B23" s="266" t="s">
        <v>2065</v>
      </c>
      <c r="C23" s="267">
        <v>7</v>
      </c>
    </row>
    <row r="24" spans="1:3" ht="15.6" x14ac:dyDescent="0.3">
      <c r="A24" s="266" t="s">
        <v>1204</v>
      </c>
      <c r="B24" s="266" t="s">
        <v>2066</v>
      </c>
      <c r="C24" s="267">
        <v>6</v>
      </c>
    </row>
    <row r="25" spans="1:3" ht="15.6" x14ac:dyDescent="0.3">
      <c r="A25" s="266" t="s">
        <v>2067</v>
      </c>
      <c r="B25" s="266" t="s">
        <v>2068</v>
      </c>
      <c r="C25" s="267">
        <v>5</v>
      </c>
    </row>
    <row r="26" spans="1:3" ht="15.6" x14ac:dyDescent="0.3">
      <c r="A26" s="266" t="s">
        <v>2069</v>
      </c>
      <c r="B26" s="266" t="s">
        <v>2070</v>
      </c>
      <c r="C26" s="267">
        <v>5</v>
      </c>
    </row>
    <row r="27" spans="1:3" ht="15.6" x14ac:dyDescent="0.3">
      <c r="A27" s="266" t="s">
        <v>2071</v>
      </c>
      <c r="B27" s="266" t="s">
        <v>2072</v>
      </c>
      <c r="C27" s="267">
        <v>5</v>
      </c>
    </row>
    <row r="28" spans="1:3" ht="15.6" x14ac:dyDescent="0.3">
      <c r="A28" s="266" t="s">
        <v>2073</v>
      </c>
      <c r="B28" s="266" t="s">
        <v>2074</v>
      </c>
      <c r="C28" s="267">
        <v>6</v>
      </c>
    </row>
    <row r="29" spans="1:3" ht="15.6" x14ac:dyDescent="0.3">
      <c r="A29" s="266" t="s">
        <v>1190</v>
      </c>
      <c r="B29" s="266" t="s">
        <v>2075</v>
      </c>
      <c r="C29" s="267">
        <v>4</v>
      </c>
    </row>
    <row r="30" spans="1:3" ht="15.6" x14ac:dyDescent="0.3">
      <c r="A30" s="266" t="s">
        <v>2076</v>
      </c>
      <c r="B30" s="266" t="s">
        <v>2077</v>
      </c>
      <c r="C30" s="267">
        <v>4</v>
      </c>
    </row>
    <row r="31" spans="1:3" ht="15.6" x14ac:dyDescent="0.3">
      <c r="A31" s="266" t="s">
        <v>1202</v>
      </c>
      <c r="B31" s="266" t="s">
        <v>2078</v>
      </c>
      <c r="C31" s="267">
        <v>7</v>
      </c>
    </row>
    <row r="32" spans="1:3" ht="15.6" x14ac:dyDescent="0.3">
      <c r="A32" s="266" t="s">
        <v>2079</v>
      </c>
      <c r="B32" s="266" t="s">
        <v>2080</v>
      </c>
      <c r="C32" s="267">
        <v>5</v>
      </c>
    </row>
    <row r="33" spans="1:3" ht="15.6" x14ac:dyDescent="0.3">
      <c r="A33" s="266" t="s">
        <v>2081</v>
      </c>
      <c r="B33" s="266" t="s">
        <v>2082</v>
      </c>
      <c r="C33" s="267">
        <v>5</v>
      </c>
    </row>
    <row r="34" spans="1:3" ht="15.6" x14ac:dyDescent="0.3">
      <c r="A34" s="266" t="s">
        <v>2083</v>
      </c>
      <c r="B34" s="266" t="s">
        <v>2084</v>
      </c>
      <c r="C34" s="267">
        <v>7</v>
      </c>
    </row>
    <row r="35" spans="1:3" ht="15.6" x14ac:dyDescent="0.3">
      <c r="A35" s="266" t="s">
        <v>2085</v>
      </c>
      <c r="B35" s="266" t="s">
        <v>2086</v>
      </c>
      <c r="C35" s="267">
        <v>5</v>
      </c>
    </row>
    <row r="36" spans="1:3" ht="15.6" x14ac:dyDescent="0.3">
      <c r="A36" s="266" t="s">
        <v>2087</v>
      </c>
      <c r="B36" s="266" t="s">
        <v>2088</v>
      </c>
      <c r="C36" s="267">
        <v>5</v>
      </c>
    </row>
    <row r="37" spans="1:3" ht="15.6" x14ac:dyDescent="0.3">
      <c r="A37" s="266" t="s">
        <v>2089</v>
      </c>
      <c r="B37" s="266" t="s">
        <v>2090</v>
      </c>
      <c r="C37" s="267">
        <v>8</v>
      </c>
    </row>
    <row r="38" spans="1:3" ht="15.6" x14ac:dyDescent="0.3">
      <c r="A38" s="266" t="s">
        <v>2091</v>
      </c>
      <c r="B38" s="266" t="s">
        <v>2092</v>
      </c>
      <c r="C38" s="267">
        <v>5</v>
      </c>
    </row>
    <row r="39" spans="1:3" ht="15.6" x14ac:dyDescent="0.25">
      <c r="A39" s="266" t="s">
        <v>2093</v>
      </c>
      <c r="B39" s="268" t="s">
        <v>2094</v>
      </c>
      <c r="C39" s="269">
        <v>5</v>
      </c>
    </row>
    <row r="40" spans="1:3" ht="15.6" x14ac:dyDescent="0.3">
      <c r="A40" s="266" t="s">
        <v>2095</v>
      </c>
      <c r="B40" s="266" t="s">
        <v>2096</v>
      </c>
      <c r="C40" s="267">
        <v>2</v>
      </c>
    </row>
    <row r="41" spans="1:3" ht="15.6" x14ac:dyDescent="0.3">
      <c r="A41" s="266" t="s">
        <v>2097</v>
      </c>
      <c r="B41" s="266" t="s">
        <v>2098</v>
      </c>
      <c r="C41" s="267">
        <v>4</v>
      </c>
    </row>
    <row r="42" spans="1:3" ht="15.6" x14ac:dyDescent="0.3">
      <c r="A42" s="266" t="s">
        <v>2099</v>
      </c>
      <c r="B42" s="266" t="s">
        <v>2100</v>
      </c>
      <c r="C42" s="267">
        <v>5</v>
      </c>
    </row>
    <row r="43" spans="1:3" ht="15.6" x14ac:dyDescent="0.3">
      <c r="A43" s="266" t="s">
        <v>2101</v>
      </c>
      <c r="B43" s="266" t="s">
        <v>2102</v>
      </c>
      <c r="C43" s="267">
        <v>5</v>
      </c>
    </row>
    <row r="44" spans="1:3" ht="15.6" x14ac:dyDescent="0.3">
      <c r="A44" s="266" t="s">
        <v>2103</v>
      </c>
      <c r="B44" s="266" t="s">
        <v>2104</v>
      </c>
      <c r="C44" s="267">
        <v>6</v>
      </c>
    </row>
    <row r="45" spans="1:3" ht="15.6" x14ac:dyDescent="0.3">
      <c r="A45" s="266" t="s">
        <v>2105</v>
      </c>
      <c r="B45" s="266" t="s">
        <v>2106</v>
      </c>
      <c r="C45" s="267">
        <v>5</v>
      </c>
    </row>
    <row r="46" spans="1:3" ht="15.6" x14ac:dyDescent="0.3">
      <c r="A46" s="266" t="s">
        <v>2107</v>
      </c>
      <c r="B46" s="266" t="s">
        <v>2108</v>
      </c>
      <c r="C46" s="267">
        <v>4</v>
      </c>
    </row>
    <row r="47" spans="1:3" ht="15.6" x14ac:dyDescent="0.3">
      <c r="A47" s="266" t="s">
        <v>2109</v>
      </c>
      <c r="B47" s="266" t="s">
        <v>2110</v>
      </c>
      <c r="C47" s="267">
        <v>4</v>
      </c>
    </row>
    <row r="48" spans="1:3" ht="15.6" x14ac:dyDescent="0.3">
      <c r="A48" s="266" t="s">
        <v>2111</v>
      </c>
      <c r="B48" s="266" t="s">
        <v>2112</v>
      </c>
      <c r="C48" s="267">
        <v>6</v>
      </c>
    </row>
    <row r="49" spans="1:3" ht="15.6" x14ac:dyDescent="0.3">
      <c r="A49" s="266" t="s">
        <v>2113</v>
      </c>
      <c r="B49" s="266" t="s">
        <v>2114</v>
      </c>
      <c r="C49" s="267">
        <v>6</v>
      </c>
    </row>
    <row r="50" spans="1:3" ht="15.6" x14ac:dyDescent="0.3">
      <c r="A50" s="266" t="s">
        <v>2115</v>
      </c>
      <c r="B50" s="266" t="s">
        <v>2116</v>
      </c>
      <c r="C50" s="267">
        <v>4</v>
      </c>
    </row>
    <row r="51" spans="1:3" ht="15.6" x14ac:dyDescent="0.3">
      <c r="A51" s="266" t="s">
        <v>2117</v>
      </c>
      <c r="B51" s="266" t="s">
        <v>2118</v>
      </c>
      <c r="C51" s="267">
        <v>6</v>
      </c>
    </row>
    <row r="52" spans="1:3" ht="15.6" x14ac:dyDescent="0.3">
      <c r="A52" s="266" t="s">
        <v>2119</v>
      </c>
      <c r="B52" s="266" t="s">
        <v>2120</v>
      </c>
      <c r="C52" s="267">
        <v>4</v>
      </c>
    </row>
    <row r="53" spans="1:3" ht="15.6" x14ac:dyDescent="0.25">
      <c r="A53" s="266" t="s">
        <v>2612</v>
      </c>
      <c r="B53" s="266" t="s">
        <v>2613</v>
      </c>
      <c r="C53" s="269">
        <v>5</v>
      </c>
    </row>
    <row r="54" spans="1:3" ht="15.6" x14ac:dyDescent="0.25">
      <c r="A54" s="266" t="s">
        <v>2614</v>
      </c>
      <c r="B54" s="266" t="s">
        <v>2615</v>
      </c>
      <c r="C54" s="269">
        <v>2</v>
      </c>
    </row>
    <row r="55" spans="1:3" ht="15.6" x14ac:dyDescent="0.25">
      <c r="A55" s="266" t="s">
        <v>2616</v>
      </c>
      <c r="B55" s="266" t="s">
        <v>2617</v>
      </c>
      <c r="C55" s="269">
        <v>2</v>
      </c>
    </row>
    <row r="56" spans="1:3" ht="15.6" x14ac:dyDescent="0.25">
      <c r="A56" s="266" t="s">
        <v>2618</v>
      </c>
      <c r="B56" s="266" t="s">
        <v>2619</v>
      </c>
      <c r="C56" s="269">
        <v>4</v>
      </c>
    </row>
    <row r="57" spans="1:3" ht="15.6" x14ac:dyDescent="0.25">
      <c r="A57" s="266" t="s">
        <v>2620</v>
      </c>
      <c r="B57" s="266" t="s">
        <v>2621</v>
      </c>
      <c r="C57" s="269">
        <v>5</v>
      </c>
    </row>
    <row r="58" spans="1:3" ht="15.6" x14ac:dyDescent="0.25">
      <c r="A58" s="266" t="s">
        <v>2622</v>
      </c>
      <c r="B58" s="266" t="s">
        <v>2623</v>
      </c>
      <c r="C58" s="269">
        <v>5</v>
      </c>
    </row>
    <row r="59" spans="1:3" ht="15.6" x14ac:dyDescent="0.25">
      <c r="A59" s="266" t="s">
        <v>2624</v>
      </c>
      <c r="B59" s="266" t="s">
        <v>2625</v>
      </c>
      <c r="C59" s="269">
        <v>5</v>
      </c>
    </row>
    <row r="60" spans="1:3" ht="15.6" x14ac:dyDescent="0.25">
      <c r="A60" s="266" t="s">
        <v>2626</v>
      </c>
      <c r="B60" s="266" t="s">
        <v>2627</v>
      </c>
      <c r="C60" s="269">
        <v>3</v>
      </c>
    </row>
    <row r="61" spans="1:3" ht="15.6" x14ac:dyDescent="0.3">
      <c r="A61" s="266" t="s">
        <v>2628</v>
      </c>
      <c r="B61" s="266" t="s">
        <v>2629</v>
      </c>
      <c r="C61" s="267">
        <v>5</v>
      </c>
    </row>
    <row r="62" spans="1:3" ht="15.6" x14ac:dyDescent="0.3">
      <c r="A62" s="266" t="s">
        <v>2630</v>
      </c>
      <c r="B62" s="266" t="s">
        <v>2631</v>
      </c>
      <c r="C62" s="267">
        <v>3</v>
      </c>
    </row>
    <row r="63" spans="1:3" ht="15.6" x14ac:dyDescent="0.3">
      <c r="A63" s="266" t="s">
        <v>2121</v>
      </c>
      <c r="B63" s="266" t="s">
        <v>2122</v>
      </c>
      <c r="C63" s="267">
        <v>3</v>
      </c>
    </row>
    <row r="64" spans="1:3" ht="15.6" x14ac:dyDescent="0.3">
      <c r="A64" s="266" t="s">
        <v>2123</v>
      </c>
      <c r="B64" s="266" t="s">
        <v>2046</v>
      </c>
      <c r="C64" s="267">
        <v>3</v>
      </c>
    </row>
    <row r="65" spans="1:3" ht="15.6" x14ac:dyDescent="0.3">
      <c r="A65" s="266" t="s">
        <v>2124</v>
      </c>
      <c r="B65" s="266" t="s">
        <v>2125</v>
      </c>
      <c r="C65" s="267">
        <v>3</v>
      </c>
    </row>
    <row r="66" spans="1:3" ht="15.6" x14ac:dyDescent="0.3">
      <c r="A66" s="266" t="s">
        <v>2126</v>
      </c>
      <c r="B66" s="266" t="s">
        <v>2127</v>
      </c>
      <c r="C66" s="267">
        <v>1</v>
      </c>
    </row>
    <row r="67" spans="1:3" ht="15.6" x14ac:dyDescent="0.3">
      <c r="A67" s="266" t="s">
        <v>2128</v>
      </c>
      <c r="B67" s="266" t="s">
        <v>2129</v>
      </c>
      <c r="C67" s="267">
        <v>3</v>
      </c>
    </row>
    <row r="68" spans="1:3" ht="15.6" x14ac:dyDescent="0.3">
      <c r="A68" s="266" t="s">
        <v>2130</v>
      </c>
      <c r="B68" s="266" t="s">
        <v>2131</v>
      </c>
      <c r="C68" s="267">
        <v>5</v>
      </c>
    </row>
    <row r="69" spans="1:3" ht="15.6" x14ac:dyDescent="0.3">
      <c r="A69" s="266" t="s">
        <v>2132</v>
      </c>
      <c r="B69" s="266" t="s">
        <v>2133</v>
      </c>
      <c r="C69" s="267">
        <v>3</v>
      </c>
    </row>
    <row r="70" spans="1:3" ht="15.6" x14ac:dyDescent="0.3">
      <c r="A70" s="266" t="s">
        <v>2134</v>
      </c>
      <c r="B70" s="266" t="s">
        <v>2135</v>
      </c>
      <c r="C70" s="267">
        <v>6</v>
      </c>
    </row>
    <row r="71" spans="1:3" ht="15.6" x14ac:dyDescent="0.3">
      <c r="A71" s="266" t="s">
        <v>2136</v>
      </c>
      <c r="B71" s="266" t="s">
        <v>2137</v>
      </c>
      <c r="C71" s="267">
        <v>4</v>
      </c>
    </row>
    <row r="72" spans="1:3" ht="15.6" x14ac:dyDescent="0.3">
      <c r="A72" s="266" t="s">
        <v>2138</v>
      </c>
      <c r="B72" s="266" t="s">
        <v>2139</v>
      </c>
      <c r="C72" s="267">
        <v>4</v>
      </c>
    </row>
    <row r="73" spans="1:3" ht="15.6" x14ac:dyDescent="0.3">
      <c r="A73" s="266" t="s">
        <v>2140</v>
      </c>
      <c r="B73" s="266" t="s">
        <v>2141</v>
      </c>
      <c r="C73" s="267">
        <v>7</v>
      </c>
    </row>
    <row r="74" spans="1:3" ht="15.6" x14ac:dyDescent="0.3">
      <c r="A74" s="266" t="s">
        <v>2142</v>
      </c>
      <c r="B74" s="266" t="s">
        <v>2143</v>
      </c>
      <c r="C74" s="267">
        <v>6</v>
      </c>
    </row>
    <row r="75" spans="1:3" ht="15.6" x14ac:dyDescent="0.3">
      <c r="A75" s="266" t="s">
        <v>2144</v>
      </c>
      <c r="B75" s="266" t="s">
        <v>2145</v>
      </c>
      <c r="C75" s="267">
        <v>5</v>
      </c>
    </row>
    <row r="76" spans="1:3" ht="15.6" x14ac:dyDescent="0.3">
      <c r="A76" s="266" t="s">
        <v>1206</v>
      </c>
      <c r="B76" s="266" t="s">
        <v>2146</v>
      </c>
      <c r="C76" s="267">
        <v>3</v>
      </c>
    </row>
    <row r="77" spans="1:3" ht="15.6" x14ac:dyDescent="0.3">
      <c r="A77" s="266" t="s">
        <v>2147</v>
      </c>
      <c r="B77" s="266" t="s">
        <v>2148</v>
      </c>
      <c r="C77" s="267">
        <v>3</v>
      </c>
    </row>
    <row r="78" spans="1:3" ht="15.6" x14ac:dyDescent="0.3">
      <c r="A78" s="266" t="s">
        <v>2149</v>
      </c>
      <c r="B78" s="266" t="s">
        <v>2150</v>
      </c>
      <c r="C78" s="267">
        <v>4</v>
      </c>
    </row>
    <row r="79" spans="1:3" ht="15.6" x14ac:dyDescent="0.3">
      <c r="A79" s="266" t="s">
        <v>2151</v>
      </c>
      <c r="B79" s="266" t="s">
        <v>2152</v>
      </c>
      <c r="C79" s="267">
        <v>2</v>
      </c>
    </row>
    <row r="80" spans="1:3" ht="15.6" x14ac:dyDescent="0.3">
      <c r="A80" s="266" t="s">
        <v>2153</v>
      </c>
      <c r="B80" s="266" t="s">
        <v>2154</v>
      </c>
      <c r="C80" s="267">
        <v>4</v>
      </c>
    </row>
    <row r="81" spans="1:3" ht="15.6" x14ac:dyDescent="0.3">
      <c r="A81" s="266" t="s">
        <v>2155</v>
      </c>
      <c r="B81" s="266" t="s">
        <v>2156</v>
      </c>
      <c r="C81" s="267">
        <v>4</v>
      </c>
    </row>
    <row r="82" spans="1:3" ht="15.6" x14ac:dyDescent="0.3">
      <c r="A82" s="266" t="s">
        <v>1212</v>
      </c>
      <c r="B82" s="266" t="s">
        <v>2157</v>
      </c>
      <c r="C82" s="267">
        <v>5</v>
      </c>
    </row>
    <row r="83" spans="1:3" ht="15.6" x14ac:dyDescent="0.3">
      <c r="A83" s="266" t="s">
        <v>1198</v>
      </c>
      <c r="B83" s="266" t="s">
        <v>2046</v>
      </c>
      <c r="C83" s="267">
        <v>4</v>
      </c>
    </row>
    <row r="84" spans="1:3" ht="15.6" x14ac:dyDescent="0.3">
      <c r="A84" s="266" t="s">
        <v>2158</v>
      </c>
      <c r="B84" s="266" t="s">
        <v>2159</v>
      </c>
      <c r="C84" s="267">
        <v>3</v>
      </c>
    </row>
    <row r="85" spans="1:3" ht="15.6" x14ac:dyDescent="0.3">
      <c r="A85" s="266" t="s">
        <v>2160</v>
      </c>
      <c r="B85" s="266" t="s">
        <v>2161</v>
      </c>
      <c r="C85" s="267">
        <v>6</v>
      </c>
    </row>
    <row r="86" spans="1:3" ht="15.6" x14ac:dyDescent="0.3">
      <c r="A86" s="266" t="s">
        <v>2162</v>
      </c>
      <c r="B86" s="266" t="s">
        <v>2163</v>
      </c>
      <c r="C86" s="267">
        <v>3</v>
      </c>
    </row>
    <row r="87" spans="1:3" ht="15.6" x14ac:dyDescent="0.3">
      <c r="A87" s="266" t="s">
        <v>2164</v>
      </c>
      <c r="B87" s="266" t="s">
        <v>2165</v>
      </c>
      <c r="C87" s="267">
        <v>6</v>
      </c>
    </row>
    <row r="88" spans="1:3" ht="15.6" x14ac:dyDescent="0.3">
      <c r="A88" s="266" t="s">
        <v>2166</v>
      </c>
      <c r="B88" s="266" t="s">
        <v>2167</v>
      </c>
      <c r="C88" s="267">
        <v>5</v>
      </c>
    </row>
    <row r="89" spans="1:3" ht="15.6" x14ac:dyDescent="0.3">
      <c r="A89" s="266" t="s">
        <v>2168</v>
      </c>
      <c r="B89" s="266" t="s">
        <v>2169</v>
      </c>
      <c r="C89" s="267">
        <v>5</v>
      </c>
    </row>
    <row r="90" spans="1:3" ht="15.6" x14ac:dyDescent="0.3">
      <c r="A90" s="266" t="s">
        <v>2170</v>
      </c>
      <c r="B90" s="266" t="s">
        <v>2171</v>
      </c>
      <c r="C90" s="267">
        <v>5</v>
      </c>
    </row>
    <row r="91" spans="1:3" ht="15.6" x14ac:dyDescent="0.25">
      <c r="A91" s="266" t="s">
        <v>2172</v>
      </c>
      <c r="B91" s="266" t="s">
        <v>2173</v>
      </c>
      <c r="C91" s="269">
        <v>3</v>
      </c>
    </row>
    <row r="92" spans="1:3" ht="15.6" x14ac:dyDescent="0.25">
      <c r="A92" s="266" t="s">
        <v>2174</v>
      </c>
      <c r="B92" s="266" t="s">
        <v>2175</v>
      </c>
      <c r="C92" s="269">
        <v>5</v>
      </c>
    </row>
    <row r="93" spans="1:3" ht="15.6" x14ac:dyDescent="0.25">
      <c r="A93" s="266" t="s">
        <v>2176</v>
      </c>
      <c r="B93" s="266" t="s">
        <v>2177</v>
      </c>
      <c r="C93" s="269">
        <v>2</v>
      </c>
    </row>
    <row r="94" spans="1:3" ht="15.6" x14ac:dyDescent="0.3">
      <c r="A94" s="266" t="s">
        <v>2178</v>
      </c>
      <c r="B94" s="266" t="s">
        <v>2179</v>
      </c>
      <c r="C94" s="267">
        <v>5</v>
      </c>
    </row>
    <row r="95" spans="1:3" ht="15.6" x14ac:dyDescent="0.3">
      <c r="A95" s="266" t="s">
        <v>2180</v>
      </c>
      <c r="B95" s="266" t="s">
        <v>2181</v>
      </c>
      <c r="C95" s="267">
        <v>4</v>
      </c>
    </row>
    <row r="96" spans="1:3" ht="15.6" x14ac:dyDescent="0.3">
      <c r="A96" s="266" t="s">
        <v>2182</v>
      </c>
      <c r="B96" s="266" t="s">
        <v>2183</v>
      </c>
      <c r="C96" s="267">
        <v>2</v>
      </c>
    </row>
    <row r="97" spans="1:3" ht="15.6" x14ac:dyDescent="0.3">
      <c r="A97" s="266" t="s">
        <v>2184</v>
      </c>
      <c r="B97" s="266" t="s">
        <v>2185</v>
      </c>
      <c r="C97" s="267">
        <v>2</v>
      </c>
    </row>
    <row r="98" spans="1:3" ht="15.6" x14ac:dyDescent="0.3">
      <c r="A98" s="266" t="s">
        <v>2186</v>
      </c>
      <c r="B98" s="266" t="s">
        <v>2187</v>
      </c>
      <c r="C98" s="267">
        <v>4</v>
      </c>
    </row>
    <row r="99" spans="1:3" ht="31.2" x14ac:dyDescent="0.3">
      <c r="A99" s="266" t="s">
        <v>2632</v>
      </c>
      <c r="B99" s="266" t="s">
        <v>2633</v>
      </c>
      <c r="C99" s="267">
        <v>5</v>
      </c>
    </row>
    <row r="100" spans="1:3" ht="15.6" x14ac:dyDescent="0.3">
      <c r="A100" s="266" t="s">
        <v>2634</v>
      </c>
      <c r="B100" s="266" t="s">
        <v>2635</v>
      </c>
      <c r="C100" s="267">
        <v>4</v>
      </c>
    </row>
    <row r="101" spans="1:3" ht="15.6" x14ac:dyDescent="0.3">
      <c r="A101" s="266" t="s">
        <v>2188</v>
      </c>
      <c r="B101" s="266" t="s">
        <v>2189</v>
      </c>
      <c r="C101" s="267">
        <v>4</v>
      </c>
    </row>
    <row r="102" spans="1:3" ht="15.6" x14ac:dyDescent="0.3">
      <c r="A102" s="266" t="s">
        <v>2190</v>
      </c>
      <c r="B102" s="266" t="s">
        <v>2046</v>
      </c>
      <c r="C102" s="267">
        <v>4</v>
      </c>
    </row>
    <row r="103" spans="1:3" ht="15.6" x14ac:dyDescent="0.3">
      <c r="A103" s="266" t="s">
        <v>2191</v>
      </c>
      <c r="B103" s="266" t="s">
        <v>2192</v>
      </c>
      <c r="C103" s="267">
        <v>4</v>
      </c>
    </row>
    <row r="104" spans="1:3" ht="15.6" x14ac:dyDescent="0.3">
      <c r="A104" s="266" t="s">
        <v>2193</v>
      </c>
      <c r="B104" s="266" t="s">
        <v>2194</v>
      </c>
      <c r="C104" s="267">
        <v>4</v>
      </c>
    </row>
    <row r="105" spans="1:3" ht="15.6" x14ac:dyDescent="0.3">
      <c r="A105" s="266" t="s">
        <v>2195</v>
      </c>
      <c r="B105" s="266" t="s">
        <v>2196</v>
      </c>
      <c r="C105" s="267">
        <v>2</v>
      </c>
    </row>
    <row r="106" spans="1:3" ht="15.6" x14ac:dyDescent="0.3">
      <c r="A106" s="266" t="s">
        <v>2197</v>
      </c>
      <c r="B106" s="266" t="s">
        <v>2198</v>
      </c>
      <c r="C106" s="267">
        <v>5</v>
      </c>
    </row>
    <row r="107" spans="1:3" ht="15.6" x14ac:dyDescent="0.3">
      <c r="A107" s="266" t="s">
        <v>2199</v>
      </c>
      <c r="B107" s="266" t="s">
        <v>2200</v>
      </c>
      <c r="C107" s="267">
        <v>6</v>
      </c>
    </row>
    <row r="108" spans="1:3" ht="15.6" x14ac:dyDescent="0.3">
      <c r="A108" s="266" t="s">
        <v>2201</v>
      </c>
      <c r="B108" s="266" t="s">
        <v>2202</v>
      </c>
      <c r="C108" s="267">
        <v>4</v>
      </c>
    </row>
    <row r="109" spans="1:3" ht="15.6" x14ac:dyDescent="0.3">
      <c r="A109" s="266" t="s">
        <v>2203</v>
      </c>
      <c r="B109" s="266" t="s">
        <v>2204</v>
      </c>
      <c r="C109" s="267">
        <v>5</v>
      </c>
    </row>
    <row r="110" spans="1:3" ht="15.6" x14ac:dyDescent="0.3">
      <c r="A110" s="266" t="s">
        <v>2205</v>
      </c>
      <c r="B110" s="266" t="s">
        <v>2206</v>
      </c>
      <c r="C110" s="267">
        <v>4</v>
      </c>
    </row>
    <row r="111" spans="1:3" ht="15.6" x14ac:dyDescent="0.3">
      <c r="A111" s="266" t="s">
        <v>2207</v>
      </c>
      <c r="B111" s="266" t="s">
        <v>2208</v>
      </c>
      <c r="C111" s="267">
        <v>2</v>
      </c>
    </row>
    <row r="112" spans="1:3" ht="15.6" x14ac:dyDescent="0.3">
      <c r="A112" s="266" t="s">
        <v>2209</v>
      </c>
      <c r="B112" s="266" t="s">
        <v>2210</v>
      </c>
      <c r="C112" s="267">
        <v>2</v>
      </c>
    </row>
    <row r="113" spans="1:3" ht="15.6" x14ac:dyDescent="0.3">
      <c r="A113" s="266" t="s">
        <v>2211</v>
      </c>
      <c r="B113" s="266" t="s">
        <v>2212</v>
      </c>
      <c r="C113" s="267">
        <v>3</v>
      </c>
    </row>
    <row r="114" spans="1:3" ht="15.6" x14ac:dyDescent="0.3">
      <c r="A114" s="266" t="s">
        <v>2213</v>
      </c>
      <c r="B114" s="266" t="s">
        <v>2214</v>
      </c>
      <c r="C114" s="267">
        <v>3</v>
      </c>
    </row>
    <row r="115" spans="1:3" ht="15.6" x14ac:dyDescent="0.3">
      <c r="A115" s="266" t="s">
        <v>2215</v>
      </c>
      <c r="B115" s="266" t="s">
        <v>2216</v>
      </c>
      <c r="C115" s="267">
        <v>5</v>
      </c>
    </row>
    <row r="116" spans="1:3" ht="15.6" x14ac:dyDescent="0.3">
      <c r="A116" s="266" t="s">
        <v>2217</v>
      </c>
      <c r="B116" s="266" t="s">
        <v>2218</v>
      </c>
      <c r="C116" s="267">
        <v>4</v>
      </c>
    </row>
    <row r="117" spans="1:3" ht="15.6" x14ac:dyDescent="0.25">
      <c r="A117" s="266" t="s">
        <v>2219</v>
      </c>
      <c r="B117" s="266" t="s">
        <v>2220</v>
      </c>
      <c r="C117" s="270">
        <v>3</v>
      </c>
    </row>
    <row r="118" spans="1:3" ht="15.6" x14ac:dyDescent="0.25">
      <c r="A118" s="266" t="s">
        <v>2221</v>
      </c>
      <c r="B118" s="266" t="s">
        <v>2222</v>
      </c>
      <c r="C118" s="270">
        <v>3</v>
      </c>
    </row>
    <row r="119" spans="1:3" ht="15.6" x14ac:dyDescent="0.25">
      <c r="A119" s="266" t="s">
        <v>2223</v>
      </c>
      <c r="B119" s="266" t="s">
        <v>2224</v>
      </c>
      <c r="C119" s="270">
        <v>7</v>
      </c>
    </row>
    <row r="120" spans="1:3" ht="15.6" x14ac:dyDescent="0.3">
      <c r="A120" s="266" t="s">
        <v>2225</v>
      </c>
      <c r="B120" s="266" t="s">
        <v>2226</v>
      </c>
      <c r="C120" s="267">
        <v>3</v>
      </c>
    </row>
    <row r="121" spans="1:3" ht="15.6" x14ac:dyDescent="0.3">
      <c r="A121" s="266" t="s">
        <v>2227</v>
      </c>
      <c r="B121" s="266" t="s">
        <v>2228</v>
      </c>
      <c r="C121" s="267">
        <v>5</v>
      </c>
    </row>
    <row r="122" spans="1:3" ht="15.6" x14ac:dyDescent="0.3">
      <c r="A122" s="266" t="s">
        <v>2229</v>
      </c>
      <c r="B122" s="266" t="s">
        <v>2230</v>
      </c>
      <c r="C122" s="267">
        <v>3</v>
      </c>
    </row>
    <row r="123" spans="1:3" ht="15.6" x14ac:dyDescent="0.3">
      <c r="A123" s="271" t="s">
        <v>2231</v>
      </c>
      <c r="B123" s="271" t="s">
        <v>2232</v>
      </c>
      <c r="C123" s="272">
        <v>2</v>
      </c>
    </row>
    <row r="124" spans="1:3" ht="15.6" x14ac:dyDescent="0.3">
      <c r="A124" s="271" t="s">
        <v>2233</v>
      </c>
      <c r="B124" s="271" t="s">
        <v>2234</v>
      </c>
      <c r="C124" s="272">
        <v>4</v>
      </c>
    </row>
    <row r="125" spans="1:3" ht="15.6" x14ac:dyDescent="0.3">
      <c r="A125" s="271" t="s">
        <v>1195</v>
      </c>
      <c r="B125" s="271" t="s">
        <v>2235</v>
      </c>
      <c r="C125" s="272">
        <v>5</v>
      </c>
    </row>
    <row r="126" spans="1:3" ht="15.6" x14ac:dyDescent="0.3">
      <c r="A126" s="271" t="s">
        <v>1201</v>
      </c>
      <c r="B126" s="271" t="s">
        <v>2236</v>
      </c>
      <c r="C126" s="272">
        <v>5</v>
      </c>
    </row>
    <row r="127" spans="1:3" ht="15.6" x14ac:dyDescent="0.3">
      <c r="A127" s="271" t="s">
        <v>2237</v>
      </c>
      <c r="B127" s="271" t="s">
        <v>2238</v>
      </c>
      <c r="C127" s="272">
        <v>4</v>
      </c>
    </row>
    <row r="128" spans="1:3" ht="15.6" x14ac:dyDescent="0.3">
      <c r="A128" s="271" t="s">
        <v>2239</v>
      </c>
      <c r="B128" s="271" t="s">
        <v>2240</v>
      </c>
      <c r="C128" s="272">
        <v>1</v>
      </c>
    </row>
    <row r="129" spans="1:3" ht="15.6" x14ac:dyDescent="0.25">
      <c r="A129" s="266" t="s">
        <v>2241</v>
      </c>
      <c r="B129" s="266" t="s">
        <v>2242</v>
      </c>
      <c r="C129" s="273">
        <v>3</v>
      </c>
    </row>
    <row r="130" spans="1:3" ht="15.6" x14ac:dyDescent="0.25">
      <c r="A130" s="266" t="s">
        <v>2243</v>
      </c>
      <c r="B130" s="266" t="s">
        <v>2244</v>
      </c>
      <c r="C130" s="270">
        <v>3</v>
      </c>
    </row>
    <row r="131" spans="1:3" ht="15.6" x14ac:dyDescent="0.25">
      <c r="A131" s="266" t="s">
        <v>2245</v>
      </c>
      <c r="B131" s="271" t="s">
        <v>2246</v>
      </c>
      <c r="C131" s="273">
        <v>2</v>
      </c>
    </row>
    <row r="132" spans="1:3" ht="15.6" x14ac:dyDescent="0.25">
      <c r="A132" s="266" t="s">
        <v>2247</v>
      </c>
      <c r="B132" s="271" t="s">
        <v>2248</v>
      </c>
      <c r="C132" s="269">
        <v>2</v>
      </c>
    </row>
    <row r="133" spans="1:3" ht="15.6" x14ac:dyDescent="0.25">
      <c r="A133" s="266" t="s">
        <v>2249</v>
      </c>
      <c r="B133" s="266" t="s">
        <v>2250</v>
      </c>
      <c r="C133" s="269">
        <v>3</v>
      </c>
    </row>
    <row r="134" spans="1:3" ht="15.6" x14ac:dyDescent="0.25">
      <c r="A134" s="266" t="s">
        <v>2251</v>
      </c>
      <c r="B134" s="266" t="s">
        <v>2252</v>
      </c>
      <c r="C134" s="269">
        <v>3</v>
      </c>
    </row>
    <row r="135" spans="1:3" ht="15.6" x14ac:dyDescent="0.25">
      <c r="A135" s="266" t="s">
        <v>2253</v>
      </c>
      <c r="B135" s="266" t="s">
        <v>2254</v>
      </c>
      <c r="C135" s="269">
        <v>5</v>
      </c>
    </row>
    <row r="136" spans="1:3" ht="15.6" x14ac:dyDescent="0.3">
      <c r="A136" s="266" t="s">
        <v>2255</v>
      </c>
      <c r="B136" s="266" t="s">
        <v>2256</v>
      </c>
      <c r="C136" s="267">
        <v>6</v>
      </c>
    </row>
    <row r="137" spans="1:3" ht="15.6" x14ac:dyDescent="0.3">
      <c r="A137" s="266" t="s">
        <v>2257</v>
      </c>
      <c r="B137" s="266" t="s">
        <v>2258</v>
      </c>
      <c r="C137" s="267">
        <v>4</v>
      </c>
    </row>
    <row r="138" spans="1:3" ht="15.6" x14ac:dyDescent="0.3">
      <c r="A138" s="266" t="s">
        <v>2259</v>
      </c>
      <c r="B138" s="266" t="s">
        <v>2260</v>
      </c>
      <c r="C138" s="267">
        <v>5</v>
      </c>
    </row>
    <row r="139" spans="1:3" ht="15.6" x14ac:dyDescent="0.3">
      <c r="A139" s="266" t="s">
        <v>2261</v>
      </c>
      <c r="B139" s="266" t="s">
        <v>2262</v>
      </c>
      <c r="C139" s="267">
        <v>5</v>
      </c>
    </row>
    <row r="140" spans="1:3" ht="15.6" x14ac:dyDescent="0.3">
      <c r="A140" s="266" t="s">
        <v>2263</v>
      </c>
      <c r="B140" s="266" t="s">
        <v>2264</v>
      </c>
      <c r="C140" s="267">
        <v>4</v>
      </c>
    </row>
    <row r="141" spans="1:3" ht="15.6" x14ac:dyDescent="0.3">
      <c r="A141" s="266" t="s">
        <v>2265</v>
      </c>
      <c r="B141" s="266" t="s">
        <v>2266</v>
      </c>
      <c r="C141" s="267">
        <v>4</v>
      </c>
    </row>
    <row r="142" spans="1:3" ht="15.6" x14ac:dyDescent="0.3">
      <c r="A142" s="266" t="s">
        <v>2267</v>
      </c>
      <c r="B142" s="266" t="s">
        <v>2268</v>
      </c>
      <c r="C142" s="267">
        <v>4</v>
      </c>
    </row>
    <row r="143" spans="1:3" ht="15.6" x14ac:dyDescent="0.3">
      <c r="A143" s="266" t="s">
        <v>2269</v>
      </c>
      <c r="B143" s="266" t="s">
        <v>2270</v>
      </c>
      <c r="C143" s="267">
        <v>5</v>
      </c>
    </row>
    <row r="144" spans="1:3" ht="15.6" x14ac:dyDescent="0.3">
      <c r="A144" s="266" t="s">
        <v>2271</v>
      </c>
      <c r="B144" s="266" t="s">
        <v>2272</v>
      </c>
      <c r="C144" s="267">
        <v>6</v>
      </c>
    </row>
    <row r="145" spans="1:3" ht="15.6" x14ac:dyDescent="0.3">
      <c r="A145" s="266" t="s">
        <v>2273</v>
      </c>
      <c r="B145" s="266" t="s">
        <v>2636</v>
      </c>
      <c r="C145" s="267">
        <v>5</v>
      </c>
    </row>
    <row r="146" spans="1:3" ht="15.6" x14ac:dyDescent="0.3">
      <c r="A146" s="266" t="s">
        <v>2274</v>
      </c>
      <c r="B146" s="266" t="s">
        <v>2275</v>
      </c>
      <c r="C146" s="267">
        <v>5</v>
      </c>
    </row>
    <row r="147" spans="1:3" ht="15.6" x14ac:dyDescent="0.3">
      <c r="A147" s="266" t="s">
        <v>2276</v>
      </c>
      <c r="B147" s="266" t="s">
        <v>2277</v>
      </c>
      <c r="C147" s="267">
        <v>3</v>
      </c>
    </row>
    <row r="148" spans="1:3" ht="15.6" x14ac:dyDescent="0.3">
      <c r="A148" s="266" t="s">
        <v>2278</v>
      </c>
      <c r="B148" s="266" t="s">
        <v>2279</v>
      </c>
      <c r="C148" s="267">
        <v>6</v>
      </c>
    </row>
    <row r="149" spans="1:3" ht="15.6" x14ac:dyDescent="0.3">
      <c r="A149" s="266" t="s">
        <v>2280</v>
      </c>
      <c r="B149" s="266" t="s">
        <v>2281</v>
      </c>
      <c r="C149" s="267">
        <v>5</v>
      </c>
    </row>
    <row r="150" spans="1:3" ht="15.6" x14ac:dyDescent="0.3">
      <c r="A150" s="266" t="s">
        <v>2282</v>
      </c>
      <c r="B150" s="266" t="s">
        <v>2283</v>
      </c>
      <c r="C150" s="267">
        <v>5</v>
      </c>
    </row>
    <row r="151" spans="1:3" ht="15.6" x14ac:dyDescent="0.3">
      <c r="A151" s="266" t="s">
        <v>2284</v>
      </c>
      <c r="B151" s="266" t="s">
        <v>2285</v>
      </c>
      <c r="C151" s="267">
        <v>4</v>
      </c>
    </row>
    <row r="152" spans="1:3" ht="15.6" x14ac:dyDescent="0.3">
      <c r="A152" s="266" t="s">
        <v>2286</v>
      </c>
      <c r="B152" s="266" t="s">
        <v>2287</v>
      </c>
      <c r="C152" s="267">
        <v>6</v>
      </c>
    </row>
    <row r="153" spans="1:3" ht="15.6" x14ac:dyDescent="0.3">
      <c r="A153" s="266" t="s">
        <v>2288</v>
      </c>
      <c r="B153" s="266" t="s">
        <v>2289</v>
      </c>
      <c r="C153" s="267">
        <v>3</v>
      </c>
    </row>
    <row r="154" spans="1:3" ht="15.6" x14ac:dyDescent="0.3">
      <c r="A154" s="266" t="s">
        <v>2637</v>
      </c>
      <c r="B154" s="266" t="s">
        <v>2638</v>
      </c>
      <c r="C154" s="267">
        <v>4</v>
      </c>
    </row>
    <row r="155" spans="1:3" ht="15.6" x14ac:dyDescent="0.3">
      <c r="A155" s="266" t="s">
        <v>2639</v>
      </c>
      <c r="B155" s="266" t="s">
        <v>2640</v>
      </c>
      <c r="C155" s="267">
        <v>5</v>
      </c>
    </row>
    <row r="156" spans="1:3" ht="15.6" x14ac:dyDescent="0.3">
      <c r="A156" s="266" t="s">
        <v>2641</v>
      </c>
      <c r="B156" s="266" t="s">
        <v>2642</v>
      </c>
      <c r="C156" s="267">
        <v>5</v>
      </c>
    </row>
    <row r="157" spans="1:3" ht="15.6" x14ac:dyDescent="0.3">
      <c r="A157" s="266" t="s">
        <v>2643</v>
      </c>
      <c r="B157" s="266" t="s">
        <v>2644</v>
      </c>
      <c r="C157" s="267">
        <v>5</v>
      </c>
    </row>
    <row r="158" spans="1:3" ht="15.6" x14ac:dyDescent="0.3">
      <c r="A158" s="266" t="s">
        <v>2645</v>
      </c>
      <c r="B158" s="266" t="s">
        <v>2646</v>
      </c>
      <c r="C158" s="267">
        <v>5</v>
      </c>
    </row>
    <row r="159" spans="1:3" ht="15.6" x14ac:dyDescent="0.3">
      <c r="A159" s="266" t="s">
        <v>2647</v>
      </c>
      <c r="B159" s="266" t="s">
        <v>2648</v>
      </c>
      <c r="C159" s="267">
        <v>5</v>
      </c>
    </row>
    <row r="160" spans="1:3" ht="15.6" x14ac:dyDescent="0.3">
      <c r="A160" s="266" t="s">
        <v>2649</v>
      </c>
      <c r="B160" s="266" t="s">
        <v>2650</v>
      </c>
      <c r="C160" s="267">
        <v>5</v>
      </c>
    </row>
    <row r="161" spans="1:3" ht="15.6" x14ac:dyDescent="0.3">
      <c r="A161" s="266" t="s">
        <v>2651</v>
      </c>
      <c r="B161" s="266" t="s">
        <v>2652</v>
      </c>
      <c r="C161" s="267">
        <v>5</v>
      </c>
    </row>
    <row r="162" spans="1:3" ht="15.6" x14ac:dyDescent="0.3">
      <c r="A162" s="266" t="s">
        <v>2653</v>
      </c>
      <c r="B162" s="266" t="s">
        <v>2654</v>
      </c>
      <c r="C162" s="267">
        <v>6</v>
      </c>
    </row>
    <row r="163" spans="1:3" ht="15.6" x14ac:dyDescent="0.3">
      <c r="A163" s="266" t="s">
        <v>2655</v>
      </c>
      <c r="B163" s="266" t="s">
        <v>2656</v>
      </c>
      <c r="C163" s="267">
        <v>4</v>
      </c>
    </row>
    <row r="164" spans="1:3" ht="15.6" x14ac:dyDescent="0.3">
      <c r="A164" s="266" t="s">
        <v>1197</v>
      </c>
      <c r="B164" s="266" t="s">
        <v>2046</v>
      </c>
      <c r="C164" s="267">
        <v>4</v>
      </c>
    </row>
    <row r="165" spans="1:3" ht="15.6" x14ac:dyDescent="0.3">
      <c r="A165" s="266" t="s">
        <v>2290</v>
      </c>
      <c r="B165" s="266" t="s">
        <v>2291</v>
      </c>
      <c r="C165" s="267">
        <v>4</v>
      </c>
    </row>
    <row r="166" spans="1:3" ht="15.6" x14ac:dyDescent="0.3">
      <c r="A166" s="266" t="s">
        <v>2292</v>
      </c>
      <c r="B166" s="266" t="s">
        <v>2046</v>
      </c>
      <c r="C166" s="267">
        <v>2</v>
      </c>
    </row>
    <row r="167" spans="1:3" ht="15.6" x14ac:dyDescent="0.3">
      <c r="A167" s="266" t="s">
        <v>2293</v>
      </c>
      <c r="B167" s="266" t="s">
        <v>2294</v>
      </c>
      <c r="C167" s="267">
        <v>3</v>
      </c>
    </row>
    <row r="168" spans="1:3" ht="15.6" x14ac:dyDescent="0.3">
      <c r="A168" s="266" t="s">
        <v>2295</v>
      </c>
      <c r="B168" s="266" t="s">
        <v>2296</v>
      </c>
      <c r="C168" s="267">
        <v>3</v>
      </c>
    </row>
    <row r="169" spans="1:3" ht="15.6" x14ac:dyDescent="0.3">
      <c r="A169" s="266" t="s">
        <v>2297</v>
      </c>
      <c r="B169" s="266" t="s">
        <v>2298</v>
      </c>
      <c r="C169" s="267">
        <v>5</v>
      </c>
    </row>
    <row r="170" spans="1:3" ht="15.6" x14ac:dyDescent="0.3">
      <c r="A170" s="266" t="s">
        <v>2299</v>
      </c>
      <c r="B170" s="266" t="s">
        <v>2309</v>
      </c>
      <c r="C170" s="267">
        <v>5</v>
      </c>
    </row>
    <row r="171" spans="1:3" ht="15.6" x14ac:dyDescent="0.3">
      <c r="A171" s="266" t="s">
        <v>2300</v>
      </c>
      <c r="B171" s="266" t="s">
        <v>2301</v>
      </c>
      <c r="C171" s="267">
        <v>2</v>
      </c>
    </row>
    <row r="172" spans="1:3" ht="15.6" x14ac:dyDescent="0.3">
      <c r="A172" s="266" t="s">
        <v>2302</v>
      </c>
      <c r="B172" s="266" t="s">
        <v>2303</v>
      </c>
      <c r="C172" s="267">
        <v>3</v>
      </c>
    </row>
    <row r="173" spans="1:3" ht="15.6" x14ac:dyDescent="0.3">
      <c r="A173" s="266" t="s">
        <v>2304</v>
      </c>
      <c r="B173" s="266" t="s">
        <v>2305</v>
      </c>
      <c r="C173" s="267">
        <v>4</v>
      </c>
    </row>
    <row r="174" spans="1:3" ht="15.6" x14ac:dyDescent="0.3">
      <c r="A174" s="266" t="s">
        <v>2306</v>
      </c>
      <c r="B174" s="266" t="s">
        <v>2307</v>
      </c>
      <c r="C174" s="267">
        <v>2</v>
      </c>
    </row>
    <row r="175" spans="1:3" ht="15.6" x14ac:dyDescent="0.3">
      <c r="A175" s="266" t="s">
        <v>2308</v>
      </c>
      <c r="B175" s="266" t="s">
        <v>2657</v>
      </c>
      <c r="C175" s="267">
        <v>2</v>
      </c>
    </row>
    <row r="176" spans="1:3" ht="15.6" x14ac:dyDescent="0.3">
      <c r="A176" s="266" t="s">
        <v>2310</v>
      </c>
      <c r="B176" s="266" t="s">
        <v>2311</v>
      </c>
      <c r="C176" s="267">
        <v>5</v>
      </c>
    </row>
    <row r="177" spans="1:3" ht="15.6" x14ac:dyDescent="0.3">
      <c r="A177" s="266" t="s">
        <v>2312</v>
      </c>
      <c r="B177" s="266" t="s">
        <v>2046</v>
      </c>
      <c r="C177" s="267">
        <v>4</v>
      </c>
    </row>
    <row r="178" spans="1:3" ht="15.6" x14ac:dyDescent="0.3">
      <c r="A178" s="266" t="s">
        <v>2313</v>
      </c>
      <c r="B178" s="266" t="s">
        <v>2314</v>
      </c>
      <c r="C178" s="267">
        <v>3</v>
      </c>
    </row>
    <row r="179" spans="1:3" ht="15.6" x14ac:dyDescent="0.3">
      <c r="A179" s="266" t="s">
        <v>2315</v>
      </c>
      <c r="B179" s="266" t="s">
        <v>2658</v>
      </c>
      <c r="C179" s="267">
        <v>3</v>
      </c>
    </row>
    <row r="180" spans="1:3" ht="31.2" x14ac:dyDescent="0.3">
      <c r="A180" s="266" t="s">
        <v>2659</v>
      </c>
      <c r="B180" s="266" t="s">
        <v>2660</v>
      </c>
      <c r="C180" s="267">
        <v>2</v>
      </c>
    </row>
    <row r="181" spans="1:3" ht="15.6" x14ac:dyDescent="0.3">
      <c r="A181" s="266" t="s">
        <v>2661</v>
      </c>
      <c r="B181" s="266" t="s">
        <v>2662</v>
      </c>
      <c r="C181" s="267">
        <v>5</v>
      </c>
    </row>
    <row r="182" spans="1:3" ht="15.6" x14ac:dyDescent="0.3">
      <c r="A182" s="266" t="s">
        <v>2316</v>
      </c>
      <c r="B182" s="266" t="s">
        <v>2317</v>
      </c>
      <c r="C182" s="267">
        <v>4</v>
      </c>
    </row>
    <row r="183" spans="1:3" ht="15.6" x14ac:dyDescent="0.3">
      <c r="A183" s="266" t="s">
        <v>2318</v>
      </c>
      <c r="B183" s="266" t="s">
        <v>2046</v>
      </c>
      <c r="C183" s="267">
        <v>3</v>
      </c>
    </row>
    <row r="184" spans="1:3" ht="15.6" x14ac:dyDescent="0.3">
      <c r="A184" s="266" t="s">
        <v>2319</v>
      </c>
      <c r="B184" s="266" t="s">
        <v>2320</v>
      </c>
      <c r="C184" s="267">
        <v>1</v>
      </c>
    </row>
    <row r="185" spans="1:3" ht="15.6" x14ac:dyDescent="0.3">
      <c r="A185" s="266" t="s">
        <v>2321</v>
      </c>
      <c r="B185" s="266" t="s">
        <v>2322</v>
      </c>
      <c r="C185" s="267">
        <v>4</v>
      </c>
    </row>
    <row r="186" spans="1:3" ht="15.6" x14ac:dyDescent="0.3">
      <c r="A186" s="266" t="s">
        <v>2663</v>
      </c>
      <c r="B186" s="266" t="s">
        <v>2664</v>
      </c>
      <c r="C186" s="267">
        <v>3</v>
      </c>
    </row>
    <row r="187" spans="1:3" ht="15.6" x14ac:dyDescent="0.3">
      <c r="A187" s="266" t="s">
        <v>2665</v>
      </c>
      <c r="B187" s="266" t="s">
        <v>2666</v>
      </c>
      <c r="C187" s="267">
        <v>4</v>
      </c>
    </row>
    <row r="188" spans="1:3" ht="15.6" x14ac:dyDescent="0.3">
      <c r="A188" s="266" t="s">
        <v>2323</v>
      </c>
      <c r="B188" s="266" t="s">
        <v>2324</v>
      </c>
      <c r="C188" s="267">
        <v>4</v>
      </c>
    </row>
    <row r="189" spans="1:3" ht="15.6" x14ac:dyDescent="0.3">
      <c r="A189" s="266" t="s">
        <v>2325</v>
      </c>
      <c r="B189" s="266" t="s">
        <v>2326</v>
      </c>
      <c r="C189" s="267">
        <v>4</v>
      </c>
    </row>
    <row r="190" spans="1:3" ht="15.6" x14ac:dyDescent="0.3">
      <c r="A190" s="266" t="s">
        <v>2327</v>
      </c>
      <c r="B190" s="266" t="s">
        <v>2328</v>
      </c>
      <c r="C190" s="267">
        <v>2</v>
      </c>
    </row>
    <row r="191" spans="1:3" ht="15.6" x14ac:dyDescent="0.3">
      <c r="A191" s="266" t="s">
        <v>2329</v>
      </c>
      <c r="B191" s="266" t="s">
        <v>2330</v>
      </c>
      <c r="C191" s="267">
        <v>3</v>
      </c>
    </row>
    <row r="192" spans="1:3" ht="15.6" x14ac:dyDescent="0.3">
      <c r="A192" s="266" t="s">
        <v>2331</v>
      </c>
      <c r="B192" s="266" t="s">
        <v>2332</v>
      </c>
      <c r="C192" s="267">
        <v>4</v>
      </c>
    </row>
    <row r="193" spans="1:3" ht="15.6" x14ac:dyDescent="0.3">
      <c r="A193" s="266" t="s">
        <v>2333</v>
      </c>
      <c r="B193" s="266" t="s">
        <v>2334</v>
      </c>
      <c r="C193" s="267">
        <v>2</v>
      </c>
    </row>
    <row r="194" spans="1:3" ht="15.6" x14ac:dyDescent="0.3">
      <c r="A194" s="266" t="s">
        <v>2335</v>
      </c>
      <c r="B194" s="266" t="s">
        <v>2336</v>
      </c>
      <c r="C194" s="267">
        <v>4</v>
      </c>
    </row>
    <row r="195" spans="1:3" ht="15.6" x14ac:dyDescent="0.3">
      <c r="A195" s="266" t="s">
        <v>2337</v>
      </c>
      <c r="B195" s="266" t="s">
        <v>2338</v>
      </c>
      <c r="C195" s="267">
        <v>4</v>
      </c>
    </row>
    <row r="196" spans="1:3" ht="15.6" x14ac:dyDescent="0.3">
      <c r="A196" s="266" t="s">
        <v>2339</v>
      </c>
      <c r="B196" s="266" t="s">
        <v>2340</v>
      </c>
      <c r="C196" s="267">
        <v>4</v>
      </c>
    </row>
    <row r="197" spans="1:3" ht="15.6" x14ac:dyDescent="0.3">
      <c r="A197" s="266" t="s">
        <v>2341</v>
      </c>
      <c r="B197" s="266" t="s">
        <v>2342</v>
      </c>
      <c r="C197" s="267">
        <v>3</v>
      </c>
    </row>
    <row r="198" spans="1:3" ht="15.6" x14ac:dyDescent="0.3">
      <c r="A198" s="266" t="s">
        <v>2343</v>
      </c>
      <c r="B198" s="266" t="s">
        <v>2046</v>
      </c>
      <c r="C198" s="267">
        <v>1</v>
      </c>
    </row>
    <row r="199" spans="1:3" ht="15.6" x14ac:dyDescent="0.3">
      <c r="A199" s="266" t="s">
        <v>2344</v>
      </c>
      <c r="B199" s="266" t="s">
        <v>2345</v>
      </c>
      <c r="C199" s="267">
        <v>1</v>
      </c>
    </row>
    <row r="200" spans="1:3" ht="15.6" x14ac:dyDescent="0.3">
      <c r="A200" s="266" t="s">
        <v>2346</v>
      </c>
      <c r="B200" s="266" t="s">
        <v>2347</v>
      </c>
      <c r="C200" s="267">
        <v>4</v>
      </c>
    </row>
    <row r="201" spans="1:3" ht="15.6" x14ac:dyDescent="0.3">
      <c r="A201" s="266" t="s">
        <v>2348</v>
      </c>
      <c r="B201" s="266" t="s">
        <v>2349</v>
      </c>
      <c r="C201" s="267">
        <v>4</v>
      </c>
    </row>
    <row r="202" spans="1:3" ht="15.6" x14ac:dyDescent="0.3">
      <c r="A202" s="266" t="s">
        <v>2350</v>
      </c>
      <c r="B202" s="266" t="s">
        <v>2351</v>
      </c>
      <c r="C202" s="267">
        <v>4</v>
      </c>
    </row>
    <row r="203" spans="1:3" ht="15.6" x14ac:dyDescent="0.3">
      <c r="A203" s="266" t="s">
        <v>2352</v>
      </c>
      <c r="B203" s="266" t="s">
        <v>2353</v>
      </c>
      <c r="C203" s="267">
        <v>4</v>
      </c>
    </row>
    <row r="204" spans="1:3" ht="15.6" x14ac:dyDescent="0.3">
      <c r="A204" s="266" t="s">
        <v>2354</v>
      </c>
      <c r="B204" s="266" t="s">
        <v>2355</v>
      </c>
      <c r="C204" s="267">
        <v>2</v>
      </c>
    </row>
    <row r="205" spans="1:3" ht="15.6" x14ac:dyDescent="0.3">
      <c r="A205" s="266" t="s">
        <v>2356</v>
      </c>
      <c r="B205" s="266" t="s">
        <v>2357</v>
      </c>
      <c r="C205" s="267">
        <v>1</v>
      </c>
    </row>
    <row r="206" spans="1:3" ht="15.6" x14ac:dyDescent="0.3">
      <c r="A206" s="266" t="s">
        <v>2358</v>
      </c>
      <c r="B206" s="266" t="s">
        <v>2359</v>
      </c>
      <c r="C206" s="267">
        <v>1</v>
      </c>
    </row>
    <row r="207" spans="1:3" ht="15.6" x14ac:dyDescent="0.3">
      <c r="A207" s="266" t="s">
        <v>2360</v>
      </c>
      <c r="B207" s="266" t="s">
        <v>2361</v>
      </c>
      <c r="C207" s="267">
        <v>7</v>
      </c>
    </row>
    <row r="208" spans="1:3" ht="15.6" x14ac:dyDescent="0.3">
      <c r="A208" s="266" t="s">
        <v>1193</v>
      </c>
      <c r="B208" s="266" t="s">
        <v>2362</v>
      </c>
      <c r="C208" s="267">
        <v>5</v>
      </c>
    </row>
    <row r="209" spans="1:3" ht="15.6" x14ac:dyDescent="0.3">
      <c r="A209" s="266" t="s">
        <v>1209</v>
      </c>
      <c r="B209" s="266" t="s">
        <v>2363</v>
      </c>
      <c r="C209" s="267">
        <v>6</v>
      </c>
    </row>
    <row r="210" spans="1:3" ht="15.6" x14ac:dyDescent="0.3">
      <c r="A210" s="266" t="s">
        <v>1211</v>
      </c>
      <c r="B210" s="266" t="s">
        <v>2364</v>
      </c>
      <c r="C210" s="267">
        <v>3</v>
      </c>
    </row>
    <row r="211" spans="1:3" ht="15.6" x14ac:dyDescent="0.3">
      <c r="A211" s="266" t="s">
        <v>2365</v>
      </c>
      <c r="B211" s="266" t="s">
        <v>2366</v>
      </c>
      <c r="C211" s="267">
        <v>2</v>
      </c>
    </row>
    <row r="212" spans="1:3" ht="15.6" x14ac:dyDescent="0.3">
      <c r="A212" s="266" t="s">
        <v>1210</v>
      </c>
      <c r="B212" s="266" t="s">
        <v>2367</v>
      </c>
      <c r="C212" s="267">
        <v>3</v>
      </c>
    </row>
    <row r="213" spans="1:3" ht="15.6" x14ac:dyDescent="0.3">
      <c r="A213" s="266" t="s">
        <v>1205</v>
      </c>
      <c r="B213" s="266" t="s">
        <v>2368</v>
      </c>
      <c r="C213" s="267">
        <v>1</v>
      </c>
    </row>
    <row r="214" spans="1:3" ht="15.6" x14ac:dyDescent="0.3">
      <c r="A214" s="266" t="s">
        <v>2369</v>
      </c>
      <c r="B214" s="266" t="s">
        <v>2370</v>
      </c>
      <c r="C214" s="267">
        <v>7</v>
      </c>
    </row>
    <row r="215" spans="1:3" ht="15.6" x14ac:dyDescent="0.3">
      <c r="A215" s="266" t="s">
        <v>2371</v>
      </c>
      <c r="B215" s="266" t="s">
        <v>2372</v>
      </c>
      <c r="C215" s="267">
        <v>2</v>
      </c>
    </row>
    <row r="216" spans="1:3" ht="15.6" x14ac:dyDescent="0.3">
      <c r="A216" s="266" t="s">
        <v>1200</v>
      </c>
      <c r="B216" s="266" t="s">
        <v>2373</v>
      </c>
      <c r="C216" s="267">
        <v>5</v>
      </c>
    </row>
    <row r="217" spans="1:3" ht="15.6" x14ac:dyDescent="0.3">
      <c r="A217" s="266" t="s">
        <v>1194</v>
      </c>
      <c r="B217" s="266" t="s">
        <v>2046</v>
      </c>
      <c r="C217" s="267">
        <v>4</v>
      </c>
    </row>
    <row r="218" spans="1:3" ht="15.6" x14ac:dyDescent="0.3">
      <c r="A218" s="266" t="s">
        <v>1192</v>
      </c>
      <c r="B218" s="266" t="s">
        <v>2374</v>
      </c>
      <c r="C218" s="267">
        <v>6</v>
      </c>
    </row>
    <row r="219" spans="1:3" ht="15.6" x14ac:dyDescent="0.3">
      <c r="A219" s="266" t="s">
        <v>2375</v>
      </c>
      <c r="B219" s="266" t="s">
        <v>2376</v>
      </c>
      <c r="C219" s="267">
        <v>4</v>
      </c>
    </row>
    <row r="220" spans="1:3" ht="15.6" x14ac:dyDescent="0.3">
      <c r="A220" s="266" t="s">
        <v>2377</v>
      </c>
      <c r="B220" s="266" t="s">
        <v>2378</v>
      </c>
      <c r="C220" s="267">
        <v>6</v>
      </c>
    </row>
    <row r="221" spans="1:3" ht="15.6" x14ac:dyDescent="0.3">
      <c r="A221" s="266" t="s">
        <v>2379</v>
      </c>
      <c r="B221" s="266" t="s">
        <v>2380</v>
      </c>
      <c r="C221" s="267">
        <v>2</v>
      </c>
    </row>
    <row r="222" spans="1:3" ht="15.6" x14ac:dyDescent="0.3">
      <c r="A222" s="266" t="s">
        <v>2381</v>
      </c>
      <c r="B222" s="266" t="s">
        <v>2382</v>
      </c>
      <c r="C222" s="267">
        <v>6</v>
      </c>
    </row>
    <row r="223" spans="1:3" ht="15.6" x14ac:dyDescent="0.3">
      <c r="A223" s="266" t="s">
        <v>2383</v>
      </c>
      <c r="B223" s="266" t="s">
        <v>2384</v>
      </c>
      <c r="C223" s="267">
        <v>4</v>
      </c>
    </row>
    <row r="224" spans="1:3" ht="15.6" x14ac:dyDescent="0.3">
      <c r="A224" s="266" t="s">
        <v>2385</v>
      </c>
      <c r="B224" s="266" t="s">
        <v>2386</v>
      </c>
      <c r="C224" s="267">
        <v>7</v>
      </c>
    </row>
    <row r="225" spans="1:3" ht="15.6" x14ac:dyDescent="0.3">
      <c r="A225" s="266" t="s">
        <v>2387</v>
      </c>
      <c r="B225" s="266" t="s">
        <v>2388</v>
      </c>
      <c r="C225" s="267">
        <v>8</v>
      </c>
    </row>
    <row r="226" spans="1:3" ht="15.6" x14ac:dyDescent="0.3">
      <c r="A226" s="266" t="s">
        <v>2389</v>
      </c>
      <c r="B226" s="266" t="s">
        <v>2390</v>
      </c>
      <c r="C226" s="267">
        <v>6</v>
      </c>
    </row>
    <row r="227" spans="1:3" ht="15.6" x14ac:dyDescent="0.3">
      <c r="A227" s="266" t="s">
        <v>2391</v>
      </c>
      <c r="B227" s="266" t="s">
        <v>2392</v>
      </c>
      <c r="C227" s="267">
        <v>5</v>
      </c>
    </row>
    <row r="228" spans="1:3" ht="15.6" x14ac:dyDescent="0.3">
      <c r="A228" s="266" t="s">
        <v>2393</v>
      </c>
      <c r="B228" s="266" t="s">
        <v>2394</v>
      </c>
      <c r="C228" s="267">
        <v>6</v>
      </c>
    </row>
    <row r="229" spans="1:3" ht="15.6" x14ac:dyDescent="0.3">
      <c r="A229" s="266" t="s">
        <v>2395</v>
      </c>
      <c r="B229" s="266" t="s">
        <v>2396</v>
      </c>
      <c r="C229" s="267">
        <v>1</v>
      </c>
    </row>
    <row r="230" spans="1:3" ht="15.6" x14ac:dyDescent="0.3">
      <c r="A230" s="266" t="s">
        <v>2397</v>
      </c>
      <c r="B230" s="266" t="s">
        <v>2398</v>
      </c>
      <c r="C230" s="267">
        <v>4</v>
      </c>
    </row>
    <row r="231" spans="1:3" ht="15.6" x14ac:dyDescent="0.3">
      <c r="A231" s="266" t="s">
        <v>2399</v>
      </c>
      <c r="B231" s="266" t="s">
        <v>2400</v>
      </c>
      <c r="C231" s="267">
        <v>5</v>
      </c>
    </row>
    <row r="232" spans="1:3" ht="15.6" x14ac:dyDescent="0.3">
      <c r="A232" s="266" t="s">
        <v>2401</v>
      </c>
      <c r="B232" s="266" t="s">
        <v>2046</v>
      </c>
      <c r="C232" s="267">
        <v>4</v>
      </c>
    </row>
    <row r="233" spans="1:3" ht="15.6" x14ac:dyDescent="0.3">
      <c r="A233" s="266" t="s">
        <v>2402</v>
      </c>
      <c r="B233" s="266" t="s">
        <v>2403</v>
      </c>
      <c r="C233" s="267">
        <v>6</v>
      </c>
    </row>
    <row r="234" spans="1:3" ht="15.6" x14ac:dyDescent="0.3">
      <c r="A234" s="266" t="s">
        <v>2404</v>
      </c>
      <c r="B234" s="266" t="s">
        <v>2405</v>
      </c>
      <c r="C234" s="267">
        <v>5</v>
      </c>
    </row>
    <row r="235" spans="1:3" ht="15.6" x14ac:dyDescent="0.3">
      <c r="A235" s="266" t="s">
        <v>2406</v>
      </c>
      <c r="B235" s="266" t="s">
        <v>2407</v>
      </c>
      <c r="C235" s="267">
        <v>4</v>
      </c>
    </row>
    <row r="236" spans="1:3" ht="15.6" x14ac:dyDescent="0.3">
      <c r="A236" s="266" t="s">
        <v>2408</v>
      </c>
      <c r="B236" s="266" t="s">
        <v>2409</v>
      </c>
      <c r="C236" s="267">
        <v>4</v>
      </c>
    </row>
    <row r="237" spans="1:3" ht="15.6" x14ac:dyDescent="0.3">
      <c r="A237" s="266" t="s">
        <v>2410</v>
      </c>
      <c r="B237" s="266" t="s">
        <v>2411</v>
      </c>
      <c r="C237" s="267">
        <v>5</v>
      </c>
    </row>
    <row r="238" spans="1:3" ht="15.6" x14ac:dyDescent="0.3">
      <c r="A238" s="266" t="s">
        <v>2412</v>
      </c>
      <c r="B238" s="266" t="s">
        <v>2413</v>
      </c>
      <c r="C238" s="267">
        <v>4</v>
      </c>
    </row>
    <row r="239" spans="1:3" ht="15.6" x14ac:dyDescent="0.3">
      <c r="A239" s="266" t="s">
        <v>2414</v>
      </c>
      <c r="B239" s="266" t="s">
        <v>2415</v>
      </c>
      <c r="C239" s="267">
        <v>4</v>
      </c>
    </row>
    <row r="240" spans="1:3" ht="15.6" x14ac:dyDescent="0.3">
      <c r="A240" s="266" t="s">
        <v>2667</v>
      </c>
      <c r="B240" s="266" t="s">
        <v>2668</v>
      </c>
      <c r="C240" s="267">
        <v>5</v>
      </c>
    </row>
    <row r="241" spans="1:3" ht="15.6" x14ac:dyDescent="0.3">
      <c r="A241" s="266" t="s">
        <v>2416</v>
      </c>
      <c r="B241" s="266" t="s">
        <v>2417</v>
      </c>
      <c r="C241" s="267">
        <v>7</v>
      </c>
    </row>
    <row r="242" spans="1:3" ht="15.6" x14ac:dyDescent="0.3">
      <c r="A242" s="266" t="s">
        <v>1207</v>
      </c>
      <c r="B242" s="266" t="s">
        <v>2046</v>
      </c>
      <c r="C242" s="267">
        <v>5</v>
      </c>
    </row>
    <row r="243" spans="1:3" ht="15.6" x14ac:dyDescent="0.3">
      <c r="A243" s="266" t="s">
        <v>2418</v>
      </c>
      <c r="B243" s="266" t="s">
        <v>2669</v>
      </c>
      <c r="C243" s="267">
        <v>8</v>
      </c>
    </row>
    <row r="244" spans="1:3" ht="15.6" x14ac:dyDescent="0.3">
      <c r="A244" s="266" t="s">
        <v>2419</v>
      </c>
      <c r="B244" s="266" t="s">
        <v>2420</v>
      </c>
      <c r="C244" s="267">
        <v>6</v>
      </c>
    </row>
    <row r="245" spans="1:3" ht="15.6" x14ac:dyDescent="0.3">
      <c r="A245" s="266" t="s">
        <v>2421</v>
      </c>
      <c r="B245" s="266" t="s">
        <v>2422</v>
      </c>
      <c r="C245" s="267">
        <v>6</v>
      </c>
    </row>
    <row r="246" spans="1:3" ht="15.6" x14ac:dyDescent="0.3">
      <c r="A246" s="266" t="s">
        <v>2423</v>
      </c>
      <c r="B246" s="266" t="s">
        <v>2424</v>
      </c>
      <c r="C246" s="267">
        <v>4</v>
      </c>
    </row>
    <row r="247" spans="1:3" ht="15.6" x14ac:dyDescent="0.3">
      <c r="A247" s="266" t="s">
        <v>2425</v>
      </c>
      <c r="B247" s="266" t="s">
        <v>2426</v>
      </c>
      <c r="C247" s="267">
        <v>8</v>
      </c>
    </row>
    <row r="248" spans="1:3" ht="15.6" x14ac:dyDescent="0.3">
      <c r="A248" s="266" t="s">
        <v>2427</v>
      </c>
      <c r="B248" s="266" t="s">
        <v>2428</v>
      </c>
      <c r="C248" s="267">
        <v>6</v>
      </c>
    </row>
    <row r="249" spans="1:3" ht="15.6" x14ac:dyDescent="0.3">
      <c r="A249" s="266" t="s">
        <v>2429</v>
      </c>
      <c r="B249" s="266" t="s">
        <v>2430</v>
      </c>
      <c r="C249" s="267">
        <v>6</v>
      </c>
    </row>
    <row r="250" spans="1:3" ht="15.6" x14ac:dyDescent="0.3">
      <c r="A250" s="266" t="s">
        <v>2431</v>
      </c>
      <c r="B250" s="266" t="s">
        <v>2432</v>
      </c>
      <c r="C250" s="267">
        <v>6</v>
      </c>
    </row>
    <row r="251" spans="1:3" ht="15.6" x14ac:dyDescent="0.3">
      <c r="A251" s="266" t="s">
        <v>2670</v>
      </c>
      <c r="B251" s="266" t="s">
        <v>2433</v>
      </c>
      <c r="C251" s="267">
        <v>4</v>
      </c>
    </row>
    <row r="252" spans="1:3" ht="15.6" x14ac:dyDescent="0.3">
      <c r="A252" s="266" t="s">
        <v>2434</v>
      </c>
      <c r="B252" s="266" t="s">
        <v>2435</v>
      </c>
      <c r="C252" s="267">
        <v>5</v>
      </c>
    </row>
    <row r="253" spans="1:3" ht="15.6" x14ac:dyDescent="0.3">
      <c r="A253" s="266" t="s">
        <v>2436</v>
      </c>
      <c r="B253" s="266" t="s">
        <v>2671</v>
      </c>
      <c r="C253" s="267">
        <v>8</v>
      </c>
    </row>
    <row r="254" spans="1:3" ht="15.6" x14ac:dyDescent="0.3">
      <c r="A254" s="266" t="s">
        <v>2437</v>
      </c>
      <c r="B254" s="266" t="s">
        <v>2438</v>
      </c>
      <c r="C254" s="267">
        <v>5</v>
      </c>
    </row>
    <row r="255" spans="1:3" ht="15.6" x14ac:dyDescent="0.3">
      <c r="A255" s="266" t="s">
        <v>2439</v>
      </c>
      <c r="B255" s="266" t="s">
        <v>2440</v>
      </c>
      <c r="C255" s="267">
        <v>4</v>
      </c>
    </row>
    <row r="256" spans="1:3" ht="15.6" x14ac:dyDescent="0.3">
      <c r="A256" s="266" t="s">
        <v>2441</v>
      </c>
      <c r="B256" s="266" t="s">
        <v>2442</v>
      </c>
      <c r="C256" s="267">
        <v>4</v>
      </c>
    </row>
    <row r="257" spans="1:3" ht="15.6" x14ac:dyDescent="0.3">
      <c r="A257" s="266" t="s">
        <v>2443</v>
      </c>
      <c r="B257" s="266" t="s">
        <v>2444</v>
      </c>
      <c r="C257" s="267">
        <v>5</v>
      </c>
    </row>
    <row r="258" spans="1:3" ht="15.6" x14ac:dyDescent="0.3">
      <c r="A258" s="266" t="s">
        <v>2445</v>
      </c>
      <c r="B258" s="266" t="s">
        <v>2446</v>
      </c>
      <c r="C258" s="267">
        <v>6</v>
      </c>
    </row>
    <row r="259" spans="1:3" ht="15.6" x14ac:dyDescent="0.3">
      <c r="A259" s="266" t="s">
        <v>2672</v>
      </c>
      <c r="B259" s="266" t="s">
        <v>2673</v>
      </c>
      <c r="C259" s="267">
        <v>3</v>
      </c>
    </row>
    <row r="260" spans="1:3" ht="15.6" x14ac:dyDescent="0.3">
      <c r="A260" s="266" t="s">
        <v>2674</v>
      </c>
      <c r="B260" s="266" t="s">
        <v>2675</v>
      </c>
      <c r="C260" s="267">
        <v>6</v>
      </c>
    </row>
    <row r="261" spans="1:3" ht="15.6" x14ac:dyDescent="0.3">
      <c r="A261" s="266" t="s">
        <v>2447</v>
      </c>
      <c r="B261" s="266" t="s">
        <v>2448</v>
      </c>
      <c r="C261" s="267">
        <v>4</v>
      </c>
    </row>
    <row r="262" spans="1:3" ht="15.6" x14ac:dyDescent="0.3">
      <c r="A262" s="266" t="s">
        <v>2449</v>
      </c>
      <c r="B262" s="266" t="s">
        <v>2046</v>
      </c>
      <c r="C262" s="267">
        <v>3</v>
      </c>
    </row>
    <row r="263" spans="1:3" ht="15.6" x14ac:dyDescent="0.3">
      <c r="A263" s="266" t="s">
        <v>2450</v>
      </c>
      <c r="B263" s="266" t="s">
        <v>2451</v>
      </c>
      <c r="C263" s="267">
        <v>2</v>
      </c>
    </row>
    <row r="264" spans="1:3" ht="15.6" x14ac:dyDescent="0.3">
      <c r="A264" s="266" t="s">
        <v>2452</v>
      </c>
      <c r="B264" s="266" t="s">
        <v>2453</v>
      </c>
      <c r="C264" s="267">
        <v>5</v>
      </c>
    </row>
    <row r="265" spans="1:3" ht="15.6" x14ac:dyDescent="0.3">
      <c r="A265" s="266" t="s">
        <v>2454</v>
      </c>
      <c r="B265" s="266" t="s">
        <v>2455</v>
      </c>
      <c r="C265" s="267">
        <v>5</v>
      </c>
    </row>
    <row r="266" spans="1:3" ht="15.6" x14ac:dyDescent="0.3">
      <c r="A266" s="266" t="s">
        <v>2456</v>
      </c>
      <c r="B266" s="266" t="s">
        <v>2457</v>
      </c>
      <c r="C266" s="267">
        <v>4</v>
      </c>
    </row>
    <row r="267" spans="1:3" ht="15.6" x14ac:dyDescent="0.3">
      <c r="A267" s="266" t="s">
        <v>2458</v>
      </c>
      <c r="B267" s="266" t="s">
        <v>2459</v>
      </c>
      <c r="C267" s="267">
        <v>4</v>
      </c>
    </row>
    <row r="268" spans="1:3" ht="15.6" x14ac:dyDescent="0.3">
      <c r="A268" s="266" t="s">
        <v>2460</v>
      </c>
      <c r="B268" s="266" t="s">
        <v>2461</v>
      </c>
      <c r="C268" s="267">
        <v>8</v>
      </c>
    </row>
    <row r="269" spans="1:3" ht="15.6" x14ac:dyDescent="0.3">
      <c r="A269" s="266" t="s">
        <v>2462</v>
      </c>
      <c r="B269" s="266" t="s">
        <v>2463</v>
      </c>
      <c r="C269" s="267">
        <v>7</v>
      </c>
    </row>
    <row r="270" spans="1:3" ht="15.6" x14ac:dyDescent="0.3">
      <c r="A270" s="266" t="s">
        <v>2464</v>
      </c>
      <c r="B270" s="266" t="s">
        <v>2465</v>
      </c>
      <c r="C270" s="267">
        <v>6</v>
      </c>
    </row>
    <row r="271" spans="1:3" ht="15.6" x14ac:dyDescent="0.3">
      <c r="A271" s="266" t="s">
        <v>2466</v>
      </c>
      <c r="B271" s="266" t="s">
        <v>2467</v>
      </c>
      <c r="C271" s="267">
        <v>8</v>
      </c>
    </row>
    <row r="272" spans="1:3" ht="15.6" x14ac:dyDescent="0.3">
      <c r="A272" s="266" t="s">
        <v>2468</v>
      </c>
      <c r="B272" s="266" t="s">
        <v>2469</v>
      </c>
      <c r="C272" s="267">
        <v>7</v>
      </c>
    </row>
    <row r="273" spans="1:3" ht="15.6" x14ac:dyDescent="0.3">
      <c r="A273" s="266" t="s">
        <v>2470</v>
      </c>
      <c r="B273" s="266" t="s">
        <v>2471</v>
      </c>
      <c r="C273" s="267">
        <v>6</v>
      </c>
    </row>
    <row r="274" spans="1:3" ht="15.6" x14ac:dyDescent="0.3">
      <c r="A274" s="266" t="s">
        <v>2472</v>
      </c>
      <c r="B274" s="266" t="s">
        <v>2473</v>
      </c>
      <c r="C274" s="267">
        <v>4</v>
      </c>
    </row>
    <row r="275" spans="1:3" ht="15.6" x14ac:dyDescent="0.3">
      <c r="A275" s="266" t="s">
        <v>2474</v>
      </c>
      <c r="B275" s="266" t="s">
        <v>2475</v>
      </c>
      <c r="C275" s="267">
        <v>4</v>
      </c>
    </row>
    <row r="276" spans="1:3" ht="15.6" x14ac:dyDescent="0.3">
      <c r="A276" s="266" t="s">
        <v>2476</v>
      </c>
      <c r="B276" s="266" t="s">
        <v>2477</v>
      </c>
      <c r="C276" s="267">
        <v>5</v>
      </c>
    </row>
    <row r="277" spans="1:3" ht="15.6" x14ac:dyDescent="0.3">
      <c r="A277" s="266" t="s">
        <v>2478</v>
      </c>
      <c r="B277" s="266" t="s">
        <v>2479</v>
      </c>
      <c r="C277" s="267">
        <v>1</v>
      </c>
    </row>
    <row r="278" spans="1:3" ht="15.6" x14ac:dyDescent="0.3">
      <c r="A278" s="266" t="s">
        <v>2480</v>
      </c>
      <c r="B278" s="266" t="s">
        <v>2481</v>
      </c>
      <c r="C278" s="267">
        <v>4</v>
      </c>
    </row>
    <row r="279" spans="1:3" ht="15.6" x14ac:dyDescent="0.3">
      <c r="A279" s="266" t="s">
        <v>2676</v>
      </c>
      <c r="B279" s="266" t="s">
        <v>2677</v>
      </c>
      <c r="C279" s="267">
        <v>7</v>
      </c>
    </row>
    <row r="280" spans="1:3" ht="21" customHeight="1" x14ac:dyDescent="0.3">
      <c r="A280" s="266" t="s">
        <v>2482</v>
      </c>
      <c r="B280" s="266" t="s">
        <v>2483</v>
      </c>
      <c r="C280" s="267">
        <v>6</v>
      </c>
    </row>
    <row r="281" spans="1:3" ht="15.6" x14ac:dyDescent="0.3">
      <c r="A281" s="266" t="s">
        <v>2484</v>
      </c>
      <c r="B281" s="266" t="s">
        <v>2485</v>
      </c>
      <c r="C281" s="267">
        <v>5</v>
      </c>
    </row>
    <row r="282" spans="1:3" ht="15.6" x14ac:dyDescent="0.3">
      <c r="A282" s="266" t="s">
        <v>2486</v>
      </c>
      <c r="B282" s="266" t="s">
        <v>2487</v>
      </c>
      <c r="C282" s="267">
        <v>5</v>
      </c>
    </row>
    <row r="283" spans="1:3" ht="15.6" x14ac:dyDescent="0.3">
      <c r="A283" s="266" t="s">
        <v>2488</v>
      </c>
      <c r="B283" s="266" t="s">
        <v>2489</v>
      </c>
      <c r="C283" s="267">
        <v>3</v>
      </c>
    </row>
    <row r="284" spans="1:3" ht="15.6" x14ac:dyDescent="0.3">
      <c r="A284" s="266" t="s">
        <v>2490</v>
      </c>
      <c r="B284" s="266" t="s">
        <v>2491</v>
      </c>
      <c r="C284" s="267">
        <v>6</v>
      </c>
    </row>
    <row r="285" spans="1:3" ht="15.6" x14ac:dyDescent="0.3">
      <c r="A285" s="266" t="s">
        <v>2492</v>
      </c>
      <c r="B285" s="266" t="s">
        <v>2493</v>
      </c>
      <c r="C285" s="267">
        <v>5</v>
      </c>
    </row>
    <row r="286" spans="1:3" ht="15.6" x14ac:dyDescent="0.3">
      <c r="A286" s="266" t="s">
        <v>2494</v>
      </c>
      <c r="B286" s="266" t="s">
        <v>2495</v>
      </c>
      <c r="C286" s="267">
        <v>5</v>
      </c>
    </row>
    <row r="287" spans="1:3" ht="15.6" x14ac:dyDescent="0.3">
      <c r="A287" s="266" t="s">
        <v>2496</v>
      </c>
      <c r="B287" s="266" t="s">
        <v>2497</v>
      </c>
      <c r="C287" s="267">
        <v>6</v>
      </c>
    </row>
    <row r="288" spans="1:3" ht="15.6" x14ac:dyDescent="0.3">
      <c r="A288" s="266" t="s">
        <v>2498</v>
      </c>
      <c r="B288" s="266" t="s">
        <v>2499</v>
      </c>
      <c r="C288" s="267">
        <v>5</v>
      </c>
    </row>
    <row r="289" spans="1:3" ht="15.6" x14ac:dyDescent="0.3">
      <c r="A289" s="266" t="s">
        <v>2500</v>
      </c>
      <c r="B289" s="266" t="s">
        <v>2501</v>
      </c>
      <c r="C289" s="267">
        <v>5</v>
      </c>
    </row>
    <row r="290" spans="1:3" ht="15.6" x14ac:dyDescent="0.3">
      <c r="A290" s="266" t="s">
        <v>2502</v>
      </c>
      <c r="B290" s="266" t="s">
        <v>2046</v>
      </c>
      <c r="C290" s="267">
        <v>4</v>
      </c>
    </row>
    <row r="291" spans="1:3" ht="15.6" x14ac:dyDescent="0.3">
      <c r="A291" s="266" t="s">
        <v>2503</v>
      </c>
      <c r="B291" s="266" t="s">
        <v>2504</v>
      </c>
      <c r="C291" s="267">
        <v>1</v>
      </c>
    </row>
    <row r="292" spans="1:3" ht="15.6" x14ac:dyDescent="0.3">
      <c r="A292" s="266" t="s">
        <v>2505</v>
      </c>
      <c r="B292" s="266" t="s">
        <v>2506</v>
      </c>
      <c r="C292" s="267">
        <v>4</v>
      </c>
    </row>
    <row r="293" spans="1:3" ht="15.6" x14ac:dyDescent="0.3">
      <c r="A293" s="266" t="s">
        <v>2507</v>
      </c>
      <c r="B293" s="266" t="s">
        <v>2508</v>
      </c>
      <c r="C293" s="267">
        <v>5</v>
      </c>
    </row>
    <row r="294" spans="1:3" ht="15.6" x14ac:dyDescent="0.3">
      <c r="A294" s="266" t="s">
        <v>2509</v>
      </c>
      <c r="B294" s="266" t="s">
        <v>2510</v>
      </c>
      <c r="C294" s="267">
        <v>3</v>
      </c>
    </row>
    <row r="295" spans="1:3" ht="15.6" x14ac:dyDescent="0.3">
      <c r="A295" s="266" t="s">
        <v>1203</v>
      </c>
      <c r="B295" s="266" t="s">
        <v>2511</v>
      </c>
      <c r="C295" s="267">
        <v>6</v>
      </c>
    </row>
    <row r="296" spans="1:3" ht="15.6" x14ac:dyDescent="0.3">
      <c r="A296" s="266" t="s">
        <v>2512</v>
      </c>
      <c r="B296" s="266" t="s">
        <v>2513</v>
      </c>
      <c r="C296" s="267">
        <v>4</v>
      </c>
    </row>
    <row r="297" spans="1:3" ht="15.6" x14ac:dyDescent="0.3">
      <c r="A297" s="266" t="s">
        <v>2514</v>
      </c>
      <c r="B297" s="266" t="s">
        <v>2515</v>
      </c>
      <c r="C297" s="267">
        <v>5</v>
      </c>
    </row>
    <row r="298" spans="1:3" ht="15.6" x14ac:dyDescent="0.3">
      <c r="A298" s="266" t="s">
        <v>2516</v>
      </c>
      <c r="B298" s="266" t="s">
        <v>2517</v>
      </c>
      <c r="C298" s="267">
        <v>4</v>
      </c>
    </row>
    <row r="299" spans="1:3" ht="15.6" x14ac:dyDescent="0.3">
      <c r="A299" s="266" t="s">
        <v>2518</v>
      </c>
      <c r="B299" s="266" t="s">
        <v>2519</v>
      </c>
      <c r="C299" s="267">
        <v>6</v>
      </c>
    </row>
    <row r="300" spans="1:3" ht="15.6" x14ac:dyDescent="0.3">
      <c r="A300" s="271" t="s">
        <v>2520</v>
      </c>
      <c r="B300" s="266" t="s">
        <v>2521</v>
      </c>
      <c r="C300" s="267">
        <v>6</v>
      </c>
    </row>
    <row r="301" spans="1:3" ht="15.6" x14ac:dyDescent="0.3">
      <c r="A301" s="271" t="s">
        <v>2522</v>
      </c>
      <c r="B301" s="266" t="s">
        <v>2523</v>
      </c>
      <c r="C301" s="267">
        <v>4</v>
      </c>
    </row>
    <row r="302" spans="1:3" ht="15.6" x14ac:dyDescent="0.3">
      <c r="A302" s="271" t="s">
        <v>2524</v>
      </c>
      <c r="B302" s="266" t="s">
        <v>2525</v>
      </c>
      <c r="C302" s="267">
        <v>6</v>
      </c>
    </row>
    <row r="303" spans="1:3" ht="15.6" x14ac:dyDescent="0.3">
      <c r="A303" s="271" t="s">
        <v>2526</v>
      </c>
      <c r="B303" s="266" t="s">
        <v>2527</v>
      </c>
      <c r="C303" s="267">
        <v>3</v>
      </c>
    </row>
    <row r="304" spans="1:3" ht="15.6" x14ac:dyDescent="0.3">
      <c r="A304" s="271" t="s">
        <v>2528</v>
      </c>
      <c r="B304" s="266" t="s">
        <v>2706</v>
      </c>
      <c r="C304" s="267">
        <v>5</v>
      </c>
    </row>
    <row r="305" spans="1:3" ht="15.6" x14ac:dyDescent="0.3">
      <c r="A305" s="271" t="s">
        <v>2529</v>
      </c>
      <c r="B305" s="266" t="s">
        <v>2530</v>
      </c>
      <c r="C305" s="267">
        <v>4</v>
      </c>
    </row>
    <row r="306" spans="1:3" ht="15.6" x14ac:dyDescent="0.3">
      <c r="A306" s="271" t="s">
        <v>2531</v>
      </c>
      <c r="B306" s="266" t="s">
        <v>2678</v>
      </c>
      <c r="C306" s="267">
        <v>3</v>
      </c>
    </row>
    <row r="307" spans="1:3" ht="15.6" x14ac:dyDescent="0.3">
      <c r="A307" s="271" t="s">
        <v>2532</v>
      </c>
      <c r="B307" s="266" t="s">
        <v>2533</v>
      </c>
      <c r="C307" s="267">
        <v>4</v>
      </c>
    </row>
    <row r="308" spans="1:3" ht="15.6" x14ac:dyDescent="0.3">
      <c r="A308" s="271" t="s">
        <v>2534</v>
      </c>
      <c r="B308" s="266" t="s">
        <v>2535</v>
      </c>
      <c r="C308" s="267">
        <v>5</v>
      </c>
    </row>
    <row r="309" spans="1:3" ht="15.6" x14ac:dyDescent="0.3">
      <c r="A309" s="271" t="s">
        <v>2536</v>
      </c>
      <c r="B309" s="266" t="s">
        <v>2537</v>
      </c>
      <c r="C309" s="267">
        <v>4</v>
      </c>
    </row>
    <row r="310" spans="1:3" ht="15.6" x14ac:dyDescent="0.3">
      <c r="A310" s="271" t="s">
        <v>2538</v>
      </c>
      <c r="B310" s="266" t="s">
        <v>2707</v>
      </c>
      <c r="C310" s="267">
        <v>5</v>
      </c>
    </row>
    <row r="311" spans="1:3" ht="15.6" x14ac:dyDescent="0.3">
      <c r="A311" s="271" t="s">
        <v>2679</v>
      </c>
      <c r="B311" s="266" t="s">
        <v>2680</v>
      </c>
      <c r="C311" s="267">
        <v>4</v>
      </c>
    </row>
    <row r="312" spans="1:3" ht="15.6" x14ac:dyDescent="0.3">
      <c r="A312" s="271" t="s">
        <v>2681</v>
      </c>
      <c r="B312" s="266" t="s">
        <v>2682</v>
      </c>
      <c r="C312" s="267">
        <v>4</v>
      </c>
    </row>
    <row r="313" spans="1:3" ht="15.6" x14ac:dyDescent="0.3">
      <c r="A313" s="266" t="s">
        <v>2683</v>
      </c>
      <c r="B313" s="266" t="s">
        <v>2684</v>
      </c>
      <c r="C313" s="267">
        <v>5</v>
      </c>
    </row>
    <row r="314" spans="1:3" ht="15.6" x14ac:dyDescent="0.3">
      <c r="A314" s="266" t="s">
        <v>2685</v>
      </c>
      <c r="B314" s="266" t="s">
        <v>2686</v>
      </c>
      <c r="C314" s="267">
        <v>6</v>
      </c>
    </row>
    <row r="315" spans="1:3" ht="15.6" x14ac:dyDescent="0.3">
      <c r="A315" s="266" t="s">
        <v>2687</v>
      </c>
      <c r="B315" s="266" t="s">
        <v>2688</v>
      </c>
      <c r="C315" s="267">
        <v>5</v>
      </c>
    </row>
    <row r="316" spans="1:3" ht="15.6" x14ac:dyDescent="0.3">
      <c r="A316" s="266" t="s">
        <v>2689</v>
      </c>
      <c r="B316" s="266" t="s">
        <v>2690</v>
      </c>
      <c r="C316" s="267">
        <v>5</v>
      </c>
    </row>
    <row r="317" spans="1:3" ht="15.6" x14ac:dyDescent="0.3">
      <c r="A317" s="266" t="s">
        <v>2691</v>
      </c>
      <c r="B317" s="266" t="s">
        <v>2692</v>
      </c>
      <c r="C317" s="267">
        <v>6</v>
      </c>
    </row>
    <row r="318" spans="1:3" ht="15.6" x14ac:dyDescent="0.3">
      <c r="A318" s="266" t="s">
        <v>2539</v>
      </c>
      <c r="B318" s="266" t="s">
        <v>2540</v>
      </c>
      <c r="C318" s="267">
        <v>6</v>
      </c>
    </row>
    <row r="319" spans="1:3" ht="15.6" x14ac:dyDescent="0.3">
      <c r="A319" s="266" t="s">
        <v>2541</v>
      </c>
      <c r="B319" s="266" t="s">
        <v>2542</v>
      </c>
      <c r="C319" s="267">
        <v>5</v>
      </c>
    </row>
    <row r="320" spans="1:3" ht="15.6" x14ac:dyDescent="0.3">
      <c r="A320" s="266" t="s">
        <v>2543</v>
      </c>
      <c r="B320" s="266" t="s">
        <v>2544</v>
      </c>
      <c r="C320" s="267">
        <v>5</v>
      </c>
    </row>
    <row r="321" spans="1:3" ht="15.6" x14ac:dyDescent="0.3">
      <c r="A321" s="266" t="s">
        <v>2545</v>
      </c>
      <c r="B321" s="266" t="s">
        <v>2546</v>
      </c>
      <c r="C321" s="267">
        <v>6</v>
      </c>
    </row>
    <row r="322" spans="1:3" ht="15.6" x14ac:dyDescent="0.3">
      <c r="A322" s="266" t="s">
        <v>2547</v>
      </c>
      <c r="B322" s="266" t="s">
        <v>2548</v>
      </c>
      <c r="C322" s="267">
        <v>4</v>
      </c>
    </row>
    <row r="323" spans="1:3" ht="15.6" x14ac:dyDescent="0.3">
      <c r="A323" s="266" t="s">
        <v>2549</v>
      </c>
      <c r="B323" s="266" t="s">
        <v>2550</v>
      </c>
      <c r="C323" s="267">
        <v>5</v>
      </c>
    </row>
    <row r="324" spans="1:3" ht="15.6" x14ac:dyDescent="0.3">
      <c r="A324" s="266" t="s">
        <v>2551</v>
      </c>
      <c r="B324" s="266" t="s">
        <v>2552</v>
      </c>
      <c r="C324" s="267">
        <v>4</v>
      </c>
    </row>
    <row r="325" spans="1:3" ht="15.6" x14ac:dyDescent="0.3">
      <c r="A325" s="266" t="s">
        <v>2553</v>
      </c>
      <c r="B325" s="266" t="s">
        <v>2554</v>
      </c>
      <c r="C325" s="267">
        <v>3</v>
      </c>
    </row>
    <row r="326" spans="1:3" ht="15.6" x14ac:dyDescent="0.3">
      <c r="A326" s="266" t="s">
        <v>2555</v>
      </c>
      <c r="B326" s="266" t="s">
        <v>2556</v>
      </c>
      <c r="C326" s="267">
        <v>2</v>
      </c>
    </row>
    <row r="327" spans="1:3" ht="15.6" x14ac:dyDescent="0.3">
      <c r="A327" s="266" t="s">
        <v>2557</v>
      </c>
      <c r="B327" s="266" t="s">
        <v>2558</v>
      </c>
      <c r="C327" s="267">
        <v>3</v>
      </c>
    </row>
    <row r="328" spans="1:3" ht="15.6" x14ac:dyDescent="0.3">
      <c r="A328" s="266" t="s">
        <v>2559</v>
      </c>
      <c r="B328" s="266" t="s">
        <v>2046</v>
      </c>
      <c r="C328" s="267">
        <v>4</v>
      </c>
    </row>
    <row r="329" spans="1:3" ht="15.6" x14ac:dyDescent="0.3">
      <c r="A329" s="266" t="s">
        <v>2560</v>
      </c>
      <c r="B329" s="266" t="s">
        <v>2561</v>
      </c>
      <c r="C329" s="267">
        <v>6</v>
      </c>
    </row>
    <row r="330" spans="1:3" ht="15.6" x14ac:dyDescent="0.3">
      <c r="A330" s="266" t="s">
        <v>2562</v>
      </c>
      <c r="B330" s="266" t="s">
        <v>2563</v>
      </c>
      <c r="C330" s="267">
        <v>6</v>
      </c>
    </row>
    <row r="331" spans="1:3" ht="15.6" x14ac:dyDescent="0.3">
      <c r="A331" s="266" t="s">
        <v>2564</v>
      </c>
      <c r="B331" s="266" t="s">
        <v>2565</v>
      </c>
      <c r="C331" s="267">
        <v>7</v>
      </c>
    </row>
    <row r="332" spans="1:3" ht="15.6" x14ac:dyDescent="0.3">
      <c r="A332" s="266" t="s">
        <v>2566</v>
      </c>
      <c r="B332" s="266" t="s">
        <v>2708</v>
      </c>
      <c r="C332" s="267"/>
    </row>
    <row r="333" spans="1:3" ht="15.6" x14ac:dyDescent="0.25">
      <c r="A333" s="266" t="s">
        <v>2567</v>
      </c>
      <c r="B333" s="266" t="s">
        <v>2708</v>
      </c>
      <c r="C333" s="269"/>
    </row>
    <row r="334" spans="1:3" ht="15.6" x14ac:dyDescent="0.25">
      <c r="A334" s="266" t="s">
        <v>2568</v>
      </c>
      <c r="B334" s="266" t="s">
        <v>2569</v>
      </c>
      <c r="C334" s="269">
        <v>5</v>
      </c>
    </row>
    <row r="335" spans="1:3" ht="15.6" x14ac:dyDescent="0.3">
      <c r="A335" s="266" t="s">
        <v>2570</v>
      </c>
      <c r="B335" s="266" t="s">
        <v>2571</v>
      </c>
      <c r="C335" s="267">
        <v>4</v>
      </c>
    </row>
    <row r="336" spans="1:3" ht="15.6" x14ac:dyDescent="0.3">
      <c r="A336" s="266" t="s">
        <v>2572</v>
      </c>
      <c r="B336" s="271" t="s">
        <v>2573</v>
      </c>
      <c r="C336" s="272">
        <v>4</v>
      </c>
    </row>
    <row r="337" spans="1:3" ht="15.6" x14ac:dyDescent="0.3">
      <c r="A337" s="266" t="s">
        <v>2574</v>
      </c>
      <c r="B337" s="271" t="s">
        <v>2575</v>
      </c>
      <c r="C337" s="267">
        <v>2</v>
      </c>
    </row>
    <row r="338" spans="1:3" ht="15.6" x14ac:dyDescent="0.25">
      <c r="A338" s="266" t="s">
        <v>2576</v>
      </c>
      <c r="B338" s="266" t="s">
        <v>2693</v>
      </c>
      <c r="C338" s="269">
        <v>4</v>
      </c>
    </row>
    <row r="339" spans="1:3" ht="15.6" x14ac:dyDescent="0.25">
      <c r="A339" s="266" t="s">
        <v>2577</v>
      </c>
      <c r="B339" s="266" t="s">
        <v>2578</v>
      </c>
      <c r="C339" s="269">
        <v>4</v>
      </c>
    </row>
    <row r="340" spans="1:3" ht="15.6" x14ac:dyDescent="0.3">
      <c r="A340" s="266" t="s">
        <v>2579</v>
      </c>
      <c r="B340" s="266" t="s">
        <v>2580</v>
      </c>
      <c r="C340" s="267">
        <v>5</v>
      </c>
    </row>
    <row r="341" spans="1:3" ht="15.6" x14ac:dyDescent="0.3">
      <c r="A341" s="266" t="s">
        <v>2581</v>
      </c>
      <c r="B341" s="266" t="s">
        <v>2582</v>
      </c>
      <c r="C341" s="267">
        <v>2</v>
      </c>
    </row>
    <row r="342" spans="1:3" ht="15.6" x14ac:dyDescent="0.3">
      <c r="A342" s="266" t="s">
        <v>2583</v>
      </c>
      <c r="B342" s="266" t="s">
        <v>2584</v>
      </c>
      <c r="C342" s="267">
        <v>4</v>
      </c>
    </row>
    <row r="343" spans="1:3" ht="15.6" x14ac:dyDescent="0.3">
      <c r="A343" s="266" t="s">
        <v>2585</v>
      </c>
      <c r="B343" s="266" t="s">
        <v>2586</v>
      </c>
      <c r="C343" s="267">
        <v>4</v>
      </c>
    </row>
    <row r="344" spans="1:3" ht="15.6" x14ac:dyDescent="0.3">
      <c r="A344" s="266" t="s">
        <v>2587</v>
      </c>
      <c r="B344" s="266" t="s">
        <v>2588</v>
      </c>
      <c r="C344" s="267">
        <v>5</v>
      </c>
    </row>
    <row r="345" spans="1:3" ht="15.6" x14ac:dyDescent="0.3">
      <c r="A345" s="266" t="s">
        <v>2589</v>
      </c>
      <c r="B345" s="266" t="s">
        <v>2590</v>
      </c>
      <c r="C345" s="267">
        <v>7</v>
      </c>
    </row>
    <row r="346" spans="1:3" ht="15.6" x14ac:dyDescent="0.3">
      <c r="A346" s="266" t="s">
        <v>2694</v>
      </c>
      <c r="B346" s="266" t="s">
        <v>2695</v>
      </c>
      <c r="C346" s="267">
        <v>3</v>
      </c>
    </row>
    <row r="347" spans="1:3" ht="15.6" x14ac:dyDescent="0.3">
      <c r="A347" s="266" t="s">
        <v>2696</v>
      </c>
      <c r="B347" s="266" t="s">
        <v>2697</v>
      </c>
      <c r="C347" s="267">
        <v>4</v>
      </c>
    </row>
    <row r="348" spans="1:3" ht="15.6" x14ac:dyDescent="0.3">
      <c r="A348" s="266" t="s">
        <v>2698</v>
      </c>
      <c r="B348" s="266" t="s">
        <v>2699</v>
      </c>
      <c r="C348" s="267">
        <v>4</v>
      </c>
    </row>
    <row r="349" spans="1:3" ht="15.6" x14ac:dyDescent="0.3">
      <c r="A349" s="266" t="s">
        <v>2700</v>
      </c>
      <c r="B349" s="266" t="s">
        <v>2701</v>
      </c>
      <c r="C349" s="267">
        <v>4</v>
      </c>
    </row>
    <row r="350" spans="1:3" ht="15.6" x14ac:dyDescent="0.3">
      <c r="A350" s="266" t="s">
        <v>2702</v>
      </c>
      <c r="B350" s="266" t="s">
        <v>2703</v>
      </c>
      <c r="C350" s="267">
        <v>5</v>
      </c>
    </row>
    <row r="351" spans="1:3" ht="15.6" x14ac:dyDescent="0.3">
      <c r="A351" s="266" t="s">
        <v>2591</v>
      </c>
      <c r="B351" s="266" t="s">
        <v>2592</v>
      </c>
      <c r="C351" s="267">
        <v>4</v>
      </c>
    </row>
    <row r="352" spans="1:3" ht="15.6" x14ac:dyDescent="0.3">
      <c r="A352" s="266" t="s">
        <v>2593</v>
      </c>
      <c r="B352" s="266" t="s">
        <v>2046</v>
      </c>
      <c r="C352" s="267">
        <v>1</v>
      </c>
    </row>
    <row r="353" spans="1:3" ht="15.6" x14ac:dyDescent="0.3">
      <c r="A353" s="266" t="s">
        <v>2594</v>
      </c>
      <c r="B353" s="266" t="s">
        <v>2595</v>
      </c>
      <c r="C353" s="267">
        <v>4</v>
      </c>
    </row>
    <row r="354" spans="1:3" ht="15.6" x14ac:dyDescent="0.3">
      <c r="A354" s="266" t="s">
        <v>2596</v>
      </c>
      <c r="B354" s="266" t="s">
        <v>2597</v>
      </c>
      <c r="C354" s="267">
        <v>1</v>
      </c>
    </row>
    <row r="355" spans="1:3" ht="15.6" x14ac:dyDescent="0.3">
      <c r="A355" s="266" t="s">
        <v>2598</v>
      </c>
      <c r="B355" s="266" t="s">
        <v>2599</v>
      </c>
      <c r="C355" s="267">
        <v>4</v>
      </c>
    </row>
    <row r="356" spans="1:3" ht="15.6" x14ac:dyDescent="0.3">
      <c r="A356" s="266" t="s">
        <v>2600</v>
      </c>
      <c r="B356" s="266" t="s">
        <v>2704</v>
      </c>
      <c r="C356" s="267">
        <v>3</v>
      </c>
    </row>
    <row r="357" spans="1:3" ht="15.6" x14ac:dyDescent="0.3">
      <c r="A357" s="266" t="s">
        <v>2601</v>
      </c>
      <c r="B357" s="266" t="s">
        <v>2602</v>
      </c>
      <c r="C357" s="267">
        <v>5</v>
      </c>
    </row>
    <row r="358" spans="1:3" ht="15.6" x14ac:dyDescent="0.3">
      <c r="A358" s="266" t="s">
        <v>2603</v>
      </c>
      <c r="B358" s="266" t="s">
        <v>2604</v>
      </c>
      <c r="C358" s="267">
        <v>4</v>
      </c>
    </row>
    <row r="359" spans="1:3" ht="15.6" x14ac:dyDescent="0.3">
      <c r="A359" s="266" t="s">
        <v>2605</v>
      </c>
      <c r="B359" s="266" t="s">
        <v>2606</v>
      </c>
      <c r="C359" s="267">
        <v>4</v>
      </c>
    </row>
    <row r="360" spans="1:3" ht="15.6" x14ac:dyDescent="0.3">
      <c r="A360" s="266" t="s">
        <v>2607</v>
      </c>
      <c r="B360" s="266" t="s">
        <v>2608</v>
      </c>
      <c r="C360" s="267">
        <v>5</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Dashboard</vt:lpstr>
      <vt:lpstr>Results</vt:lpstr>
      <vt:lpstr>Instructions</vt:lpstr>
      <vt:lpstr>Test Cases</vt:lpstr>
      <vt:lpstr>Appendix</vt:lpstr>
      <vt:lpstr>Change Log</vt:lpstr>
      <vt:lpstr>Issue Code Table</vt:lpstr>
      <vt:lpstr>Appendix!Print_Area</vt:lpstr>
      <vt:lpstr>'Change Log'!Print_Area</vt:lpstr>
      <vt:lpstr>Dashboard!Print_Area</vt:lpstr>
      <vt:lpstr>Instructions!Print_Area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dc:description>
  <cp:lastModifiedBy>Sinay, Corey [USA]</cp:lastModifiedBy>
  <cp:lastPrinted>2012-12-04T14:27:07Z</cp:lastPrinted>
  <dcterms:created xsi:type="dcterms:W3CDTF">2012-09-21T14:43:24Z</dcterms:created>
  <dcterms:modified xsi:type="dcterms:W3CDTF">2016-03-25T19:49:22Z</dcterms:modified>
  <cp:category>security</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