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503115\Downloads\"/>
    </mc:Choice>
  </mc:AlternateContent>
  <bookViews>
    <workbookView xWindow="0" yWindow="0" windowWidth="20490" windowHeight="7755" tabRatio="723"/>
  </bookViews>
  <sheets>
    <sheet name="Dashboard" sheetId="5" r:id="rId1"/>
    <sheet name="Results" sheetId="6" r:id="rId2"/>
    <sheet name="Instructions" sheetId="7" r:id="rId3"/>
    <sheet name="Windows 10" sheetId="2" r:id="rId4"/>
    <sheet name="Change Log" sheetId="8" r:id="rId5"/>
    <sheet name="Issue Code Table" sheetId="11" r:id="rId6"/>
  </sheets>
  <definedNames>
    <definedName name="_xlnm._FilterDatabase" localSheetId="3" hidden="1">'Windows 10'!$A$2:$AA$269</definedName>
  </definedNames>
  <calcPr calcId="152511"/>
</workbook>
</file>

<file path=xl/calcChain.xml><?xml version="1.0" encoding="utf-8"?>
<calcChain xmlns="http://schemas.openxmlformats.org/spreadsheetml/2006/main">
  <c r="AA173" i="2" l="1"/>
  <c r="AA3" i="2" l="1"/>
  <c r="AA4" i="2"/>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165" i="2"/>
  <c r="AA166" i="2"/>
  <c r="AA167" i="2"/>
  <c r="AA168" i="2"/>
  <c r="AA169" i="2"/>
  <c r="AA170" i="2"/>
  <c r="AA171" i="2"/>
  <c r="AA172" i="2"/>
  <c r="AA174" i="2"/>
  <c r="AA175" i="2"/>
  <c r="AA176" i="2"/>
  <c r="AA177" i="2"/>
  <c r="AA178" i="2"/>
  <c r="AA179" i="2"/>
  <c r="AA180" i="2"/>
  <c r="AA181" i="2"/>
  <c r="AA182" i="2"/>
  <c r="AA183" i="2"/>
  <c r="AA184" i="2"/>
  <c r="AA185" i="2"/>
  <c r="AA186" i="2"/>
  <c r="AA187" i="2"/>
  <c r="AA188" i="2"/>
  <c r="AA189" i="2"/>
  <c r="AA190" i="2"/>
  <c r="AA191" i="2"/>
  <c r="AA192" i="2"/>
  <c r="AA193" i="2"/>
  <c r="AA194" i="2"/>
  <c r="AA195" i="2"/>
  <c r="AA196" i="2"/>
  <c r="AA197" i="2"/>
  <c r="AA198" i="2"/>
  <c r="AA199" i="2"/>
  <c r="AA200" i="2"/>
  <c r="AA201" i="2"/>
  <c r="AA202" i="2"/>
  <c r="AA203" i="2"/>
  <c r="AA204" i="2"/>
  <c r="AA205" i="2"/>
  <c r="AA206" i="2"/>
  <c r="AA207" i="2"/>
  <c r="AA208" i="2"/>
  <c r="AA209" i="2"/>
  <c r="AA210" i="2"/>
  <c r="AA211" i="2"/>
  <c r="AA212" i="2"/>
  <c r="AA213" i="2"/>
  <c r="AA214" i="2"/>
  <c r="AA215" i="2"/>
  <c r="AA216" i="2"/>
  <c r="AA217" i="2"/>
  <c r="AA218" i="2"/>
  <c r="AA219" i="2"/>
  <c r="AA220" i="2"/>
  <c r="AA221" i="2"/>
  <c r="AA222" i="2"/>
  <c r="AA223" i="2"/>
  <c r="AA224" i="2"/>
  <c r="AA225" i="2"/>
  <c r="AA226" i="2"/>
  <c r="AA227" i="2"/>
  <c r="AA228" i="2"/>
  <c r="AA229" i="2"/>
  <c r="AA230" i="2"/>
  <c r="AA231" i="2"/>
  <c r="AA232" i="2"/>
  <c r="AA233" i="2"/>
  <c r="AA234" i="2"/>
  <c r="AA235" i="2"/>
  <c r="AA236" i="2"/>
  <c r="AA237" i="2"/>
  <c r="AA238" i="2"/>
  <c r="AA239" i="2"/>
  <c r="AA240" i="2"/>
  <c r="AA241" i="2"/>
  <c r="AA242" i="2"/>
  <c r="AA243" i="2"/>
  <c r="AA244" i="2"/>
  <c r="AA245" i="2"/>
  <c r="AA246" i="2"/>
  <c r="AA247" i="2"/>
  <c r="AA248" i="2"/>
  <c r="AA249" i="2"/>
  <c r="AA250" i="2"/>
  <c r="AA251" i="2"/>
  <c r="AA252" i="2"/>
  <c r="AA253" i="2"/>
  <c r="AA254" i="2"/>
  <c r="AA255" i="2"/>
  <c r="AA256" i="2"/>
  <c r="AA257" i="2"/>
  <c r="AA258" i="2"/>
  <c r="AA259" i="2"/>
  <c r="AA260" i="2"/>
  <c r="AA261" i="2"/>
  <c r="AA262" i="2"/>
  <c r="AA263" i="2"/>
  <c r="AA264" i="2"/>
  <c r="AA265" i="2"/>
  <c r="AA266" i="2"/>
  <c r="AA267" i="2"/>
  <c r="AA268" i="2"/>
  <c r="AA269" i="2"/>
  <c r="M12" i="6"/>
  <c r="O12" i="6"/>
  <c r="E12" i="6"/>
  <c r="D12" i="6"/>
  <c r="C12" i="6"/>
  <c r="B12" i="6"/>
  <c r="K21" i="6"/>
  <c r="K20" i="6"/>
  <c r="K17" i="6"/>
  <c r="K16" i="6"/>
  <c r="J20" i="6" l="1"/>
  <c r="F23" i="6"/>
  <c r="E22" i="6"/>
  <c r="D21" i="6"/>
  <c r="I21" i="6" s="1"/>
  <c r="F19" i="6"/>
  <c r="E18" i="6"/>
  <c r="D17" i="6"/>
  <c r="I17" i="6" s="1"/>
  <c r="E23" i="6"/>
  <c r="D22" i="6"/>
  <c r="I22" i="6" s="1"/>
  <c r="F20" i="6"/>
  <c r="E19" i="6"/>
  <c r="D18" i="6"/>
  <c r="I18" i="6" s="1"/>
  <c r="F16" i="6"/>
  <c r="D23" i="6"/>
  <c r="I23" i="6" s="1"/>
  <c r="F21" i="6"/>
  <c r="E20" i="6"/>
  <c r="D19" i="6"/>
  <c r="I19" i="6" s="1"/>
  <c r="F17" i="6"/>
  <c r="E16" i="6"/>
  <c r="F22" i="6"/>
  <c r="E21" i="6"/>
  <c r="D20" i="6"/>
  <c r="I20" i="6" s="1"/>
  <c r="F18" i="6"/>
  <c r="E17" i="6"/>
  <c r="D16" i="6"/>
  <c r="I16" i="6" s="1"/>
  <c r="N12" i="6"/>
  <c r="J16" i="6" s="1"/>
  <c r="C23" i="6"/>
  <c r="F12" i="6"/>
  <c r="C22" i="6"/>
  <c r="C18" i="6"/>
  <c r="C20" i="6"/>
  <c r="C17" i="6"/>
  <c r="C19" i="6"/>
  <c r="C16" i="6"/>
  <c r="C21" i="6"/>
  <c r="H16" i="6" l="1"/>
  <c r="H23" i="6"/>
  <c r="H17" i="6"/>
  <c r="H18" i="6"/>
  <c r="H21" i="6"/>
  <c r="H19" i="6"/>
  <c r="H20" i="6"/>
  <c r="H22" i="6"/>
  <c r="D24" i="6" l="1"/>
  <c r="G12" i="6" s="1"/>
</calcChain>
</file>

<file path=xl/sharedStrings.xml><?xml version="1.0" encoding="utf-8"?>
<sst xmlns="http://schemas.openxmlformats.org/spreadsheetml/2006/main" count="5825" uniqueCount="3801">
  <si>
    <t>Test ID #</t>
  </si>
  <si>
    <t>NIST ID</t>
  </si>
  <si>
    <t>NIST Control ID</t>
  </si>
  <si>
    <t>Section Title</t>
  </si>
  <si>
    <t>Test Method</t>
  </si>
  <si>
    <t>Test Procedure</t>
  </si>
  <si>
    <t>Description</t>
  </si>
  <si>
    <t>Expected Results</t>
  </si>
  <si>
    <t>Actual Results</t>
  </si>
  <si>
    <t>Status</t>
  </si>
  <si>
    <t>Finding (Internal Use Only)</t>
  </si>
  <si>
    <t>Notes/Evidence</t>
  </si>
  <si>
    <t>Criticality Rating</t>
  </si>
  <si>
    <t>Significant</t>
  </si>
  <si>
    <t>Moderate</t>
  </si>
  <si>
    <t>Issue Code</t>
  </si>
  <si>
    <t>HAC15</t>
  </si>
  <si>
    <t>HAC17</t>
  </si>
  <si>
    <t>HPW2</t>
  </si>
  <si>
    <t>HPW6</t>
  </si>
  <si>
    <t>HRM7</t>
  </si>
  <si>
    <t>HAC11</t>
  </si>
  <si>
    <t>HCM9</t>
  </si>
  <si>
    <t>HPW11</t>
  </si>
  <si>
    <t>HSC17</t>
  </si>
  <si>
    <t>HAU10</t>
  </si>
  <si>
    <t>Test (Manual Test Cases Only)</t>
  </si>
  <si>
    <t>Test (Automated SCAP &amp; Manual Test Cases)</t>
  </si>
  <si>
    <t>Ignore fields below</t>
  </si>
  <si>
    <t>Obtain SCSEM updates online at http://www.irs.gov/uac/Safeguards-Program</t>
  </si>
  <si>
    <t>Please submit SCSEM feedback and suggestions to SafeguardReports@IRS.gov</t>
  </si>
  <si>
    <t>This SCSEM was designed to comply with Section 508 of the Rehabilitation Act</t>
  </si>
  <si>
    <t>E-mail:</t>
  </si>
  <si>
    <t>Phone:</t>
  </si>
  <si>
    <t>Title:</t>
  </si>
  <si>
    <t>Org:</t>
  </si>
  <si>
    <t>Name:</t>
  </si>
  <si>
    <t>Agency Representatives and Contact Information</t>
  </si>
  <si>
    <t>OS/App Version:</t>
  </si>
  <si>
    <t>Device Name:</t>
  </si>
  <si>
    <t>Name of Tester:</t>
  </si>
  <si>
    <t>Shared Agencies:</t>
  </si>
  <si>
    <t>Closing Date:</t>
  </si>
  <si>
    <t>Test Date:</t>
  </si>
  <si>
    <t>Test Location:</t>
  </si>
  <si>
    <t>Agency Code:</t>
  </si>
  <si>
    <t>Agency Name:</t>
  </si>
  <si>
    <t>General Testing Information</t>
  </si>
  <si>
    <t>files on the system and if possible, make a full backup of the system to ensure it can be restored to its pre-SCSEM state if necessary.</t>
  </si>
  <si>
    <t>should match the production system configuration.  Prior to making changes to the production system, agencies should back up all critical data</t>
  </si>
  <si>
    <t>it is important to perform testing to determine the impact on system security, functionality, and usability. Ideally, the test system configuration</t>
  </si>
  <si>
    <t>environment prior to deployment in production.   In some cases a security setting may impact a system’s functionality and usability. Consequently,</t>
  </si>
  <si>
    <t>The IRS strongly recommends agencies test all Safeguard Computer Security Evaluation Matrix (SCSEM) settings in a development or test</t>
  </si>
  <si>
    <t>NOTICE:</t>
  </si>
  <si>
    <t xml:space="preserve"> ▪ SCSEM Version: 1.0</t>
  </si>
  <si>
    <t>Office of Safeguards</t>
  </si>
  <si>
    <t>Internal Revenue Service</t>
  </si>
  <si>
    <t>Device Weighted Score:</t>
  </si>
  <si>
    <t>Actual</t>
  </si>
  <si>
    <t>Possible</t>
  </si>
  <si>
    <t>Weight</t>
  </si>
  <si>
    <t>N/A</t>
  </si>
  <si>
    <t>Fail</t>
  </si>
  <si>
    <t>Pass</t>
  </si>
  <si>
    <t>Test Cases</t>
  </si>
  <si>
    <t>Risk Rating</t>
  </si>
  <si>
    <t>Weighted Score</t>
  </si>
  <si>
    <t>Totals</t>
  </si>
  <si>
    <t>Available</t>
  </si>
  <si>
    <t>Blank</t>
  </si>
  <si>
    <t>Complete</t>
  </si>
  <si>
    <t>All SCSEM Tests</t>
  </si>
  <si>
    <t>Weighted Pass Rate</t>
  </si>
  <si>
    <t>Total Number of Tests Performed</t>
  </si>
  <si>
    <t>Additional Information Requested</t>
  </si>
  <si>
    <t>Failed</t>
  </si>
  <si>
    <t>Passed</t>
  </si>
  <si>
    <t>Overall SCSEM Statistics</t>
  </si>
  <si>
    <t>It is not an acceptable final test status, all test cases should be Pass, Fail or N/A at the conclusion of testing.</t>
  </si>
  <si>
    <t>The 'Info' status is provided for use by the tester during test execution to indicate more information is needed to complete the test.</t>
  </si>
  <si>
    <t>INSTRUCTIONS:</t>
  </si>
  <si>
    <t>Testing Results</t>
  </si>
  <si>
    <t>Remediation content for implementing and assessing benchmark guidance  The content allows you to apply the recommended settings for a particular benchmark.</t>
  </si>
  <si>
    <t>▪ Remediation Procedure</t>
  </si>
  <si>
    <t>The Rationale section conveys the security benefits of the recommended configuration. This section also details where the risks, threats, and vulnerabilities associated with a configuration posture.</t>
  </si>
  <si>
    <t>▪ Rationale Statement</t>
  </si>
  <si>
    <t>Mapping of test case requirements to the CIS Benchmark recommendation number.</t>
  </si>
  <si>
    <t>▪ Recommendation #</t>
  </si>
  <si>
    <t>Mapping of test case requirements to the CIS Benchmark section number.</t>
  </si>
  <si>
    <t>▪ CIS Benchmark Section #</t>
  </si>
  <si>
    <t>A baseline risk category has been pre-populated next to each control to assist agencies in establishing priorities for corrective action.  The reviewer has the discretion to change the prioritization to accurately reflect the risk and the overall security posture based on environment specific testing.</t>
  </si>
  <si>
    <t>▪ Criticality</t>
  </si>
  <si>
    <t>may need to provide additional information pertaining to the test execution (Interviewee, Documentation, etc.)</t>
  </si>
  <si>
    <t xml:space="preserve">As determined appropriate to the tester or as required by the test method, procedures or expected results, the tester </t>
  </si>
  <si>
    <t>▪ Notes/Evidence</t>
  </si>
  <si>
    <t>must determine the appropriateness of the "N/A" status.</t>
  </si>
  <si>
    <t xml:space="preserve">test subject is not capable of implementing the expected results and doing so does not impact security.  The tester </t>
  </si>
  <si>
    <t xml:space="preserve">is not completed and additional information is required to determine a Pass/Fail status. "N/A" indicates that the </t>
  </si>
  <si>
    <t>were met.  "Fail" indicates the expected results were not met.  "Info" is temporary and indicates that the test execution</t>
  </si>
  <si>
    <t xml:space="preserve">The tester indicates the status for the test results (Pass, Fail, Info, N/A).  "Pass" indicates that the expected results </t>
  </si>
  <si>
    <t>▪ Status</t>
  </si>
  <si>
    <t>Interviewees and Evidence to validate the results in this field or the separate Notes/Evidence field.</t>
  </si>
  <si>
    <t>The tester shall provide appropriate detail describing the outcome of the test.  The tester is responsible for identifying</t>
  </si>
  <si>
    <t>▪ Actual Results</t>
  </si>
  <si>
    <t>Provides a description of the acceptable conditions allowed as a result of the test procedure execution.</t>
  </si>
  <si>
    <t>▪ Expected Results</t>
  </si>
  <si>
    <t>executed using the applicable NIST 800-53A test method (Interview, Examine).</t>
  </si>
  <si>
    <t xml:space="preserve">A detailed description of the step-by-step instructions to be followed by the tester.  The test procedures should be </t>
  </si>
  <si>
    <t>▪ Test Procedures</t>
  </si>
  <si>
    <t>test case and expected results.</t>
  </si>
  <si>
    <t xml:space="preserve">Description of specifically what the test is designed to accomplish.  The objective should be a summary of the </t>
  </si>
  <si>
    <t>▪ Description</t>
  </si>
  <si>
    <t>Section title conveys the intent of the recommendation.</t>
  </si>
  <si>
    <t>▪ Section Title</t>
  </si>
  <si>
    <t>Automated and Manual indicators are added to the Test method to indicate whether the test can be accomplished through the Automated Assessment tool.</t>
  </si>
  <si>
    <t>▪ Test Method</t>
  </si>
  <si>
    <t>Full name which describes the NIST ID.</t>
  </si>
  <si>
    <t>▪ NIST Control Name</t>
  </si>
  <si>
    <t>Mapping of test case requirements to one or more NIST SP 800-53 control identifiers for reporting purposes.</t>
  </si>
  <si>
    <t>▪ NIST ID</t>
  </si>
  <si>
    <t>and a unique number (01-XX) and can therefore be easily identified after the test has been executed.</t>
  </si>
  <si>
    <t xml:space="preserve">Pre-populated number to uniquely identify SCSEM test cases.  The ID format  includes the platform, platform version </t>
  </si>
  <si>
    <t>▪ Test ID</t>
  </si>
  <si>
    <t>Test Cases Legend:</t>
  </si>
  <si>
    <t>Introduction and Purpose:</t>
  </si>
  <si>
    <t>Instructions</t>
  </si>
  <si>
    <t>Booz Allen Hamilton</t>
  </si>
  <si>
    <t>Author</t>
  </si>
  <si>
    <t>Description of Changes</t>
  </si>
  <si>
    <t>Date</t>
  </si>
  <si>
    <t>Version</t>
  </si>
  <si>
    <t>Change Log</t>
  </si>
  <si>
    <t>Issue Code Mapping</t>
  </si>
  <si>
    <t>Critical</t>
  </si>
  <si>
    <t>HAC7</t>
  </si>
  <si>
    <t>HAC29</t>
  </si>
  <si>
    <t>HAC20</t>
  </si>
  <si>
    <t>HPW3</t>
  </si>
  <si>
    <t>HPW12</t>
  </si>
  <si>
    <t>HAC9</t>
  </si>
  <si>
    <t>HCM2</t>
  </si>
  <si>
    <t>HAU3</t>
  </si>
  <si>
    <t>Limited</t>
  </si>
  <si>
    <t>HAU11</t>
  </si>
  <si>
    <t>HAC14</t>
  </si>
  <si>
    <t>HRM5</t>
  </si>
  <si>
    <t>HAU7</t>
  </si>
  <si>
    <t>Info</t>
  </si>
  <si>
    <t>Criticality Ratings</t>
  </si>
  <si>
    <t>HSI19</t>
  </si>
  <si>
    <t>HSC15</t>
  </si>
  <si>
    <t>HCM10</t>
  </si>
  <si>
    <t>HAU17</t>
  </si>
  <si>
    <t>HAU6</t>
  </si>
  <si>
    <t>HPW17</t>
  </si>
  <si>
    <t>HIA1</t>
  </si>
  <si>
    <t>HSC21</t>
  </si>
  <si>
    <t>HAC27</t>
  </si>
  <si>
    <t>Network Location:</t>
  </si>
  <si>
    <t xml:space="preserve">Device Function: </t>
  </si>
  <si>
    <t>Internal</t>
  </si>
  <si>
    <t>External</t>
  </si>
  <si>
    <t>Stand-alone</t>
  </si>
  <si>
    <t xml:space="preserve">This table calculates all </t>
  </si>
  <si>
    <t>Final Test Results</t>
  </si>
  <si>
    <t xml:space="preserve">Name </t>
  </si>
  <si>
    <t xml:space="preserve">Description </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</si>
  <si>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</si>
  <si>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</si>
  <si>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</si>
  <si>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</si>
  <si>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</si>
  <si>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</si>
  <si>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</si>
  <si>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</si>
  <si>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</si>
  <si>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</si>
  <si>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</si>
  <si>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</si>
  <si>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</si>
  <si>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</si>
  <si>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</si>
  <si>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</si>
  <si>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</si>
  <si>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</si>
  <si>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</si>
  <si>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</si>
  <si>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</si>
  <si>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</si>
  <si>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</si>
  <si>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</si>
  <si>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</si>
  <si>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Warning banner is insufficient</t>
  </si>
  <si>
    <t>User accounts not locked out after 3 unsuccessful login attempts</t>
  </si>
  <si>
    <t>HAC16</t>
  </si>
  <si>
    <t>Network device allows telnet connections</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</si>
  <si>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</si>
  <si>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</si>
  <si>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</si>
  <si>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</si>
  <si>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</si>
  <si>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</si>
  <si>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</si>
  <si>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</si>
  <si>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</si>
  <si>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</si>
  <si>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</si>
  <si>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</si>
  <si>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</si>
  <si>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</si>
  <si>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</si>
  <si>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</si>
  <si>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</si>
  <si>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</si>
  <si>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</si>
  <si>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</si>
  <si>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</si>
  <si>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</si>
  <si>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</si>
  <si>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</si>
  <si>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</si>
  <si>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</si>
  <si>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</si>
  <si>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</si>
  <si>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</si>
  <si>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</si>
  <si>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</si>
  <si>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</si>
  <si>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</si>
  <si>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</si>
  <si>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</si>
  <si>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</si>
  <si>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</si>
  <si>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</si>
  <si>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</si>
  <si>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</si>
  <si>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</si>
  <si>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</si>
  <si>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 xml:space="preserve">HAC40 </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</si>
  <si>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</si>
  <si>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</si>
  <si>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</si>
  <si>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</si>
  <si>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</si>
  <si>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</si>
  <si>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</si>
  <si>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</si>
  <si>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</si>
  <si>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</si>
  <si>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</si>
  <si>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</si>
  <si>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</si>
  <si>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</si>
  <si>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</si>
  <si>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</si>
  <si>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</si>
  <si>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</si>
  <si>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</si>
  <si>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</si>
  <si>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</si>
  <si>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</si>
  <si>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</si>
  <si>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</si>
  <si>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</si>
  <si>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</si>
  <si>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</si>
  <si>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</si>
  <si>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</si>
  <si>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</si>
  <si>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</si>
  <si>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</si>
  <si>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</si>
  <si>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</si>
  <si>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</si>
  <si>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</si>
  <si>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</si>
  <si>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</si>
  <si>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</si>
  <si>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</si>
  <si>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</si>
  <si>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</si>
  <si>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</si>
  <si>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</si>
  <si>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</si>
  <si>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</si>
  <si>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</si>
  <si>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</si>
  <si>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</si>
  <si>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</si>
  <si>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</si>
  <si>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</si>
  <si>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</si>
  <si>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</si>
  <si>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</si>
  <si>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</si>
  <si>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</si>
  <si>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</si>
  <si>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</si>
  <si>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</si>
  <si>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</si>
  <si>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</si>
  <si>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</si>
  <si>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Audit logs are not being reviewed</t>
  </si>
  <si>
    <t>HAU4</t>
  </si>
  <si>
    <t>System does not audit failed attempts to gain access</t>
  </si>
  <si>
    <t>HAU5</t>
  </si>
  <si>
    <t>Auditing is not performed on all data tables containing FTI</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</si>
  <si>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</si>
  <si>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</si>
  <si>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</si>
  <si>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</si>
  <si>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</si>
  <si>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</si>
  <si>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</si>
  <si>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</si>
  <si>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NTP is not properly implemented</t>
  </si>
  <si>
    <t>HAU12</t>
  </si>
  <si>
    <t>Audit records are not time 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</si>
  <si>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</si>
  <si>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</si>
  <si>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</si>
  <si>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</si>
  <si>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</si>
  <si>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</si>
  <si>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</si>
  <si>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</si>
  <si>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</si>
  <si>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</si>
  <si>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</si>
  <si>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</si>
  <si>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</si>
  <si>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</si>
  <si>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</si>
  <si>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</si>
  <si>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</si>
  <si>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</si>
  <si>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</si>
  <si>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</si>
  <si>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</si>
  <si>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</si>
  <si>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</si>
  <si>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</si>
  <si>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</si>
  <si>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</si>
  <si>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</si>
  <si>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</si>
  <si>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</si>
  <si>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</si>
  <si>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</si>
  <si>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</si>
  <si>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</si>
  <si>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</si>
  <si>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</si>
  <si>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</si>
  <si>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</si>
  <si>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</si>
  <si>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</si>
  <si>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</si>
  <si>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</si>
  <si>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SSR has not been developed or approved</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</si>
  <si>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</si>
  <si>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</si>
  <si>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</si>
  <si>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</si>
  <si>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</si>
  <si>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</si>
  <si>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</si>
  <si>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</si>
  <si>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</si>
  <si>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</si>
  <si>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</si>
  <si>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</si>
  <si>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</si>
  <si>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</si>
  <si>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</si>
  <si>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</si>
  <si>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</si>
  <si>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</si>
  <si>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</si>
  <si>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</si>
  <si>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FTI is not properly labeled on-screen</t>
  </si>
  <si>
    <t>HCM3</t>
  </si>
  <si>
    <t>Operating system does not have vendor support</t>
  </si>
  <si>
    <t>HCM4</t>
  </si>
  <si>
    <t>Routine operational changes are not reviewed for security impacts before being implemented</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</si>
  <si>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</si>
  <si>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</si>
  <si>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</si>
  <si>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</si>
  <si>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</si>
  <si>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</si>
  <si>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</si>
  <si>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</si>
  <si>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</si>
  <si>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System has unneeded functionality installed</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</si>
  <si>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</si>
  <si>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</si>
  <si>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</si>
  <si>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</si>
  <si>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</si>
  <si>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</si>
  <si>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</si>
  <si>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</si>
  <si>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</si>
  <si>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</si>
  <si>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</si>
  <si>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</si>
  <si>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</si>
  <si>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</si>
  <si>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</si>
  <si>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</si>
  <si>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</si>
  <si>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</si>
  <si>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</si>
  <si>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</si>
  <si>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</si>
  <si>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</si>
  <si>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</si>
  <si>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</si>
  <si>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</si>
  <si>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</si>
  <si>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</si>
  <si>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</si>
  <si>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</si>
  <si>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</si>
  <si>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</si>
  <si>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</si>
  <si>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</si>
  <si>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</si>
  <si>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</si>
  <si>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</si>
  <si>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</si>
  <si>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</si>
  <si>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</si>
  <si>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</si>
  <si>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</si>
  <si>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</si>
  <si>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</si>
  <si>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</si>
  <si>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</si>
  <si>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</si>
  <si>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</si>
  <si>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</si>
  <si>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</si>
  <si>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</si>
  <si>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</si>
  <si>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</si>
  <si>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</si>
  <si>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</si>
  <si>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</si>
  <si>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</si>
  <si>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</si>
  <si>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</si>
  <si>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</si>
  <si>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</si>
  <si>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</si>
  <si>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</si>
  <si>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</si>
  <si>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</si>
  <si>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</si>
  <si>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</si>
  <si>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</si>
  <si>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</si>
  <si>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</si>
  <si>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</si>
  <si>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</si>
  <si>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</si>
  <si>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</si>
  <si>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HCM100</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</si>
  <si>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</si>
  <si>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</si>
  <si>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</si>
  <si>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</si>
  <si>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</si>
  <si>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</si>
  <si>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</si>
  <si>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</si>
  <si>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</si>
  <si>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</si>
  <si>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</si>
  <si>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</si>
  <si>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</si>
  <si>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</si>
  <si>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</si>
  <si>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</si>
  <si>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</si>
  <si>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</si>
  <si>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</si>
  <si>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</si>
  <si>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</si>
  <si>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</si>
  <si>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</si>
  <si>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</si>
  <si>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</si>
  <si>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</si>
  <si>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</si>
  <si>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</si>
  <si>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</si>
  <si>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</si>
  <si>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</si>
  <si>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</si>
  <si>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</si>
  <si>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</si>
  <si>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</si>
  <si>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</si>
  <si>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</si>
  <si>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</si>
  <si>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</si>
  <si>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</si>
  <si>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</si>
  <si>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</si>
  <si>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</si>
  <si>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</si>
  <si>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</si>
  <si>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</si>
  <si>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</si>
  <si>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</si>
  <si>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</si>
  <si>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</si>
  <si>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</si>
  <si>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</si>
  <si>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</si>
  <si>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</si>
  <si>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</si>
  <si>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</si>
  <si>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</si>
  <si>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</si>
  <si>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</si>
  <si>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</si>
  <si>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</si>
  <si>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</si>
  <si>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</si>
  <si>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</si>
  <si>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</si>
  <si>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</si>
  <si>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</si>
  <si>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</si>
  <si>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</si>
  <si>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</si>
  <si>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</si>
  <si>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</si>
  <si>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</si>
  <si>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</si>
  <si>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</si>
  <si>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</si>
  <si>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</si>
  <si>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</si>
  <si>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</si>
  <si>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</si>
  <si>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</si>
  <si>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</si>
  <si>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</si>
  <si>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</si>
  <si>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</si>
  <si>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</si>
  <si>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</si>
  <si>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</si>
  <si>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</si>
  <si>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</si>
  <si>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</si>
  <si>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</si>
  <si>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</si>
  <si>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</si>
  <si>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</si>
  <si>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</si>
  <si>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</si>
  <si>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</si>
  <si>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</si>
  <si>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</si>
  <si>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</si>
  <si>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</si>
  <si>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</si>
  <si>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</si>
  <si>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</si>
  <si>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</si>
  <si>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</si>
  <si>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</si>
  <si>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</si>
  <si>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</si>
  <si>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</si>
  <si>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</si>
  <si>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</si>
  <si>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</si>
  <si>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</si>
  <si>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</si>
  <si>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</si>
  <si>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</si>
  <si>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</si>
  <si>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</si>
  <si>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</si>
  <si>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</si>
  <si>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</si>
  <si>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</si>
  <si>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</si>
  <si>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</si>
  <si>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</si>
  <si>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</si>
  <si>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</si>
  <si>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</si>
  <si>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</si>
  <si>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</si>
  <si>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</si>
  <si>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</si>
  <si>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</si>
  <si>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</si>
  <si>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</si>
  <si>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</si>
  <si>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</si>
  <si>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</si>
  <si>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</si>
  <si>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t>
  </si>
  <si>
    <t>HRM100</t>
  </si>
  <si>
    <t>HRM2</t>
  </si>
  <si>
    <t>Multi-Factor authentication is not required to access FTI via personal devices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</si>
  <si>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</si>
  <si>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</si>
  <si>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</si>
  <si>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</si>
  <si>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</si>
  <si>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</si>
  <si>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</si>
  <si>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</si>
  <si>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</si>
  <si>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</si>
  <si>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</si>
  <si>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</si>
  <si>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Client side cache cleaning utility has not been implemented</t>
  </si>
  <si>
    <t>HRM11</t>
  </si>
  <si>
    <t>Site to site connection does not terminate outside the firewall</t>
  </si>
  <si>
    <t>HRM12</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</si>
  <si>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</si>
  <si>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</si>
  <si>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</si>
  <si>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</si>
  <si>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</si>
  <si>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</si>
  <si>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</si>
  <si>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</si>
  <si>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</si>
  <si>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</si>
  <si>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</si>
  <si>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</si>
  <si>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</si>
  <si>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</si>
  <si>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</si>
  <si>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</si>
  <si>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</si>
  <si>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</si>
  <si>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</si>
  <si>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</si>
  <si>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</si>
  <si>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</si>
  <si>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</si>
  <si>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</si>
  <si>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</si>
  <si>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</si>
  <si>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</si>
  <si>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</si>
  <si>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</si>
  <si>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</si>
  <si>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</si>
  <si>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</si>
  <si>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</si>
  <si>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</si>
  <si>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</si>
  <si>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</si>
  <si>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</si>
  <si>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</si>
  <si>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</si>
  <si>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</si>
  <si>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</si>
  <si>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 xml:space="preserve">HSA14 </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</si>
  <si>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</si>
  <si>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</si>
  <si>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</si>
  <si>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</si>
  <si>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</si>
  <si>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</si>
  <si>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</si>
  <si>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</si>
  <si>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</si>
  <si>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</si>
  <si>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</si>
  <si>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</si>
  <si>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</si>
  <si>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</si>
  <si>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</si>
  <si>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</si>
  <si>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</si>
  <si>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</si>
  <si>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</si>
  <si>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</si>
  <si>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</si>
  <si>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</si>
  <si>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</si>
  <si>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</si>
  <si>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</si>
  <si>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</si>
  <si>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</si>
  <si>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</si>
  <si>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</si>
  <si>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</si>
  <si>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</si>
  <si>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</si>
  <si>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</si>
  <si>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</si>
  <si>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</si>
  <si>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</si>
  <si>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</si>
  <si>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</si>
  <si>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</si>
  <si>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</si>
  <si>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</si>
  <si>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</si>
  <si>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</si>
  <si>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</si>
  <si>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HSC19</t>
  </si>
  <si>
    <t>HSC20</t>
  </si>
  <si>
    <t>Publically available systems contain FTI</t>
  </si>
  <si>
    <t>Number of logon sessions are not managed appropriately</t>
  </si>
  <si>
    <t>HSC22</t>
  </si>
  <si>
    <t>VPN termination point is not sufficient</t>
  </si>
  <si>
    <t>HSC23</t>
  </si>
  <si>
    <t>Site survey has not been performed</t>
  </si>
  <si>
    <t>HSC24</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</si>
  <si>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</si>
  <si>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</si>
  <si>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</si>
  <si>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</si>
  <si>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</si>
  <si>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</si>
  <si>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</si>
  <si>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</si>
  <si>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</si>
  <si>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</si>
  <si>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</si>
  <si>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HSC31</t>
  </si>
  <si>
    <t>Collaborative computing devices are not deployed securely</t>
  </si>
  <si>
    <t>HSC32</t>
  </si>
  <si>
    <t>PKI certificates are not issued from an approved authority</t>
  </si>
  <si>
    <t>HSC33</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</si>
  <si>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</si>
  <si>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</si>
  <si>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</si>
  <si>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</si>
  <si>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</si>
  <si>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</si>
  <si>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</si>
  <si>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</si>
  <si>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</si>
  <si>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</si>
  <si>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</si>
  <si>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</si>
  <si>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</si>
  <si>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</si>
  <si>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</si>
  <si>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</si>
  <si>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</si>
  <si>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</si>
  <si>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</si>
  <si>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</si>
  <si>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</si>
  <si>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</si>
  <si>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</si>
  <si>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</si>
  <si>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</si>
  <si>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</si>
  <si>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</si>
  <si>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</si>
  <si>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</si>
  <si>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</si>
  <si>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</si>
  <si>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</si>
  <si>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</si>
  <si>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</si>
  <si>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</si>
  <si>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</si>
  <si>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HSI15</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</si>
  <si>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</si>
  <si>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</si>
  <si>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</si>
  <si>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</si>
  <si>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</si>
  <si>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</si>
  <si>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</si>
  <si>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</si>
  <si>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</si>
  <si>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</si>
  <si>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</si>
  <si>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</si>
  <si>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</si>
  <si>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</si>
  <si>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</si>
  <si>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</si>
  <si>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</si>
  <si>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</si>
  <si>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</si>
  <si>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</si>
  <si>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</si>
  <si>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</si>
  <si>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</si>
  <si>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</si>
  <si>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</si>
  <si>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</si>
  <si>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</si>
  <si>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</si>
  <si>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</si>
  <si>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</si>
  <si>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</si>
  <si>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</si>
  <si>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</si>
  <si>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</si>
  <si>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</si>
  <si>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</si>
  <si>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</si>
  <si>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</si>
  <si>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</si>
  <si>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</si>
  <si>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</si>
  <si>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</si>
  <si>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HMP1</t>
  </si>
  <si>
    <t>Media sanitization is not sufficient</t>
  </si>
  <si>
    <t>HPE1</t>
  </si>
  <si>
    <t>Printer does not lock and prevent access to the hard drive</t>
  </si>
  <si>
    <t>HPM1</t>
  </si>
  <si>
    <t xml:space="preserve">A senior information officer does not exist </t>
  </si>
  <si>
    <t>HSI32</t>
  </si>
  <si>
    <t>Virtual Switch (Vswitch) security parameters are set incorrectly</t>
  </si>
  <si>
    <t>Rationale Statement</t>
  </si>
  <si>
    <t>Remediation Procedure</t>
  </si>
  <si>
    <t>HRM10</t>
  </si>
  <si>
    <t xml:space="preserve">Rating </t>
  </si>
  <si>
    <t xml:space="preserve">Firewall rules are not reviewed or removed when no longer necessary </t>
  </si>
  <si>
    <t xml:space="preserve">Critical security patches have not been applied </t>
  </si>
  <si>
    <t>An FTI system is directly routable to the internet via unencrypted protocols</t>
  </si>
  <si>
    <t>Network perimeter devices do not properly restrict traffic</t>
  </si>
  <si>
    <t>Datawarehouse has insecure connections</t>
  </si>
  <si>
    <t>The data transfer agreement is not in place</t>
  </si>
  <si>
    <t>▪ Issue Codes</t>
  </si>
  <si>
    <t>A single issue code must be selected for each test case to calculate the weighted risk score.  The tester must perform this activity when executing each test.</t>
  </si>
  <si>
    <t xml:space="preserve"> ▪ SCSEM Subject: Windows 10</t>
  </si>
  <si>
    <t>tests in the Windows 10 Tests Cases tabs.</t>
  </si>
  <si>
    <t>Sections are automatically calculated.</t>
  </si>
  <si>
    <t>1.1.1</t>
  </si>
  <si>
    <t>1.1.2</t>
  </si>
  <si>
    <t>1.1.3</t>
  </si>
  <si>
    <t>1.1.4</t>
  </si>
  <si>
    <t>1.1.5</t>
  </si>
  <si>
    <t>1.1.6</t>
  </si>
  <si>
    <t>1.2.1</t>
  </si>
  <si>
    <t>1.2.2</t>
  </si>
  <si>
    <t>1.2.3</t>
  </si>
  <si>
    <t>2.2.1</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</si>
  <si>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</si>
  <si>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</si>
  <si>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</si>
  <si>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</si>
  <si>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</si>
  <si>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</si>
  <si>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</si>
  <si>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</si>
  <si>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</si>
  <si>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</si>
  <si>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</si>
  <si>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</si>
  <si>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</si>
  <si>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</si>
  <si>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</si>
  <si>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</si>
  <si>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</si>
  <si>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</si>
  <si>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</si>
  <si>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</si>
  <si>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</si>
  <si>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</si>
  <si>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</si>
  <si>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</si>
  <si>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</si>
  <si>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</si>
  <si>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</si>
  <si>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</si>
  <si>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</si>
  <si>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</si>
  <si>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</si>
  <si>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</si>
  <si>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</si>
  <si>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</si>
  <si>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</si>
  <si>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</si>
  <si>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2.3.1.1</t>
  </si>
  <si>
    <t>2.3.1.2</t>
  </si>
  <si>
    <t>2.3.1.3</t>
  </si>
  <si>
    <t>2.3.1.4</t>
  </si>
  <si>
    <t>2.3.1.5</t>
  </si>
  <si>
    <t>2.3.1.6</t>
  </si>
  <si>
    <t>2.3.2.1</t>
  </si>
  <si>
    <t>2.3.2.2</t>
  </si>
  <si>
    <t>2.3.4.1</t>
  </si>
  <si>
    <t>2.3.6.1</t>
  </si>
  <si>
    <t>2.3.6.2</t>
  </si>
  <si>
    <t>2.3.6.3</t>
  </si>
  <si>
    <t>2.3.6.4</t>
  </si>
  <si>
    <t>2.3.6.5</t>
  </si>
  <si>
    <t>2.3.6.6</t>
  </si>
  <si>
    <t>2.3.7.1</t>
  </si>
  <si>
    <t>2.3.7.2</t>
  </si>
  <si>
    <t>2.3.7.4</t>
  </si>
  <si>
    <t>2.3.7.5</t>
  </si>
  <si>
    <t>2.3.7.6</t>
  </si>
  <si>
    <t>2.3.7.7</t>
  </si>
  <si>
    <t>2.3.7.8</t>
  </si>
  <si>
    <t>2.3.7.9</t>
  </si>
  <si>
    <t>2.3.8.1</t>
  </si>
  <si>
    <t>2.3.8.2</t>
  </si>
  <si>
    <t>2.3.8.3</t>
  </si>
  <si>
    <t>2.3.9.1</t>
  </si>
  <si>
    <t>2.3.9.2</t>
  </si>
  <si>
    <t>2.3.9.3</t>
  </si>
  <si>
    <t>2.3.9.4</t>
  </si>
  <si>
    <t>2.3.9.5</t>
  </si>
  <si>
    <t>2.3.10.1</t>
  </si>
  <si>
    <t>2.3.10.2</t>
  </si>
  <si>
    <t>2.3.10.3</t>
  </si>
  <si>
    <t>2.3.10.4</t>
  </si>
  <si>
    <t>2.3.10.5</t>
  </si>
  <si>
    <t>2.3.10.6</t>
  </si>
  <si>
    <t>2.3.10.7</t>
  </si>
  <si>
    <t>2.3.10.8</t>
  </si>
  <si>
    <t>2.3.10.9</t>
  </si>
  <si>
    <t>2.3.10.10</t>
  </si>
  <si>
    <t>2.3.10.11</t>
  </si>
  <si>
    <t>2.3.11.1</t>
  </si>
  <si>
    <t>2.3.11.2</t>
  </si>
  <si>
    <t>2.3.11.3</t>
  </si>
  <si>
    <t>2.3.11.4</t>
  </si>
  <si>
    <t>2.3.11.5</t>
  </si>
  <si>
    <t>2.3.11.6</t>
  </si>
  <si>
    <t>2.3.11.7</t>
  </si>
  <si>
    <t>2.3.11.8</t>
  </si>
  <si>
    <t>2.3.11.9</t>
  </si>
  <si>
    <t>2.3.11.10</t>
  </si>
  <si>
    <t>2.3.12.1</t>
  </si>
  <si>
    <t>2.3.12.2</t>
  </si>
  <si>
    <t>2.3.15.1</t>
  </si>
  <si>
    <t>2.3.15.2</t>
  </si>
  <si>
    <t>2.3.17.1</t>
  </si>
  <si>
    <t>2.3.17.2</t>
  </si>
  <si>
    <t>2.3.17.3</t>
  </si>
  <si>
    <t>2.3.17.4</t>
  </si>
  <si>
    <t>2.3.17.5</t>
  </si>
  <si>
    <t>2.3.17.6</t>
  </si>
  <si>
    <t>2.3.17.7</t>
  </si>
  <si>
    <t>2.3.17.8</t>
  </si>
  <si>
    <t>2.3.17.9</t>
  </si>
  <si>
    <t>9.1.1</t>
  </si>
  <si>
    <t>9.1.2</t>
  </si>
  <si>
    <t>9.1.3</t>
  </si>
  <si>
    <t>9.1.4</t>
  </si>
  <si>
    <t>9.1.5</t>
  </si>
  <si>
    <t>9.1.6</t>
  </si>
  <si>
    <t>9.1.7</t>
  </si>
  <si>
    <t>9.1.8</t>
  </si>
  <si>
    <t>9.1.9</t>
  </si>
  <si>
    <t>9.1.10</t>
  </si>
  <si>
    <t>9.1.11</t>
  </si>
  <si>
    <t>9.2.1</t>
  </si>
  <si>
    <t>9.2.2</t>
  </si>
  <si>
    <t>9.2.3</t>
  </si>
  <si>
    <t>9.2.4</t>
  </si>
  <si>
    <t>9.2.5</t>
  </si>
  <si>
    <t>9.2.6</t>
  </si>
  <si>
    <t>9.2.7</t>
  </si>
  <si>
    <t>9.2.8</t>
  </si>
  <si>
    <t>9.2.9</t>
  </si>
  <si>
    <t>9.2.10</t>
  </si>
  <si>
    <t>9.2.11</t>
  </si>
  <si>
    <t>9.3.1</t>
  </si>
  <si>
    <t>9.3.2</t>
  </si>
  <si>
    <t>9.3.3</t>
  </si>
  <si>
    <t>9.3.4</t>
  </si>
  <si>
    <t>9.3.5</t>
  </si>
  <si>
    <t>9.3.6</t>
  </si>
  <si>
    <t>9.3.7</t>
  </si>
  <si>
    <t>9.3.8</t>
  </si>
  <si>
    <t>9.3.9</t>
  </si>
  <si>
    <t>9.3.10</t>
  </si>
  <si>
    <t>9.3.11</t>
  </si>
  <si>
    <t>17.1.1</t>
  </si>
  <si>
    <t>17.2.1</t>
  </si>
  <si>
    <t>17.2.2</t>
  </si>
  <si>
    <t>17.2.3</t>
  </si>
  <si>
    <t>17.2.4</t>
  </si>
  <si>
    <t>17.2.5</t>
  </si>
  <si>
    <t>17.3.1</t>
  </si>
  <si>
    <t>17.3.2</t>
  </si>
  <si>
    <t>17.5.1</t>
  </si>
  <si>
    <t>17.5.2</t>
  </si>
  <si>
    <t>17.5.3</t>
  </si>
  <si>
    <t>17.5.4</t>
  </si>
  <si>
    <t>17.5.5</t>
  </si>
  <si>
    <t>17.5.6</t>
  </si>
  <si>
    <t>17.6.1</t>
  </si>
  <si>
    <t>17.7.1</t>
  </si>
  <si>
    <t>17.7.2</t>
  </si>
  <si>
    <t>17.8.1</t>
  </si>
  <si>
    <t>17.9.1</t>
  </si>
  <si>
    <t>17.9.2</t>
  </si>
  <si>
    <t>17.9.3</t>
  </si>
  <si>
    <t>17.9.4</t>
  </si>
  <si>
    <t>17.9.5</t>
  </si>
  <si>
    <t>18.1.1.1</t>
  </si>
  <si>
    <t>18.1.1.2</t>
  </si>
  <si>
    <t>18.1.2.1</t>
  </si>
  <si>
    <t>18.3.1</t>
  </si>
  <si>
    <t>18.3.2</t>
  </si>
  <si>
    <t>18.3.3</t>
  </si>
  <si>
    <t>18.3.5</t>
  </si>
  <si>
    <t>18.3.7</t>
  </si>
  <si>
    <t>18.3.9</t>
  </si>
  <si>
    <t>18.3.10</t>
  </si>
  <si>
    <t>18.3.13</t>
  </si>
  <si>
    <t>18.4.10.2</t>
  </si>
  <si>
    <t>18.4.10.3</t>
  </si>
  <si>
    <t>18.4.13.1</t>
  </si>
  <si>
    <t>18.4.20.1</t>
  </si>
  <si>
    <t>18.4.22.2.1</t>
  </si>
  <si>
    <t>18.6.1</t>
  </si>
  <si>
    <t>18.6.2</t>
  </si>
  <si>
    <t>18.8.2.1</t>
  </si>
  <si>
    <t>18.8.11.1</t>
  </si>
  <si>
    <t>18.8.18.2</t>
  </si>
  <si>
    <t>18.8.18.3</t>
  </si>
  <si>
    <t>18.8.18.4</t>
  </si>
  <si>
    <t>18.8.24.1</t>
  </si>
  <si>
    <t>18.8.24.2</t>
  </si>
  <si>
    <t>18.8.24.3</t>
  </si>
  <si>
    <t>18.8.24.4</t>
  </si>
  <si>
    <t>18.8.24.5</t>
  </si>
  <si>
    <t>18.8.25.1</t>
  </si>
  <si>
    <t>18.8.28.4.3</t>
  </si>
  <si>
    <t>18.8.28.4.4</t>
  </si>
  <si>
    <t>18.8.30.1</t>
  </si>
  <si>
    <t>18.8.30.2</t>
  </si>
  <si>
    <t>18.8.31.1</t>
  </si>
  <si>
    <t>18.8.31.2</t>
  </si>
  <si>
    <t>18.9.6.1</t>
  </si>
  <si>
    <t>18.9.8.1</t>
  </si>
  <si>
    <t>18.9.8.2</t>
  </si>
  <si>
    <t>18.9.8.3</t>
  </si>
  <si>
    <t>18.9.13.1</t>
  </si>
  <si>
    <t>18.9.13.2</t>
  </si>
  <si>
    <t>18.9.14.1</t>
  </si>
  <si>
    <t>18.9.14.2</t>
  </si>
  <si>
    <t>18.9.14.3</t>
  </si>
  <si>
    <t>18.9.15.1</t>
  </si>
  <si>
    <t>18.9.22.1</t>
  </si>
  <si>
    <t>18.9.22.2</t>
  </si>
  <si>
    <t>18.9.22.3</t>
  </si>
  <si>
    <t>18.9.22.4</t>
  </si>
  <si>
    <t>18.9.22.5</t>
  </si>
  <si>
    <t>18.9.22.6</t>
  </si>
  <si>
    <t>18.9.22.7</t>
  </si>
  <si>
    <t>18.9.24.1.1</t>
  </si>
  <si>
    <t>18.9.24.1.2</t>
  </si>
  <si>
    <t>18.9.24.2.1</t>
  </si>
  <si>
    <t>18.9.24.2.2</t>
  </si>
  <si>
    <t>18.9.24.3.1</t>
  </si>
  <si>
    <t>18.9.24.3.2</t>
  </si>
  <si>
    <t>18.9.24.4.1</t>
  </si>
  <si>
    <t>18.9.24.4.2</t>
  </si>
  <si>
    <t>18.9.28.2</t>
  </si>
  <si>
    <t>18.9.28.3</t>
  </si>
  <si>
    <t>18.9.28.4</t>
  </si>
  <si>
    <t>18.9.28.5</t>
  </si>
  <si>
    <t>18.9.31.1</t>
  </si>
  <si>
    <t>18.9.43.1</t>
  </si>
  <si>
    <t>18.9.48.2.2</t>
  </si>
  <si>
    <t>18.9.48.3.3.2</t>
  </si>
  <si>
    <t>18.9.48.3.9.1</t>
  </si>
  <si>
    <t>18.9.48.3.9.2</t>
  </si>
  <si>
    <t>18.9.48.3.9.3</t>
  </si>
  <si>
    <t>18.9.48.3.11.1</t>
  </si>
  <si>
    <t>18.9.50.2</t>
  </si>
  <si>
    <t>18.9.50.3</t>
  </si>
  <si>
    <t>18.9.50.4</t>
  </si>
  <si>
    <t>18.9.67.1</t>
  </si>
  <si>
    <t>18.9.68.1</t>
  </si>
  <si>
    <t>18.9.68.2</t>
  </si>
  <si>
    <t>18.9.69.1</t>
  </si>
  <si>
    <t>18.9.78.1</t>
  </si>
  <si>
    <t>18.9.78.2</t>
  </si>
  <si>
    <t>18.9.80.1.1</t>
  </si>
  <si>
    <t>18.9.80.1.2</t>
  </si>
  <si>
    <t>18.9.80.1.3</t>
  </si>
  <si>
    <t>18.9.80.2.1</t>
  </si>
  <si>
    <t>18.9.80.2.2</t>
  </si>
  <si>
    <t>18.9.80.2.3</t>
  </si>
  <si>
    <t>18.9.84.1</t>
  </si>
  <si>
    <t>18.9.84.2</t>
  </si>
  <si>
    <t>18.9.84.3</t>
  </si>
  <si>
    <t>18.9.84.4</t>
  </si>
  <si>
    <t>19.1.3.1</t>
  </si>
  <si>
    <t>19.1.3.2</t>
  </si>
  <si>
    <t>19.1.3.3</t>
  </si>
  <si>
    <t>19.1.3.4</t>
  </si>
  <si>
    <t>19.5.1.1</t>
  </si>
  <si>
    <t>19.7.4.1</t>
  </si>
  <si>
    <t>19.7.4.2</t>
  </si>
  <si>
    <t>19.7.25.1</t>
  </si>
  <si>
    <t>19.7.37.1</t>
  </si>
  <si>
    <t>2.3.1</t>
  </si>
  <si>
    <t>2.3.2</t>
  </si>
  <si>
    <t>2.3.4</t>
  </si>
  <si>
    <t>2.3.6</t>
  </si>
  <si>
    <t>2.3.7</t>
  </si>
  <si>
    <t>2.3.8</t>
  </si>
  <si>
    <t>2.3.9</t>
  </si>
  <si>
    <t>2.3.10</t>
  </si>
  <si>
    <t>2.3.11</t>
  </si>
  <si>
    <t>2.3.12</t>
  </si>
  <si>
    <t>2.3.15</t>
  </si>
  <si>
    <t>2.3.17</t>
  </si>
  <si>
    <t>18.1.1</t>
  </si>
  <si>
    <t>18.1.2</t>
  </si>
  <si>
    <t>18.4.10</t>
  </si>
  <si>
    <t>18.4.13</t>
  </si>
  <si>
    <t>18.4.20</t>
  </si>
  <si>
    <t>18.4.22.2</t>
  </si>
  <si>
    <t>18.8.2</t>
  </si>
  <si>
    <t>18.8.11</t>
  </si>
  <si>
    <t>18.8.18</t>
  </si>
  <si>
    <t>18.8.24</t>
  </si>
  <si>
    <t>18.8.25</t>
  </si>
  <si>
    <t>18.8.28.4</t>
  </si>
  <si>
    <t>18.8.30</t>
  </si>
  <si>
    <t>18.8.31</t>
  </si>
  <si>
    <t>18.9.6</t>
  </si>
  <si>
    <t>18.9.8</t>
  </si>
  <si>
    <t>18.9.13</t>
  </si>
  <si>
    <t>18.9.14</t>
  </si>
  <si>
    <t>18.9.15</t>
  </si>
  <si>
    <t>18.9.22</t>
  </si>
  <si>
    <t>18.9.24.1</t>
  </si>
  <si>
    <t>18.9.24.2</t>
  </si>
  <si>
    <t>18.9.24.3</t>
  </si>
  <si>
    <t>18.9.24.4</t>
  </si>
  <si>
    <t>18.9.28</t>
  </si>
  <si>
    <t>18.9.31</t>
  </si>
  <si>
    <t>18.9.43</t>
  </si>
  <si>
    <t>18.9.48.2</t>
  </si>
  <si>
    <t>18.9.48.3.3</t>
  </si>
  <si>
    <t>18.9.48.3.9</t>
  </si>
  <si>
    <t>18.9.48.3.11</t>
  </si>
  <si>
    <t>18.9.50</t>
  </si>
  <si>
    <t>18.9.67</t>
  </si>
  <si>
    <t>18.9.68</t>
  </si>
  <si>
    <t>18.9.69</t>
  </si>
  <si>
    <t>18.9.78</t>
  </si>
  <si>
    <t>18.9.80.1</t>
  </si>
  <si>
    <t>18.9.80.2</t>
  </si>
  <si>
    <t>18.9.84</t>
  </si>
  <si>
    <t>19.1.3</t>
  </si>
  <si>
    <t>19.5.1</t>
  </si>
  <si>
    <t>19.7.4</t>
  </si>
  <si>
    <t>19.7.25</t>
  </si>
  <si>
    <t>19.7.37</t>
  </si>
  <si>
    <t>Ensure EMET is installed</t>
  </si>
  <si>
    <t>Test (Automated)</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</si>
  <si>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
	The recommended state for this setting is: 24 or more password(s).</t>
  </si>
  <si>
    <t>This policy setting defines how long a user can use their password before it expires.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60 or fewer days, but not 0.</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</si>
  <si>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t>
  </si>
  <si>
    <t>This policy setting allows a process to assume the identity of any user and thus gain access to the resources that the user is authorized to access.
	The recommended state for this setting is: No One.</t>
  </si>
  <si>
    <t>This policy setting determines which users or groups have the right to log on as a Terminal Services client. Remote desktop users require this user right.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The recommended state for this setting is: Administrators, Remote Desktop Users</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</si>
  <si>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t>
  </si>
  <si>
    <t>This policy setting allows users to change the size of the pagefile. By making the pagefile extremely large or extremely small, an attacker could easily affect the performance of a compromised computer.
	The recommended state for this setting is: Administrators.</t>
  </si>
  <si>
    <t>This policy setting allows a process to create an access token, which may provide elevated rights to access sensitive data.
	The recommended state for this setting is: No One.</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</si>
  <si>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</si>
  <si>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The recommended state for this setting is: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</si>
  <si>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</si>
  <si>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The recommended state for this setting is to include: Guests, Local account.
	CAUTION: Configuring a standalone (non-domain-joined) workstation as described above may result in an inability to remotely administer the workstation.</t>
  </si>
  <si>
    <t>This policy setting determines which accounts will not be able to log on to the computer as a batch job. A batch job is not a batch (.bat) file, but rather a batch-queue facility. Accounts that use the Task Scheduler to schedule jobs need this user right.
	The Deny log on as a batch job user right overrides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</si>
  <si>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This security setting determines which service accounts are prevented from registering a process as a service. This policy setting supersedes the Log on as a service policy setting if an account is subject to both policies. Note: This security setting does not apply to the System, Local Service, or Network Service accounts.
	The recommended state for this setting is to include: Guests.</t>
  </si>
  <si>
    <t>This security setting determines which users are prevented from logging on at the computer. This policy setting supersedes the Allow log on locally policy setting if an account is subject to both policies.
	IMPORTANT: If you apply this security policy to the Everyone group, no one will be able to log on locally.
	The recommended state for this setting is to include: Guests.</t>
  </si>
  <si>
    <t>This policy setting determines whether users can log on as Terminal Services clients. After the baseline workstation is joined to a domain environment, there is no need to use local accounts to access the workstation from the network. Domain accounts can access the server for administration and end-user processing.
	The recommended state for this setting is to include: Guests, Local account.
	CAUTION: Configuring a standalone (non-domain-joined) workstation as described above may result in an inability to remotely administer the workstation.</t>
  </si>
  <si>
    <t>This policy setting allows users to change the Trusted for Delegation setting on a computer object in Active Directory. Abuse of this privilege could allow unauthorized users to impersonate other users on the network.
	The recommended state for this setting is: No One.</t>
  </si>
  <si>
    <t>This policy setting allows users to shut down Windows Vista-based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</si>
  <si>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The recommended state for this setting is: Administrators.</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</si>
  <si>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</si>
  <si>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t>
  </si>
  <si>
    <t>This policy setting determines which users can change the auditing options for files and directories and clear the Security log.
	The recommended state for this setting is: Administrators.</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</si>
  <si>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</si>
  <si>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</si>
  <si>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</si>
  <si>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This policy setting determines which users can bypass file, directory, registry, and other persistent object permissions when restoring backed up files and directories on computers that run Windows Vista in your environment. This user right also determines which users can set valid security principals as object owners; it is similar to the Back up files and directories user right.
	The recommended state for this setting is: Administrators.</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</si>
  <si>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 Users.</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</si>
  <si>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</si>
  <si>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
	The recommended state for this setting is: Disabled.</t>
  </si>
  <si>
    <t>This policy setting prevents users from adding new Microsoft accounts on this computer.
	If you select the "Users can't add Microsoft accounts" option, users will not be able to create new Microsoft accounts on this computer, switch a local account to a Microsoft account, or connect a domain account to a Microsoft account. This is the preferred option if you need to limit the use of Microsoft accounts in your enterprise.
	If you select the "Users can't add or log on with Microsoft accounts" option, existing Microsoft account users will not be able to log on to Windows. Selecting this option might make it impossible for an existing administrator on this computer to log on and manage the system.
	If you disable or do not configure this policy (recommended), users will be able to use Microsoft accounts with Windows.
	The recommended state for this setting is: Users can't add or log on with Microsoft accounts.</t>
  </si>
  <si>
    <t>This policy setting determines whether the Guest account is enabled or disabled. The Guest account allows unauthenticated network users to gain access to the system.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
	The recommended state for this setting is: Disabled.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</si>
  <si>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</si>
  <si>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t>
  </si>
  <si>
    <t>The built-in local guest account is another well-known name to attackers. It is recommended to rename this account to something that does not indicate its purpose. Even if you disable this account, which is recommended, ensure that you rename it for added security.</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</si>
  <si>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</si>
  <si>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Therefore, this policy setting is configured to Not Defined for both of the environments that are discussed in this chapter.
	The recommended state for this setting is: Disabled.</t>
  </si>
  <si>
    <t>This policy setting determines who is allowed to format and eject removable NTFS media. You can use this policy setting to prevent unauthorized users from removing data on one computer to access it on another computer on which they have local administrator privileges.
	The recommended state for this setting is: Administrators and Interactive Users.</t>
  </si>
  <si>
    <t>This policy setting determines whether all secure channel traffic that is initiated by the domain member must be signed or encrypted. If a system is set to always encrypt or sign secure channel data, it cannot establish a secure channel with a domain controller that is not capable of signing or encrypting all secure channel traffic, because all secure channel data must be signed and encrypted.
	The recommended state for this setting is: Enabled.</t>
  </si>
  <si>
    <t>This policy setting determines whether a domain member should attempt to negotiate encryption for all secure channel traffic that it initiates. If you enable this policy setting, the domain member will request encryption of all secure channel traffic. If you disable this policy setting, the domain member will be prevented from negotiating secure channel encryption.
	The recommended state for this setting is: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</si>
  <si>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</si>
  <si>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This policy setting determines the maximum allowable age for a computer account password. By default, domain members automatically change their domain passwords every 30 days. If you increase this interval significantly so that the computers no longer change their passwords, an attacker would have more time to undertake a brute force attack against one of the computer accounts.
	The recommended state for this setting is: 30 or fewer days, but not 0.
	NOTE: A value of 0 does not conform to the benchmark as it disables maximum password age.</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</si>
  <si>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later.
	The recommended state for this setting is: Enabled.</t>
  </si>
  <si>
    <t>This policy setting determines whether users must press CTRL+ALT+DEL before they log on. If you enable this policy setting, users can log on without this key combination. If you disable this policy setting, users must press CTRL+ALT+DEL before they log on to Windows unless they use a smart card for Windows logon. A smart card is a tamper-proof device that stores security information.
	The recommended state for this setting is: Disabled.</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</si>
  <si>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</si>
  <si>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This policy setting specifies a text message that displays to users when they log on. Set the following group policy to a value that is consistent with the security and operational requirements of your organization.</t>
  </si>
  <si>
    <t>This policy setting specifies the text displayed in the title bar of the window that users see when they log on to the system. Configure this setting in a manner that is consistent with the security and operational requirements of your organization.</t>
  </si>
  <si>
    <t>This policy setting determines what happens when the smart card for a logged-on user is removed from the smart card reader.
	The recommended state for this setting is: Lock Workstation. Configuring this setting to Force Logoff or Disconnect if a Remote Desktop Services session also conforms with the benchmark.</t>
  </si>
  <si>
    <t>This policy setting determines whether packet signing is required by the SMB client component. If you enable this policy setting, the Microsoft network client computer cannot communicate with a Microsoft network server unless that server agrees to sign SMB packets. In mixed environments with legacy client computers, set this option to Disabled because these computers will not be able to authenticate or gain access to domain controllers. However, you can use this policy setting in Windows 2000 or later environments.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</si>
  <si>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This policy setting determines whether the SMB client will attempt to negotiate SMB packet signing. The implementation of digital signing in Windows-based networks helps to prevent sessions from being hijacked. If you enable this policy setting, the Microsoft network client will use signing only if the server with which it communicates accepts digitally signed communication.
	NOTE: Enabling this policy setting on SMB clients on your network makes them fully effective for packet signing with all clients and servers in your environment.
	The recommended state for this setting is: Enabled.</t>
  </si>
  <si>
    <t>Disable this policy setting to prevent the SMB redirector from sending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</si>
  <si>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appears to allow sessions to persist indefinitely. The maximum value is 99999, which is over 69 days; in effect, this value disables the setting.
	The recommended state for this setting is: 15 or fewer minute(s), but not 0.</t>
  </si>
  <si>
    <t>This policy setting determines if the server side SMB service is required to perform SMB packet signing. Enable this policy setting in a mixed environment to prevent downstream clients from using the workstation as a network server.
	The recommended state for this setting is: Enabled.</t>
  </si>
  <si>
    <t>This policy setting determines if the server side SMB service is able to sign SMB packets if it is requested to do so by a client that attempts to establish a connection.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</si>
  <si>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This security setting determines the level of validation a SMB server performs on the service principal name (SPN) provided by the SMB client when trying to establish a session to an SMB server.
	The recommended state for this setting is: Accept if provided by client. Configuring this setting to Required from client also conforms with the benchmark.</t>
  </si>
  <si>
    <t>This policy setting determines whether an anonymous user can request security identifier (SID) attributes for another user, or use a SID to obtain its corresponding user name. Disable this policy setting to prevent unauthenticated users from obtaining user names that are associated with their respective SIDs.
	The recommended state for this setting is: Disabled.</t>
  </si>
  <si>
    <t>This policy setting controls the ability of anonymous users to enumerate the accounts in the Security Accounts Manager (SAM). If you enable this policy setting, users with anonymous connections cannot enumerate domain account user names on the workstations in your environment. This policy setting also allows additional restrictions on anonymous connections.
	The recommended state for this setting is: Enabled.</t>
  </si>
  <si>
    <t>This policy setting controls the ability of anonymous users to enumerate SAM accounts as well as shares. If you enable this policy setting, anonymous users will not be able to enumerate domain account user names and network share names on the workstations in your environment.
	The Network access: Do not allow anonymous enumeration of SAM accounts and shares setting is configured to Enabled for the two environments that are discussed in this guide.
	The recommended state for this setting is: Enabled.</t>
  </si>
  <si>
    <t>This policy setting determines whether the Stored User Names and Passwords feature may save passwords or credentials for later use when it gains domain authentication. If you enable this policy setting, the Stored User Names and Passwords feature of Windows does not store passwords and credentials.
	The recommended state for this setting is: Enabled.</t>
  </si>
  <si>
    <t>This policy setting determines what additional permissions are assigned for anonymous connections to the computer. If you enable this policy setting, anonymous Windows users are allowed to perform certain activities, such as enumerate the names of domain accounts and network shares. An unauthorized user could anonymously list account names and shared resources and use the information to guess passwords or perform social engineering attacks.
	The recommended state for this setting is: Disabled.</t>
  </si>
  <si>
    <t>This policy setting determines which communication sessions, or pipes, will have attributes and permissions that allow anonymous access.
	The recommended state for this setting is: &lt;blank&gt; (i.e. None).</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</si>
  <si>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&lt;blank&gt; (i.e. None).</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</si>
  <si>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t>
  </si>
  <si>
    <t>When enabled, this policy setting causes Local System services that use Negotiate to use the computer identity when NTLM authentication is selected by the negotiation. This policy is supported on at least Windows 7 or Windows Server 2008 R2.
	The recommended state for this setting is: Enabled.</t>
  </si>
  <si>
    <t>Allow NTLM to fall back to NULL session when used with LocalSystem. The default is TRUE up to Windows Vista / Server 2008 and FALSE from Windows 7 / Server 2008 R2 and beyond.
	The recommended state for this setting is: Disabled.</t>
  </si>
  <si>
    <t>This policy setting allows you to set the encryption types that Kerberos is allowed to use. This policy is supported on at least Windows 7 or Windows Server 2008 R2.
	The recommended state for this setting is: RC4_HMAC_MD5, AES128_HMAC_SHA1, AES256_HMAC_SHA1, Future encryption types.</t>
  </si>
  <si>
    <t>This policy setting determines whether the LAN Manager (LM) hash value for the new password is stored when the password is changed. The LM hash is relatively weak and prone to attack compared to the cryptographically stronger Microsoft Windows NT hash.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</si>
  <si>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LAN Manager (LM) is a family of early Microsoft client/server software that allows users to link personal computers together on a single network. Network capabilities include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possible values for the Network security: LAN Manager authentication level setting are:
* Send LM &amp; NTLM responses
* Send LM &amp; NTLM -- use NTLMv2 session security if negotiated
* Send NTLM responses only
* Send NTLMv2 responses only
* Send NTLMv2 responses only\refuse LM
* Send NTLMv2 responses only\refuse LM &amp; NTLM
* Not Defined
	The Network security: LAN Manager authentication level setting determines which challenge/response authentication protocol is used for network logons. This choice affects the authentication protocol level that clients use, the session security level that the computers negotiate, and the authentication level that servers accept as follows:
* Send LM &amp; NTLM responses. Clients use LM and NTLM authentication and never use NTLMv2 session security. Domain controllers accept LM, NTLM, and NTLMv2 authentication.
* Send LM &amp; NTLM - use NTLMv2 session security if negotiated. Clients use LM and NTLM authentication and use NTLMv2 session security if the server supports it. Domain controllers accept LM, NTLM, and NTLMv2 authentication.
* Send NTLM response only. Clients use NTLM authentication only and use NTLMv2 session security if the server supports it. Domain controllers accept LM, NTLM, and NTLMv2 authentication.
* Send NTLMv2 response only. Clients use NTLMv2 authentication only and use NTLMv2 session security if the server supports it. Domain controllers accept LM, NTLM, and NTLMv2 authentication.
* Send NTLMv2 response only\refuse LM. Clients use NTLMv2 authentication only and use NTLMv2 session security if the server supports it. Domain controllers refuse LM (accept only NTLM and NTLMv2 authentication).
* Send NTLMv2 response only\refuse LM never use NTLMv2 session security. Clients use LM and NTLM authentication, and never use NTLMv2 session security. Domain controllers accept LM, NTLM, and NTLMv2 authentication.
* Level 1 - Use NTLMv2 session security if negotiated. Clients use LM and NTLM authentication, and use NTLMv2 session security if the server supports it. Domain controllers accept LM, NTLM, and NTLMv2 authentication.
* Level 2 - Send NTLM response only. Clients use only NTLM authentication, and use NTLMv2 session security if the server supports it. Domain controllers accept LM, NTLM, and NTLMv2 authentication.
* Level 3 - Send NTLMv2 response only. Clients use NTLMv2 authentication, and use NTLMv2 session security if the server supports it. Domain controllers accept LM, NTLM, and NTLMv2 authentication.
* Level 4 - Domain controllers refuse LM responses. Clients use NTLM authentication, and use NTLMv2 session security if the server supports it. Domain controllers refuse LM authentication, that is, they accept NTLM and NTLMv2.
* Level 5 - Domain controllers refuse LM and NTLM responses (accept only NTLMv2). Clients use NTLMv2 authentication, use and NTLMv2 session security if the server supports it. Domain controllers refuse NTLM and LM authentication (they accept only NTLMv2).
	The recommended state for this setting is: Send NTLMv2 response only. Refuse LM &amp; NTLM.</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</si>
  <si>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clients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
	The recommended state for this setting is: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</si>
  <si>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servers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
	The recommended state for this setting is: Require NTLMv2 session security, Require 128-bit encryption.</t>
  </si>
  <si>
    <t>The recovery console is a command-line environment that is used to recover from system problems. If you enable this policy setting, the administrator account is automatically logged on to the recovery console when it is invoked during startup.
	The recommended state for this setting is: Disabled.</t>
  </si>
  <si>
    <t>This policy setting makes the Recovery Console SET command available, which allows you to set the following recovery console environment variables:
* AllowWildCards. Enables wildcard support for some commands (such as the DEL command).
* AllowAllPaths. Allows access to all files and folders on the computer.
* AllowRemovableMedia. Allows files to be copied to removable media, such as a floppy disk.
* NoCopyPrompt. Does not prompt when overwriting an existing file.
	The recommended state for this setting is: Disabled.</t>
  </si>
  <si>
    <t>This policy setting determines the strength of the default discretionary access control list (DACL) for objects. The setting helps secure objects that can be located and shared among processes and its default configuration strengthens the DACL, because it allows users who are not administrators to read shared objects but does not allow them to modify any that they did not create.
	The recommended state for this setting is: Enabled.</t>
  </si>
  <si>
    <t>This policy setting controls the behavior of Admin Approval Mode for the built-in Administrator account.
	The options are:
- Enabled: The built-in Administrator account uses Admin Approval Mode. By default, any operation that requires elevation of privilege will prompt the user to approve the operation.
- Disabled: (Default) The built-in Administrator account runs all applications with full administrative privilege.
	The recommended state for this setting is: Enabled.</t>
  </si>
  <si>
    <t>This policy setting controls the behavior of the elevation prompt for standard users. The options are:
* Prompt for credentials: When an operation requires elevation of privilege, the user is prompted to enter an administrative user name and password. If the user enters valid credentials, the operation continues with the applicable privilege.
* Automatically deny elevation requests: When an operation requires elevation of privilege, a configurable access denied error message is displayed. An enterprise that is running desktops as standard user may choose this setting to reduce help desk calls.
* Prompt for credentials on the secure desktop: (Default) When an operation requires elevation of privilege, the user is prompted on the secure desktop to enter a different user name and password. If the user enters valid credentials, the operation continues with the applicable privilege. Note that this option was introduced in Windows 7 and it is not applicable to computers running Windows Vista or Windows Server 2008.
	The recommended state for this setting is: Automatically deny elevation requests.</t>
  </si>
  <si>
    <t>This policy setting controls the behavior of application installation detection for the computer.
	The options are:
- Enabled: (Default for home) When an application installation package is detected that requires elevation of privilege, the user is prompted to enter an administrative user name and password. If the user enters valid credentials, the operation continues with the applicable privilege.
- Disabled: (Default for enterprise) Application installation packages are not detected and prompted for elevation. Enterprises that are running standard user desktops and use delegated installation technologies such as Group Policy Software Installation or Systems Management Server (SMS) should disable this policy setting. In this case, installer detection is unnecessary.
	The recommended state for this setting is: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</si>
  <si>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options are:
- Enabled: (Default) If an application resides in a secure location in the file system, it runs only with UIAccess integrity.
- Disabled: An application runs with UIAccess integrity even if it does not reside in a secure location in the file system.
	The recommended state for this setting is: Enabled.</t>
  </si>
  <si>
    <t>This policy setting controls the behavior of all User Account Control (UAC) policy settings for the computer. If you change this policy setting, you must restart your computer.
	The options are:
- Enabled: (Default) Admin Approval Mode is enabled. This policy must be enabled and related UAC policy settings must also be set appropriately to allow the built-in Administrator account and all other users who are members of the Administrators group to run in Admin Approval Mode.
- Disabled: Admin Approval Mode and all related UAC policy settings are disabled. Note: If this policy setting is disabled, the Security Center notifies you that the overall security of the operating system has been reduced.
	The recommended state for this setting is: Enabled.</t>
  </si>
  <si>
    <t>This policy setting controls whether application write failures are redirected to defined registry and file system locations. This policy setting mitigates applications that run as administrator and write run-time application data to %ProgramFiles%, %Windir%, %Windir%\system32, or HKEY_LOCAL_MACHINE\Software.
	The options are:
- Enabled: (Default) Application write failures are redirected at run time to defined user locations for both the file system and registry.
- Disabled: Applications that write data to protected locations fail.
	The recommended state for this setting is: Enabled.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</si>
  <si>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</si>
  <si>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This setting determines the behavior for inbound connections that do not match an inbound firewall rule. The default behavior is to block connections unless there are firewall rules to allow the connection.
	The recommended state for this setting is: Block (default).</t>
  </si>
  <si>
    <t>This setting determines the behavior for outbound connections that do not match an outbound firewall rule. In Windows Vista / Server 2008 and above, the default behavior is to allow connections unless there are firewall rules that block the connection.
	The recommended state for this setting is: Allow (default).</t>
  </si>
  <si>
    <t>This option is useful if you need to control whether this computer receives unicast responses to its outgoing multicast or broadcast messages.
	The recommended state for this setting is: No.</t>
  </si>
  <si>
    <t>This setting controls whether local administrators are allowed to create local firewall rules that apply together with firewall rules configured by Group Policy.
	The recommended state for this setting is: Yes (default).</t>
  </si>
  <si>
    <t>This setting controls whether local administrators are allowed to create connection security rules that apply together with connection security rules configured by Group Policy.
	The recommended state for this setting is: Yes (default).</t>
  </si>
  <si>
    <t>Use this option to specify the path and name of the file in which Windows Firewall will write its log information.
	The recommended state for this setting is: %SYSTEMROOT%\System32\logfiles\firewall\domainfw.log.</t>
  </si>
  <si>
    <t>Use this option to specify the size limit of the file in which Windows Firewall will write its log information.
	The recommended state for this setting is: 16,384 KB or greater.</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</si>
  <si>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</si>
  <si>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</si>
  <si>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This setting determines the behavior for outbound connections that do not match an outbound firewall rule. The default behavior is to allow connections unless there are firewall rules that block the connection.
	IMPORTANT: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
	The recommended state for this setting is: Allow (default).</t>
  </si>
  <si>
    <t>Use this option to specify the path and name of the file in which Windows Firewall will write its log information.
	The recommended state for this setting is: %SYSTEMROOT%\System32\logfiles\firewall\privatefw.log.</t>
  </si>
  <si>
    <t>Select this option to have Windows Firewall with Advanced Security display notifications to the user when a program is blocked from receiving inbound connections.
	NOTE: When the Apply local firewall rules setting is configured to Yes, it is also recommended to also configure the Display a notification setting to Yes. Otherwise, users will not receive messages that ask if they want to unblock a restricted inbound connection.
	The recommended state for this setting is: Yes.</t>
  </si>
  <si>
    <t>This setting controls whether local administrators are allowed to create local firewall rules that apply together with firewall rules configured by Group Policy.
	The recommended state for this setting is: No.</t>
  </si>
  <si>
    <t>This setting controls whether local administrators are allowed to create connection security rules that apply together with connection security rules configured by Group Policy.
	The recommended state for this setting is: No.</t>
  </si>
  <si>
    <t>Use this option to specify the path and name of the file in which Windows Firewall will write its log information.
	The recommended state for this setting is: %SYSTEMROOT%\System32\logfiles\firewall\publicfw.log.</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</si>
  <si>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</si>
  <si>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 [https://msdn.microsoft.com/en-us/library/bb897401.aspx].
	The recommended state for this setting is: Success and Failure.</t>
  </si>
  <si>
    <t>This subcategory reports each event of computer account management, such as when a computer account is created, changed, deleted, renamed, disabled, or enabled. Events for this subcategory include:
* 4741: A computer account was created.
* 4742: A computer account was changed.
* 4743: A computer account was deleted.
	The recommended state for this setting is: Success and Failure.</t>
  </si>
  <si>
    <t>This subcategory reports other account management events. Events for this subcategory include:
* 4782: The password hash an account was accessed.
* 4793: The Password Policy Checking API was called.
	The recommended state for this setting is: Success and Failure.</t>
  </si>
  <si>
    <t>This policy setting allows you to audit when plug and play detects an external device.
	The recommended state for this setting is: Enabled.
	NOTE: A Windows 10, Server 2016 or higher OS is required to access and set this value in Group Policy.</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</si>
  <si>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 [https://support.microsoft.com/en-us/kb/947226] for the most recent information about this setting.
	The recommended state for this setting is: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</si>
  <si>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Success.</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</si>
  <si>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</si>
  <si>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This subcategory reports other logon/logoff-related events, such as Terminal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</si>
  <si>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This subcategory reports when a special logon is used. A special logon is a logon that has administrator-equivalent privileges and can be used to elevate a process to a higher level. Events for this subcategory include:
* 4964 : Special groups have been assigned to a new logon.
	The recommended state for this setting is: Success.</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</si>
  <si>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t>
  </si>
  <si>
    <t>This subcategory reports changes in audit policy including SACL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Success and Failure.</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</si>
  <si>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Success.</t>
  </si>
  <si>
    <t>This subcategory reports when a user account or service uses a sensitive privilege. A sensitive privilege includes the following user rights: Act as part of the operating system, Back up files and directories, Create a token object, Debug programs, Enable computer and user accounts to be trusted for delegation, Generate security audits, Impersonate a client after authentication, Load and unload device drivers, Manage auditing and security log, Modify firmware environment values, Replace a process-level token, Restore files and directories, and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</si>
  <si>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</si>
  <si>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This subcategory reports on other system events. Events for this subcategory include:
* 5024 : The Windows Firewall Service has started successfully.
* 5025 : The Windows Firewall Service has been stopped.
* 5027 : The Windows Firewall Service was unable to retrieve the security policy from the local storage. The service will continue enforcing the current policy.
* 5028 :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 The Windows Firewall Driver has started successfully.
* 5034 : The Windows Firewall Driver has been stopped.
* 5035 : The Windows Firewall Driver failed to start.
* 5037 : The Windows Firewall Driver detected critical runtime error. Terminating.
* 5058: Key file operation.
* 5059: Key migration operation.
	The recommended state for this setting is: Success and Failure.</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</si>
  <si>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Success.</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</si>
  <si>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Success and Failure.</t>
  </si>
  <si>
    <t>This subcategory reports on violations of integrity of the security subsystem. Events for this subcategory include:
* 4612 : Internal resources allocated for the queuing of audit messages have been exhausted, leading to the loss of some audits.
* 4615 : Invalid use of LPC port.
* 4618 : A monitored security event pattern has occurred.
* 4816 : RPC detected an integrity violation while decrypting an incoming message.
* 5038 : Code integrity determined that the image hash of a file is not valid. The file could be corrupt due to unauthorized modification or the invalid hash could indicate a potential disk device error.
* 5056: A cryptographic self test was performed.
* 5057: A cryptographic primitive operation failed.
* 5060: Verification operation failed.
* 5061: Cryptographic operation.
* 5062: A kernel-mode cryptographic self test was performed.
	The recommended state for this setting is: Success and Failure.</t>
  </si>
  <si>
    <t>Disables the lock screen camera toggle switch in PC Settings and prevents a camera from being invoked on the lock screen.
	The recommended state for this setting is: Enabled.</t>
  </si>
  <si>
    <t>Disables the lock screen slide show settings in PC Settings and prevents a slide show from playing on the lock screen.
	The recommended state for this setting is: Enabled.</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</si>
  <si>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 [https://support.microsoft.com/en-us/kb/324737].
	The recommended state for this setting is: Disabled.</t>
  </si>
  <si>
    <t>IP source routing is a mechanism that allows the sender to determine the IP route that a datagram should follow through the network.
	The recommended state for this setting is: Enabled: Highest protection, source routing is completely disabled.</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</si>
  <si>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</si>
  <si>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Internet Control Message Protocol (ICMP) redirects cause the IPv4 stack to plumb host routes. These routes override the Open Shortest Path First (OSPF) generated routes.
	The recommended state for this setting is: Disabled.</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</si>
  <si>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</si>
  <si>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The recommended state for this setting is: Enabled.</t>
  </si>
  <si>
    <t>Windows includes a grace period between when the screen saver is launched and when the console is actually locked automatically when screen saver locking is enabled.
	The recommended state for this setting is: Enabled: 5 or fewer seconds.</t>
  </si>
  <si>
    <t>This setting can generate a security audit in the Security event log when the log reaches a user-defined threshold.
	NOTE: If log settings are configured to Overwrite events as needed or Overwrite events older than x days, this event will not be generated.
	The recommended state for this setting is: Enabled: 90% or less.</t>
  </si>
  <si>
    <t>This policy setting configures secure access to UNC paths.
	The recommended state for this setting is: Enabled, with "Require Mutual Authentication" and "Require Integrity" set for all NETLOGON and SYSVOL shares.
	NOTE: If the environment exclusively contains Windows 8.0 / Server 2012 or higher systems, then the "Privacy" setting may (optionally) also be set to enable SMB encryption. However, using SMB encryption will render the targeted share paths completely inaccessible by older OSes, so only use this additional option with caution and thorough testing.</t>
  </si>
  <si>
    <t>This policy setting prevents computers from connecting to both a domain based network and a non-domain based network at the same time.
	The recommended state for this setting is: Enabled.</t>
  </si>
  <si>
    <t>This setting controls whether local accounts can be used for remote administration via network logon (e.g., NET USE, connecting to C$, etc.). Local accounts are at high risk for credential theft when the same account and password is configured on multiple systems. Enabling this policy significantly reduces that risk.
	ENABLED: Applies UAC token-filtering to local accounts on network logons. Membership in powerful group such as Administrators is disabled and powerful privileges are removed from the resulting access token. This configures the LocalAccountTokenFilterPolicy registry value to 0. This is the default behavior for Windows.
	DISABLED: Allows local accounts to have full administrative rights when authenticating via network logon, by configuring the LocalAccountTokenFilterPolicy registry value to 1.
	For more information about local accounts and credential theft, review the "Mitigating Pass-the-Hash (PtH) Attacks and Other Credential Theft Techniques [http://www.microsoft.com/en-us/download/details.aspx?id=36036]" documents.
	For more information about LocalAccountTokenFilterPolicy, see Microsoft Knowledge Base article 951016: Description of User Account Control and remote restrictions in Windows Vista [https://support.microsoft.com/en-us/kb/951016].
	The recommended state for this setting is: Enabled.</t>
  </si>
  <si>
    <t>This policy setting determines what information is logged in security audit events when a new process has been created.
	The recommended state for this setting is: Disabled.</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</si>
  <si>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 disable or do not configure this policy setting, the boot start drivers determined to be Good, Unknown or Bad but Boot Critical are initialized and the initialization of drivers determined to be Bad is skipped.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</si>
  <si>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recommended state for this setting is: Enabled: FALSE (unchecked).</t>
  </si>
  <si>
    <t>The "Process even if the Group Policy objects have not changed" option updates and reapplies policies even if the policies have not changed.
	The recommended state for this setting is: Enabled: TRUE (checked).</t>
  </si>
  <si>
    <t>This policy setting prevents Group Policy from being updated while the computer is in use. This policy setting applies to Group Policy for computers, users and domain controllers.
	The recommended state for this setting is: Disabled.</t>
  </si>
  <si>
    <t>This policy setting allows you to control whether anyone can interact with available networks UI on the logon screen.
	The recommended state for this setting is: Enabled.</t>
  </si>
  <si>
    <t>This policy setting prevents connected users from being enumerated on domain-joined computers.
	If you enable this policy setting, the Logon UI will not enumerate any connected users on domain-joined computers.
	If you disable or do not configure this policy setting, connected users will be enumerated on domain-joined computers.
	The recommended state for this setting is: Enabled.</t>
  </si>
  <si>
    <t>This policy setting allows local users to be enumerated on domain-joined computers.
	If you enable this policy setting, Logon UI will enumerate all local users on domain-joined computers.
	If you disable or do not configure this policy setting, the Logon UI will not enumerate local users on domain-joined computers.
	The recommended state for this setting is: Disabled.</t>
  </si>
  <si>
    <t>This policy setting allows you to prevent app notifications from appearing on the lock screen.
	If you enable this policy setting, no app notifications are displayed on the lock screen.
	If you disable or do not configure this policy setting, users can choose which apps display notifications on the lock screen.
	The recommended state for this setting is: Enabled.</t>
  </si>
  <si>
    <t>This security feature provides a global setting to prevent programs from loading untrusted fonts. Untrusted fonts are any font installed outside of the %windir%\Fonts directory. This feature can be configured to be in 3 modes: On, Off, and Audit.
	The recommended state for this setting is: Enabled: Block untrusted fonts and log events</t>
  </si>
  <si>
    <t>Specifies whether or not the user is prompted for a password when the system resumes from sleep.
	The recommended state for this setting is: Enabled.</t>
  </si>
  <si>
    <t>This policy setting allows you to turn on or turn off Offer (Unsolicited) Remote Assistance on this computer.
	If you enable this policy setting, users on this computer can get help from their corporate technical support staff using Offer (Unsolicited) Remote Assistance.
	If you disable this policy setting, users on this computer cannot get help from their corporate technical support staff using Offer (Unsolicited) Remote Assistance.
	If you do not configure this policy setting, users on this computer cannot get help from their corporate technical support staff using Offer (Unsolicited) Remote Assistance.
	If you enable this policy setting, you have two ways to allow helpers to provide Remote Assistance: "Allow helpers to only view the computer" or "Allow helpers to remotely control the computer." When you configure this policy setting, you also specify the list of users or user groups that are allowed to offer remote assistance.
	To configure the list of helpers, click "Show." In the window that opens, you can enter the names of the helpers. Add each user or group one by one. When you enter the name of the helper user or user groups, use the following format:
&lt;Domain Name&gt;\&lt;User Name&gt; or
&lt;Domain Name&gt;\&lt;Group Name&gt;
	If you enable this policy setting, you should also enable firewall exceptions to allow Remote Assistance communications. The firewall exceptions required for Offer (Unsolicited) Remote Assistance depend on the version of Windows you are running:
	Windows Vista and later:
Enable the Remote Assistance exception for the domain profile. The exception must contain:
Port 135:TCP
%WINDIR%\System32\msra.exe
%WINDIR%\System32\raserver.exe
	Windows XP with Service Pack 2 (SP2) and Windows XP Professional x64 Edition with Service Pack 1 (SP1):
Port 135:TCP
%WINDIR%\PCHealth\HelpCtr\Binaries\Helpsvc.exe
%WINDIR%\PCHealth\HelpCtr\Binaries\Helpctr.exe
%WINDIR%\System32\Sessmgr.exe
	For computers running Windows Server 2003 with Service Pack 1 (SP1)
Port 135:TCP
%WINDIR%\PCHealth\HelpCtr\Binaries\Helpsvc.exe
%WINDIR%\PCHealth\HelpCtr\Binaries\Helpctr.exe
Allow Remote Desktop Exception
	The recommended state for this setting is: Disabled.</t>
  </si>
  <si>
    <t>This policy setting allows you to turn on or turn off Solicited (Ask for) Remote Assistance on this computer.
	If you enable this policy setting, users on this computer can use email or file transfer to ask someone for help. Also, users can use instant messaging programs to allow connections to this computer, and you can configure additional Remote Assistance settings.
	If you disable this policy setting, users on this computer cannot use email or file transfer to ask someone for help. Also, users cannot use instant messaging programs to allow connections to this computer.
	If you do not configure this policy setting, users can turn on or turn off Solicited (Ask for) Remote Assistance themselves in System Properties in Control Panel. Users can also configure Remote Assistance settings.
	If you enable this policy setting, you have two ways to allow helpers to provide Remote Assistance: "Allow helpers to only view the computer" or "Allow helpers to remotely control the computer."
	The "Maximum ticket time" policy setting sets a limit on the amount of time that a Remote Assistance invitation created by using email or file transfer can remain open.
	The "Select the method for sending email invitations" setting specifies which email standard to use to send Remote Assistance invitations. Depending on your email program, you can use either the Mailto standard (the invitation recipient connects through an Internet link) or the SMAPI (Simple MAPI) standard (the invitation is attached to your email message). This policy setting is not available in Windows Vista since SMAPI is the only method supported.
	If you enable this policy setting you should also enable appropriate firewall exceptions to allow Remote Assistance communications.
	The recommended state for this setting is: Disabled.</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</si>
  <si>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If you disable this policy setting, RPC clients will not authenticate to the Endpoint Mapper Service, but they will be able to communicate with the Endpoint Mapper Service on Windows NT4 Server.
	If you enable this policy setting, RPC clients will authenticate to the Endpoint Mapper Service for calls that contain authentication information. Clients making such calls will not be able to communicate with the Windows NT4 Server Endpoint Mapper Service.
	If you do not configure this policy setting, it remains disabled. RPC clients will not authenticate to the Endpoint Mapper Service, but they will be able to communicate with the Windows NT4 Server Endpoint Mapper Service.
	NOTE: This policy will not be applied until the system is rebooted.
	The recommended state for this setting is: Enabled.</t>
  </si>
  <si>
    <t>This policy setting controls how the RPC server runtime handles unauthenticated RPC clients connecting to RPC servers.
	This policy setting impacts all RPC applications. In a domain environment this policy setting should be used with caution as it can impact a wide range of functionality including group policy processing itself. Reverting a change to this policy setting can require manual intervention on each affected machine. THIS POLICY SETTING SHOULD NEVER BE APPLIED TO A DOMAIN CONTROLLER.
	If you disable this policy setting, the RPC server runtime uses the value of "Authenticated" on Windows Client, and the value of "None" on Windows Server versions that support this policy setting.
	If you do not configure this policy setting, it remains disabled. The RPC server runtime will behave as though it was enabled with the value of "Authenticated" used for Windows Client and the value of "None" used for Server SKUs that support this policy setting.
	If you enable this policy setting, it directs the RPC server runtime to restrict unauthenticated RPC clients connecting to RPC servers running on a machine. A client will be considered an authenticated client if it uses a named pipe to communicate with the server or if it uses RPC Security. RPC Interfaces that have specifically requested to be accessible by unauthenticated clients may be exempt from this restriction, depending on the selected value for this policy setting.
	-- "NONE" allows all RPC clients to connect to RPC Servers running on the machine on which the policy setting is applied.
-- "AUTHENTICATED" allows only authenticated RPC Clients (per the definition above) to connect to RPC Servers running on the machine on which the policy setting is applied. Exemptions are granted to interfaces that have requested them.
-- "AUTHENTICATED WITHOUT EXCEPTIONS" allows only authenticated RPC Clients (per the definition above) to connect to RPC Servers running on the machine on which the policy setting is applied. No exceptions are allowed. THIS VALUE HAS THE POTENTIAL TO CAUSE SERIOUS PROBLEMS AND IS NOT RECOMMENDED.
	NOTE: This policy setting will not be applied until the system is rebooted.
	The recommended state for this setting is: Enabled: Authenticated.</t>
  </si>
  <si>
    <t>This policy setting lets you control whether Microsoft accounts are optional for Windows Store apps that require an account to sign in. This policy only affects Windows Store apps that support it. If you enable this policy setting, Windows Store apps that typically require a Microsoft account to sign in will allow users to sign in with an enterprise account instead. If you disable or do not configure this policy setting, users will need to sign in with a Microsoft account.
	The recommended state for this setting is: Enabled.</t>
  </si>
  <si>
    <t>This policy setting disallows AutoPlay for MTP devices like cameras or phones.
	The recommended state for this setting is: Enabled.</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</si>
  <si>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</si>
  <si>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Autoplay starts to read from a drive as soon as you insert media in the drive, which causes the setup file for programs or audio media to start immediately. An attacker could use this feature to launch a program to damage the computer or data on the computer. You can enable the Turn off Autoplay setting to disable the Autoplay feature.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</si>
  <si>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This policy setting allows you to configure the display of the password reveal button in password entry user experiences.
	The recommended state for this setting is: Enabled.</t>
  </si>
  <si>
    <t>By default, all administrator accounts are displayed when you attempt to elevate a running application.
	The recommended state for this setting is: Disabled.</t>
  </si>
  <si>
    <t>&lt;!--StartFragment--&gt;This policy setting determines the amount of diagnostic and usage data reported to Microsoft.
	A value of 0 will send minimal data to Microsoft. This data includes Malicious Software Removal Tool (MSRT) &amp; Windows Defender data, if enabled, and telemetry client settings. Setting a value of 0 applies to enterprise, EDU, IoT and server devices only. Setting a value of 0 for other devices is equivalent to choosing a value of 1. A value of 1 sends only a basic amount of diagnostic and usage data. Note that setting values of 0 or 1 will degrade certain experiences on the device. A value of 2 sends enhanced diagnostic and usage data. A value of 3 sends the same data as a value of 2, plus additional diagnostics data, including the files and content that may have caused the problem. Windows 10 telemetry settings applies to the Windows operating system and some first party apps. This setting does not apply to third party apps running on Windows 10.
	If you disable or do not configure this policy setting, users can configure the Telemetry level in Settings.
	The recommended state for this setting is: Enabled: 0 - Security [Enterprise Only].</t>
  </si>
  <si>
    <t>This policy setting determines the level that Microsoft can experiment with the product to study user preferences or device behavior. A value of 1 permits Microsoft to configure device settings only. A value of 2 allows Microsoft to conduct full experimentations.
	The recommended state for this setting is: Disabled.</t>
  </si>
  <si>
    <t>This policy setting determines whether users can access the Insider build controls in the Advanced Options for Windows Update. These controls are located under "Get Insider builds," and enable users to make their devices available for downloading and installing Windows preview software.
	The recommended state for this setting is: Disabled.
	NOTE: This policy setting applies only to devices running Windows 10 Pro, Windows 10 Enterprise, or Server 2016.</t>
  </si>
  <si>
    <t>Set this policy to configure the use of Windows Update Delivery Optimization in downloads of Windows Apps and Updates. Available mode are: 0=disable 1=peers on same NAT only 2=Local Network / Private Peering (PCs in the same domain by default) 3= Internet Peering
	The recommended state for this setting is: Enabled: None or LAN or Group or Disabled.</t>
  </si>
  <si>
    <t>The Enhanced Mitigation Experience Toolkit (EMET) is free, supported, software developed by Microsoft that allows an enterprise to apply exploit mitigations to applications that run on Windows.</t>
  </si>
  <si>
    <t>This settings determine if EMET mitigations are applied to Internet Explorer.
	The recommended state for this setting is: Enabled.</t>
  </si>
  <si>
    <t>This settings determine if EMET mitigations are applied to other popular software.
	The recommended state for this setting is: Enabled.</t>
  </si>
  <si>
    <t>This settings determine if recommended EMET mitigations are applied to WordPad, applications that are part of the Microsoft Office suite, Adobe Acrobat, Adobe Reader, and Oracle Java.
	The recommended state for this setting is: Enabled.</t>
  </si>
  <si>
    <t>This setting determines how applications become enrolled in address space layout randomization (ASLR).
	The recommended state for this setting is: Enabled: Application Opt-In.</t>
  </si>
  <si>
    <t>This setting determines how applications become enrolled in data execution protection (DEP).
	The recommended state for this setting is: Enabled: Application Opt-Out.</t>
  </si>
  <si>
    <t>This setting determines how applications become enrolled in structured exception handler overwrite protection (SEHOP).
	The recommended state for this setting is: Enabled: Application Opt-Out.</t>
  </si>
  <si>
    <t>This policy setting controls Event Log behavior when the log file reaches its maximum size. If you enable this policy setting and a log file reaches its maximum size, new events are not written to the log and are lost. If you disable or do not configure this policy setting and a log file reaches its maximum size, new events overwrite old events.
	The recommended state for this setting is: Disabled.
	NOTE: Old events may or may not be retained according to the "Backup log automatically when full" policy setting.</t>
  </si>
  <si>
    <t>This policy setting specifies the maximum size of the log file in kilobytes. If you enable this policy setting, you can configure the maximum log file size to be between 1 megabyte (1,024 kilobytes) and 2 terabytes (2,147,483,647 kilobytes) in kilobyte increments. If you disable or do not configure this policy setting, the maximum size of the log file will be set to the locally configured value. This value can be changed by the local administrator using the Log Properties dialog and it defaults to 20 megabytes.
	The recommended state for this setting is: Enabled: 32,768 or greater.</t>
  </si>
  <si>
    <t>This policy setting controls Event Log behavior when the log file reaches its maximum size.
	If you enable this policy setting and a log file reaches its maximum size, new events are not written to the log and are lost.
	If you disable or do not configure this policy setting and a log file reaches its maximum size, new events overwrite old events.
	The recommended state for this setting is: Disabled.
	NOTE: Old events may or may not be retained according to the "Backup log automatically when full" policy setting.</t>
  </si>
  <si>
    <t>This policy setting specifies the maximum size of the log file in kilobytes. If you enable this policy setting, you can configure the maximum log file size to be between 1 megabyte (1,024 kilobytes) and 2 terabytes (2,147,483,647 kilobytes) in kilobyte increments. If you disable or do not configure this policy setting, the maximum size of the log file will be set to the locally configured value. This value can be changed by the local administrator using the Log Properties dialog and it defaults to 20 megabytes.
	The recommended state for this setting is: Enabled: 196,608 or greater.</t>
  </si>
  <si>
    <t>This policy setting allows you to manage the behavior of Windows SmartScreen. Windows SmartScreen helps keep PCs safer by warning users before running unrecognized programs downloaded from the Internet. Some information is sent to Microsoft about files and programs run on PCs with this feature enabled.
	If you enable this policy setting, Windows SmartScreen behavior may be controlled by setting one of the following options:
* Require approval from an administrator before running downloaded unknown software
* Give user a warning before running downloaded unknown software
* Turn off SmartScreen
	If you disable or do not configure this policy setting, Windows SmartScreen behavior is managed by administrators on the PC by using Windows SmartScreen Settings in Action Center.
	The recommended state for this setting is: Enabled: Require approval from an administrator before running downloaded unknown software.</t>
  </si>
  <si>
    <t>Disabling data execution prevention can allow certain legacy plug-in applications to function without terminating Explorer.
	The recommended state for this setting is: Disabled.</t>
  </si>
  <si>
    <t>Legacy plug-in applications may continue to function when a File Explorer session has become corrupt. Disabling this feature will prevent this.
	The recommended state for this setting is: Disabled.</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</si>
  <si>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</si>
  <si>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By default, users can add their computer to a homegroup on a home network.
	If you enable this policy setting, a user on this computer will not be able to add this computer to a homegroup. This setting does not affect other network sharing features.
	If you disable or do not configure this policy setting, a user can add this computer to a homegroup. However, data on a domain-joined computer is not shared with the homegroup. Configure this setting in a manner that is consistent with security and operational requirements of your organization.
	The recommended state for this setting is: Enabled.</t>
  </si>
  <si>
    <t>This policy setting lets you prevent apps and features from working with files on OneDrive.
	The recommended state for this setting is: Enabled.</t>
  </si>
  <si>
    <t>This policy setting helps prevent Remote Desktop Services / Terminal Services clients from saving passwords on a computer. Note If this policy setting was previously configured as Disabled or Not configured, any previously saved passwords will be deleted the first time a Terminal Services client disconnects from any server.
	The recommended state for this setting is: Enabled.</t>
  </si>
  <si>
    <t>This policy setting prevents users from sharing the local drives on their client computers to Terminal Servers that they access. Mapped drives appear in the session folder tree in Windows Explorer in the following format:
	\\TSCLIENT\_&lt;driveletter&gt;_$
	If local drives are shared they are left vulnerable to intruders who want to exploit the data that is stored on them.
	The recommended state for this setting is: Enabled.</t>
  </si>
  <si>
    <t>This policy setting specifies whether Terminal Services always prompts the client computer for a password upon connection. You can use this policy setting to enforce a password prompt for users who log on to Terminal Services, even if they already provided the password in the Remote Desktop Connection client. By default, Terminal Services allows users to automatically log on if they enter a password in the Remote Desktop Connection client.
	NOTE: If you do not configure this policy setting, the local computer administrator can use the Terminal Services Configuration tool to either allow or prevent passwords from being automatically sent.
	The recommended state for this setting is: Enabled.</t>
  </si>
  <si>
    <t>This policy setting allows you to specify whether a terminal server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</si>
  <si>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This policy setting specifies whether the computer that is about to host the remote connection will enforce an encryption level for all data sent between it and the client computer for the remote session.
	The recommended state for this setting is: Enabled: High Level.</t>
  </si>
  <si>
    <t>This policy setting specifies whether Cortana is allowed on the device.
	The recommended state for this setting is: Disabled.</t>
  </si>
  <si>
    <t>This policy setting allows encrypted items to be indexed. If you enable this policy setting, indexing will attempt to decrypt and index the content (access restrictions will still apply). If you disable this policy setting, the search service components (including non-Microsoft components) are expected not to index encrypted items or encrypted stores. This policy setting is not configured by default. If you do not configure this policy setting, the local setting, configured through Control Panel, will be used. By default, the Control Panel setting is set to not index encrypted content. When this setting is enabled or disabled, the index is rebuilt completely. Full volume encryption (such as BitLocker Drive Encryption or a non-Microsoft solution) must be used for the location of the index to maintain security for encrypted files.
	The recommended state for this setting is: Disabled.</t>
  </si>
  <si>
    <t>This policy setting specifies whether search and Cortana can provide location aware search and Cortana results.
	The recommended state for this setting is: Disabled.</t>
  </si>
  <si>
    <t>This setting enables or disables the Windows Game Recording and Broadcasting features. If you disable this setting, Windows Game Recording will not be allowed. If the setting is enabled or not configured, then Recording and Broadcasting (streaming) will be allowed.
	The recommended state for this setting is: Disabled.</t>
  </si>
  <si>
    <t>Permits users to change installation options that typically are available only to system administrators. The security features of Windows Installer prevent users from changing installation options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</si>
  <si>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This policy setting enables logging of all PowerShell script input to the Microsoft-Windows-PowerShell/Operational event log.
	The recommended state for this setting is: Disabled.</t>
  </si>
  <si>
    <t>This Policy setting lets you capture the input and output of Windows PowerShell commands into text-based transcripts.
	 The recommended state for this setting is: Disabled.</t>
  </si>
  <si>
    <t>This policy setting allows you to manage whether the Windows Remote Management (WinRM) client uses Basic authentication.
	If you enable this policy setting, the WinRM client will use Basic authentication. If WinRM is configured to use HTTP transport, then the user name and password are sent over the network as clear text.
	If you disable or do not configure this policy setting, then the WinRM client will not use Basic authentication.
	The recommended state for this setting is: Disabled.</t>
  </si>
  <si>
    <t>This policy setting allows you to manage whether the Windows Remote Management (WinRM) client sends and receives unencrypted messages over the network.
	If you enable this policy setting, the WinRM client sends and receives unencrypted messages over the network.
	If you disable or do not configure this policy setting, the WinRM client sends or receives only encrypted messages over the network.
	The recommended state for this setting is: Disabled.</t>
  </si>
  <si>
    <t>This policy setting allows you to manage whether the Windows Remote Management (WinRM) client will not use Digest authentication.
	If you enable this policy setting, the WinRM client will not use Digest authentication.
	If you disable or do not configure this policy setting, the WinRM client will use Digest authentication.
	The recommended state for this setting is: Enabled.</t>
  </si>
  <si>
    <t>This policy setting allows you to manage whether the Windows Remote Management (WinRM) service accepts Basic authentication from a remote client.
	If you enable this policy setting, the WinRM service will accept Basic authentication from a remote client.
	If you disable or do not configure this policy setting, the WinRM service will not accept Basic authentication from a remote client.
	The recommended state for this setting is: Disabled.</t>
  </si>
  <si>
    <t>This policy setting allows you to manage whether the Windows Remote Management (WinRM) service sends and receives unencrypted messages over the network.
	If you enable this policy setting, the WinRM client sends and receives unencrypted messages over the network.
	If you disable or do not configure this policy setting, the WinRM client sends or receives only encrypted messages over the network.
	The recommended state for this setting is: Disabled.</t>
  </si>
  <si>
    <t>This policy setting allows you to manage whether the Windows Remote Management (WinRM) service will not allow RunAs credentials to be stored for any plug-ins.
	If you enable this policy setting, the WinRM service will not allow the RunAsUser or RunAsPassword configuration values to be set for any plug-ins. If a plug-in has already set the RunAsUser and RunAsPassword configuration values, the RunAsPassword configuration value will be erased from the credential store on this computer.
	If you disable or do not configure this policy setting, the WinRM service will allow the RunAsUser and RunAsPassword configuration values to be set for plug-ins and the RunAsPassword value will be stored securely.
	If you enable and then disable this policy setting, any values that were previously configured for RunAsPassword will need to be reset.
	The recommended state for this setting is: Enabled.</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</si>
  <si>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Notify before downloading any updates and notify again before installing them.
- Download the updates automatically and notify when they are ready to be installed. (Default setting)
- Automatically download updates and install them on the schedule specified below.
	If you disable this policy setting, you will need to download and manually install any available updates from Windows Update.
	The recommended state for this setting is: Enabled.</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</si>
  <si>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Notify before downloading any updates and notify again before installing them.
- Download the updates automatically and notify when they are ready to be installed. (Default setting)
- Automatically download updates and install them on the schedule specified below.
	If you disable this policy setting, you will need to download and manually install any available updates from Windows Update.
	The recommended state for this setting is: 0 - Every day.</t>
  </si>
  <si>
    <t>If you enable this policy setting, in Pro and Enterprise SKUs you can defer upgrades till the next upgrade period (at least a few months). If you do not have it set you will receive upgrades once they are available that will be installed as part of your update policies. Security updates will not be impacted by this policy. For more information on available upgrades see windows.com/itpro [http://windows.com/itpro].
	The recommended state for this setting is: Enabled.</t>
  </si>
  <si>
    <t>This policy setting specifies that Automatic Updates will wait for computers to be restarted by the users who are logged on to them to complete a scheduled installation.
	If you enable the No auto-restart for scheduled Automatic Updates installations setting, Automatic Updates does not restart computers automatically during scheduled installations. Instead, Automatic Updates notifies users to restart their computers to complete the installations. You should note that Automatic Updates will not be able to detect future updates until restarts occur on the affected computers. If you disable or do not configure this setting, Automatic Updates will notify users that their computers will automatically restart in 5 minutes to complete the installations.
	The possible values for the No auto-restart for scheduled Automatic Updates installations setting are:
- Enabled
- Disabled
- Not Configured
	NOTE: This setting applies only when you configure Automatic Updates to perform scheduled update installations. If you configure the Configure Automatic Updates setting to Disabled, this setting has no effect.
	The recommended state for this setting is: Disabled.</t>
  </si>
  <si>
    <t>This policy setting allows you to manage whether or not screen savers run. If the Screen Saver setting is disabled screen savers do not run and the screen saver section of the Screen Saver tab in Display in Control Panel is disabled. If this setting is enabled a screen saver will run if the following two conditions are met: first, that a valid screen saver is specified on the client via the Screen Saver Executable Name group policy setting or Control Panel on the client. Second, the screensaver timeout is set to a value greater than zero via the Screen Saver Timeout group policy setting or Control Panel on the client.
	The recommended state for this setting is: Enabled.</t>
  </si>
  <si>
    <t>This policy setting allows you to manage whether or not screen savers run. If the Screen Saver setting is disabled screen savers do not run and the screen saver section of the Screen Saver tab in Display in Control Panel is disabled. If this setting is enabled a screen saver will run if the following two conditions are met: first, that a valid screen saver is specified on the client via the Screen Saver Executable Name group policy setting or Control Panel on the client. Second, the screensaver timeout is set to a value greater than zero via the Screen Saver Timeout group policy setting or Control Panel on the client.
	The recommended state for this setting is: Enabled: scrnsave.scr.</t>
  </si>
  <si>
    <t>If the Password protect the screen saver setting is enabled, then all screen savers are password protected, if it is disabled then password protection cannot be set on any screen saver.
	The recommended state for this setting is: Enabled.</t>
  </si>
  <si>
    <t>If the Screen Saver Timeout setting is enabled, then the screen saver will be launched when the specified amount of time has passed since the last user action. Valid values range from 1 to 89,400 seconds (24 hours). The setting has no effect if the wait time is set to zero or no screen saver has been specified.
	The recommended state for this setting is: Enabled: 900 seconds or fewer, but not 0.</t>
  </si>
  <si>
    <t>This policy setting turns off toast notifications on the lock screen. If you enable this policy setting, applications will not be able to raise toast notifications on the lock screen. If you disable or do not configure this policy setting, toast notifications on the lock screen are enabled and can be turned off by the administrator or user. No reboots or service restarts are required for this policy setting to take effect.
	The recommended state for this setting is Enabled.</t>
  </si>
  <si>
    <t>Antivirus programs are mandatory in many environments and provide a strong defense against attack.
	The Notify antivirus programs when opening attachments setting allows you to manage how registered antivirus programs are notified. When enabled, this policy setting configures Windows to call the registered antivirus program and have it scan file attachments when they are opened by users. If the antivirus scan fails, the attachments are blocked from being opened. If this policy setting is disabled, Windows does not call the registered antivirus program when file attachments are opened.
	The recommended state for this setting is: Enabled.
	NOTE: An updated antivirus program must be installed for this policy setting to function properly.</t>
  </si>
  <si>
    <t>This policy setting specifies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</si>
  <si>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</si>
  <si>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is authorized access.</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</si>
  <si>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</si>
  <si>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</si>
  <si>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Passwords that contain only alphanumeric characters are extremely easy to discover with several publicly available tools.</t>
  </si>
  <si>
    <t>Enabling this policy setting allows the operating system to store passwords in a weaker format that is much more susceptible to compromise and weakens your system security.</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</si>
  <si>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</si>
  <si>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</si>
  <si>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</si>
  <si>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If an account is given this right the user of the account may create an application that calls into Credential Manager and is returned the credentials for another user.</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</si>
  <si>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in the group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</si>
  <si>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The Act as part of the operating system user right is extremely powerful. Anyone with this user right can take complete control of the computer and erase evidence of their activities.</t>
  </si>
  <si>
    <t>A user with the Adjust memory quotas for a process privilege can reduce the amount of memory that is available to any process, which could cause business-critical network applications to become slow or to fail. In the wrong hands, this privilege could be used to start a denial of service (DoS) attack.</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</si>
  <si>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</si>
  <si>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Any account with the Allow log on through Terminal Services user right can log on to the remote console of the computer. If you do not restrict this user right to legitimate users who need to log on to the console of the computer, unauthorized users could download and run malicious software to elevate their privileges.</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</si>
  <si>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</si>
  <si>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Changing the time zone represents little vulnerability because the system time is not affected. This setting merely enables users to display their preferred time zone while being synchronized with domain controllers in different time zones.</t>
  </si>
  <si>
    <t>Users who can change the page file size could make it extremely small or move the file to a highly fragmented storage volume, which could cause reduced computer performance.</t>
  </si>
  <si>
    <t>Users who can create global objects could affect Windows services and processes that run under other user or system accounts. This capability could lead to a variety of problems, such as application failure, data corruption and elevation of privilege.</t>
  </si>
  <si>
    <t>Users who have the Create permanent shared objects user right could create new shared objects and expose sensitive data to the network.</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</si>
  <si>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</si>
  <si>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</si>
  <si>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Users who can log on to the computer over the network can enumerate lists of account names, group names, and shared resources. Users with permission to access shared folders and files can connect over the network and possibly view or modify data.</t>
  </si>
  <si>
    <t>Accounts that have the Deny log on as a batch job user right could be used to schedule jobs that could consume excessive computer resources and cause a DoS condition.</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</si>
  <si>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</si>
  <si>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</si>
  <si>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Any account with the right to log on through Terminal Services could be used to log on to the remote console of the computer. If this user right is not restricted to legitimate users who need to log on to the console of the computer, unauthorized users might download and run malicious software that elevates their privileges.</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</si>
  <si>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</si>
  <si>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Any user who can shut down a computer could cause a DoS condition to occur. Therefore, this user right should be tightly restricted.</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</si>
  <si>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</si>
  <si>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A user who is assigned this user right could increase the scheduling priority of a process to Real-Time, which would leave little processing time for all other processes and could lead to a DoS condition.</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</si>
  <si>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</si>
  <si>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Users with the Lock pages in memory user right could assign physical memory to several processes, which could leave little or no RAM for other processes and result in a DoS condition.</t>
  </si>
  <si>
    <t>The ability to manage the Security event log is a powerful user right and it should be closely guarded. Anyone with this user right can clear the Security log to erase important evidence of unauthorized activity.</t>
  </si>
  <si>
    <t>By modifying the integrity label of an object owned by another user a malicious user may cause them to execute code at a higher level of privilege than intended.</t>
  </si>
  <si>
    <t>Anyone who is assigned the Modify firmware environment values user right could configure the settings of a hardware component to cause it to fail, which could lead to data corruption or a DoS condition.</t>
  </si>
  <si>
    <t>A user who is assigned the Perform volume maintenance tasks user right could delete a volume, which could result in the loss of data or a DoS condition.</t>
  </si>
  <si>
    <t>User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</si>
  <si>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are used to back up data.</t>
  </si>
  <si>
    <t>The ability to shut down domain controllers should be limited to a very small number of trusted administrators. Although the Shut down the system user right requires the ability to log on to the server, you should be very careful about which accounts and groups you allow to shut down a domain controller.
	When a domain controller is shut down, it is no longer available to process logons, serve Group Policy, and answer Lightweight Directory Access Protocol (LDAP) queries. If you shut down domain controllers that possess Flexible Single Master Operations (FSMO) roles, you can disable key domain functionality, such as processing logons for new passwords--the Primary Domain Controller (PDC) Emulator role.</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</si>
  <si>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</si>
  <si>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attempt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</si>
  <si>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Organizations that want to effectively implement identity management policies and maintain firm control of what accounts are used to log onto their computers will probably want to block Microsoft accounts. Organizations may also need to block Microsoft accounts in order to meet the requirements of compliance standards that apply to their information systems.</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</si>
  <si>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</si>
  <si>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</si>
  <si>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The Administrator account exists on all computers that run the Windows 2000 or later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</si>
  <si>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The Guest account exists on all computers that run the Windows 2000 or later operating systems. If you rename this account. it is slightly more difficult for unauthorized persons to guess this privileged user name and password combination.</t>
  </si>
  <si>
    <t>Prior to the introduction of auditing subcategories in Windows Vista, it was difficult to track events at a per-system or per-user level. The larger event categories created too many events and the key information that needed to be audited was difficult to find.</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</si>
  <si>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</si>
  <si>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</si>
  <si>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</si>
  <si>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When a Windows Server 2003, Windows XP, Windows 2000, or Windows NT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</si>
  <si>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 of one or more computer accounts.</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</si>
  <si>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</si>
  <si>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An attacker with access to the console (for example, someone with physical access or someone who is able to connect to the server through Terminal Services) could view the name of the last user who logged on to the server. The attacker could then try to guess the password, use a dictionary, or use a brute-force attack to try and log on.</t>
  </si>
  <si>
    <t>Users sometimes forget to lock their workstations when they are away from them, allowing the possibility for malicious users to access their computers. If smart cards are used for authentication, the computer should automatically lock itself when the card is removed to ensure that only the user with the smart card is accessing resources using those credentials.</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</si>
  <si>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</si>
  <si>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If you enable this policy setting, the server can transmit passwords in plaintext across the network to other computers that offer SMB services. These other computers may not use any of the SMB security mechanisms that are included with Windows Server 2003.</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</si>
  <si>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</si>
  <si>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The identity of a computer can be spoofed to gain unauthorized access to network resources.</t>
  </si>
  <si>
    <t>An unauthorized user could anonymously list account names and use the information to perform social engineering attacks or attempt to guess passwords. (Social engineering attacks try to deceive users in some way to obtain passwords or some form of security information.)</t>
  </si>
  <si>
    <t>An unauthorized user could anonymously list account names and shared resources and use the information to attempt to guess passwords or perform social engineering attacks.</t>
  </si>
  <si>
    <t>Passwords that are cached can be accessed by the user when logged on to the computer. Although this information may sound obvious, a problem can arise if the user unknowingly executes hostile code that reads the passwords and forwards them to another, unauthorized user.</t>
  </si>
  <si>
    <t>An unauthorized user could anonymously list account names and shared resources and use the information to attempt to guess passwords, perform social engineering attacks, or launch DoS attacks.</t>
  </si>
  <si>
    <t>Limiting named pipes that can be accessed anonymously will reduce the attack surface of the system.</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</si>
  <si>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</si>
  <si>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</si>
  <si>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Null sessions are a weakness that can be exploited through shares (including the default shares) on computers in your environment.</t>
  </si>
  <si>
    <t>It is very dangerous to enable this setting. Any shares that are listed can be accessed by any network user, which could lead to the exposure or corruption of sensitive data.</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</si>
  <si>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</si>
  <si>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When connecting to computers running versions of Windows earlier than Windows Vista or Windows Server 2008,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</si>
  <si>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NULL sessions are less secure because by definition they are unauthenticated.</t>
  </si>
  <si>
    <t>The PKU2U protocol is a peer-to-peer authentication protocol, in most managed networks authentication should be managed centrally.</t>
  </si>
  <si>
    <t>The strength of each encryption algorithm varies from one to the next, choosing stronger algorithms will reduce the risk of compromise however doing so may cause issues when the computer attempts to authenticate with systems that do not support them.</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</si>
  <si>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</si>
  <si>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If this setting is disabled, a user could remain connected to the computer outside of their allotted logon hours.</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</si>
  <si>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</si>
  <si>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You can enable all of the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</si>
  <si>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</si>
  <si>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The Recovery Console can be very useful when you need to troubleshoot and repair computers that do not start. However, it is dangerous to allow automatic logon to the console. Anyone could walk up to the server, disconnect the power to shut it down, restart it, select Recover Console from the Restart menu, and then assume full control of the server.</t>
  </si>
  <si>
    <t>An attacker who can cause the system to restart into the Recovery Console could steal sensitive data and leave no audit or access trail.</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</si>
  <si>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</si>
  <si>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This setting determines the strength of the default DACL for objects. Windows Server 2003 maintains a global list of shared computer resources so that objects can be located and shared among processes. Each type of object is created with a default DACL that specifies who can access the objects and with what permissions. If you enable this setting, the default DACL is strengthened because non-administrator users are allowed to read shared objects but not modify shared objects that they did not create.</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</si>
  <si>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the built-in Administrator account is disabled.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Vista is installed, the built-in Administrator account may be enabled, but we strongly recommend that this account remain disabled.</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</si>
  <si>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administrator needs to use during the Remote Desktop session.</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</si>
  <si>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</si>
  <si>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</si>
  <si>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</si>
  <si>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</si>
  <si>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This is the setting that turns on or off UAC. If this setting is disabled, UAC will not be used and any security benefits and risk mitigations that are dependent on UAC will not be present on the system.</t>
  </si>
  <si>
    <t>Elevation prompt dialog boxes can be spoofed, causing users to disclose their passwords to malicious software.</t>
  </si>
  <si>
    <t>This setting reduces vulnerabilities by ensuring that legacy applications only write data to permitted locations.</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</si>
  <si>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</si>
  <si>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Firewall notifications can be complex and may confuse the end users, who would not be able to address the alert.</t>
  </si>
  <si>
    <t>An attacker could respond to broadcast or multicast message with malicious payloads.</t>
  </si>
  <si>
    <t>Users with administrative privileges might create firewall rules that expose the system to remote attack.</t>
  </si>
  <si>
    <t>If events are not recorded it may be difficult or impossible to determine the root cause of system problems or the unauthorized activities of malicious users.</t>
  </si>
  <si>
    <t>Some organizations may prefer to avoid alarming users when firewall rules block certain types of network activity. However, notifications can be helpful when troubleshooting network issues involving the firewall.</t>
  </si>
  <si>
    <t>When in the Public profile, there should be no special local firewall exceptions per computer. These settings should be managed by a centralized policy.</t>
  </si>
  <si>
    <t>Auditing these events may be useful when investigating a security incident.</t>
  </si>
  <si>
    <t>Auditing events in this category may be useful when investigating an incident.</t>
  </si>
  <si>
    <t>Enabling this setting will allow a user to audit events when a device is plugged into a system. This can help alert IT staff if unapproved devices are plugged in.</t>
  </si>
  <si>
    <t>Auditing removable storage may be useful when investigating an incident. For example, if an individual is suspected of copying sensitive information onto a USB drive.</t>
  </si>
  <si>
    <t>Capturing these audit events may be useful for identifying when the Windows Firewall is not performing as expected.</t>
  </si>
  <si>
    <t>Disabling the lock screen camera extends the protection afforded by the lock screen to camera features.</t>
  </si>
  <si>
    <t>Disabling the lock screen slide show extends the protection afforded by the lock screen to slide show contents.</t>
  </si>
  <si>
    <t>If this setting is Enabled sensitive information could be stored in the cloud or sent to Microsoft.</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</si>
  <si>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</si>
  <si>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An attacker could use source routed packets to obscure their identity and location. Source routing allows a computer that sends a packet to specify the route that the packet takes.</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</si>
  <si>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The result of such an attack could be to cause intermittent connectivity issues on the target computer, or even to prevent the use of Network Neighborhood, domain logons, the NET SEND command, or additional NetBIOS name resolution.</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</si>
  <si>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</si>
  <si>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</si>
  <si>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Allowing users to create a network bridge increases the risk and attack surface from the bridged network.</t>
  </si>
  <si>
    <t>Allowing regular users to set a network location increases the risk and attack surface.</t>
  </si>
  <si>
    <t>In February 2015, Microsoft released a new control mechanism to mitigate a security risk in Group Policy as part of MS15-011 [https://technet.microsoft.com/library/security/MS15-011] / MSKB 3000483 [https://support.microsoft.com/en-us/kb/3000483]. This mechanism requires both the installation of the new security update and also the deployment of specific group policy settings to all computers on the domain from Vista/Server 2008 or higher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\\*\SYSVOL RequireMutualAuthentication=1, RequireIntegrity=1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 [http://blogs.technet.com/b/askpfeplat/archive/2015/02/23/guidance-on-deployment-of-ms15-011-and-ms15-014.aspx].</t>
  </si>
  <si>
    <t>The potential concern is that a user would unknowingly allow network traffic to flow between the insecure public network and the managed corporate network.</t>
  </si>
  <si>
    <t>Automatically connecting to an open hotspot or network can introduce the system to a rogue network with malicious intent.</t>
  </si>
  <si>
    <t>Local accounts are at high risk for credential theft when the same account and password is configured on multiple systems. Ensuring this policy is Enabled significantly reduces that risk.</t>
  </si>
  <si>
    <t>Preventing the plaintext storage of credentials in memory may reduce opportunity for credential theft.</t>
  </si>
  <si>
    <t>When this policy setting is enabled, any user who has read access to the security events can read the command-line arguments for any successfully created process. Command-line arguments may contain sensitive or private information such as passwords or user data.</t>
  </si>
  <si>
    <t>This policy setting helps reduce the impact of malware that has already infected your system.</t>
  </si>
  <si>
    <t>Setting this option to false (unchecked) will ensure that domain policy changes take effect more quickly, as compared to waiting until the next user logon or system restart.</t>
  </si>
  <si>
    <t>Setting this option to true (checked) will ensure unauthorized changes that might have been configured locally are forced to match the domain-based Group Policy settings again.</t>
  </si>
  <si>
    <t>Setting this option to false (unchecked) will ensure that group policy changes take effect more quickly, as compared to waiting until the next user logon or system restart.</t>
  </si>
  <si>
    <t>An unauthorized user could disconnect the PC from the network or can connect the PC to other available networks without signing into Windows.</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</si>
  <si>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</si>
  <si>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App notifications might display sensitive business or personal data.</t>
  </si>
  <si>
    <t>A PIN is created from a much smaller selection of characters than a password, so in most cases a PIN will be much less robust than a password.</t>
  </si>
  <si>
    <t>Blocking untrusted fonts helps prevent both remote (web-based or email-based) and local EOP attacks that can happen during the font file-parsing process.</t>
  </si>
  <si>
    <t>Enabling this setting ensures that anyone who wakes an unattended computer from sleep state will have to provide logon credentials before they can access the system.</t>
  </si>
  <si>
    <t>A user might be tricked and accept an unsolicited Remote Assistance offer from a malicious user.</t>
  </si>
  <si>
    <t>Anonymous access to RPC services could result in accidental disclosure of information to unauthenticated users.</t>
  </si>
  <si>
    <t>Unauthenticated RPC communication can create a security vulnerability.</t>
  </si>
  <si>
    <t>Enabling this setting allows an organization to use their enterprise user accounts instead of using their Microsoft accounts when accessing Windows store apps. This provides the organization with greater control over relevant credentials. Microsoft accounts cannot be centrally managed and as such enterprise credential security policies cannot be applied to them, which could put any information accessed by using Microsoft accounts at risk.</t>
  </si>
  <si>
    <t>An attacker could use this feature to launch a program to damage a client computer or data on the computer.</t>
  </si>
  <si>
    <t>This is a useful feature when entering a long and complex password, especially when using a touchscreen. The potential risk is that someone else may see your password while surreptitiously observing your screen.</t>
  </si>
  <si>
    <t>Users could see the list of administrator accounts, making it slightly easier for a malicious user who has logged onto a console session to try to crack the passwords of those accounts.</t>
  </si>
  <si>
    <t>Sending any data to a 3rd party vendor is a security concern and should only be done on an as needed basis.</t>
  </si>
  <si>
    <t>It can be dangerous in an Enterprise environment if experimental features are allowed because this can introduce bugs and security holes into systems, making it easier for an attacker to gain access.</t>
  </si>
  <si>
    <t>It can be dangerous in an Enterprise environment if experimental features are allowed because this can introduce bugs and security holes into systems allowing an attacker to gain access.</t>
  </si>
  <si>
    <t>Do to privacy concerns and security risks, updates should only be downloaded from a trusted machine on the internal network that received its updates from a trusted source and approved by the network administrator.</t>
  </si>
  <si>
    <t>EMET mitigations help reduce the reliability of exploits that target vulnerable software running on Windows</t>
  </si>
  <si>
    <t>Applying EMET mitigations to Internet Explorer will help reduce the reliability of exploits that target it.</t>
  </si>
  <si>
    <t>Applying EMET mitigations to popular software packages will help reduce the reliability of exploits that target them.</t>
  </si>
  <si>
    <t>ASLR reduces the predictability of process memory, which in-turn helps reduce the reliability of exploits targeting memory corruption vulnerabilities.</t>
  </si>
  <si>
    <t>When a software component suffers from a memory corruption vulnerability, an exploit may be able to overwrite memory that contains data structures that control how the software handles exceptions. By corrupting these structures in a controlled manner, an exploit may be able to execute arbitrary code. SEHOP verifies the integrity of those structures before they are used to handle exceptions, which reduces the reliability of exploits that leverage structured exception handler overwrites.</t>
  </si>
  <si>
    <t>If new events are not recorded it may be difficult or impossible to determine the root cause of system problems or the unauthorized activities of malicious users.</t>
  </si>
  <si>
    <t>If events are not recorded it may be difficult or impossible to determine the root cause of system problems or the unauthorized activities of malicious users</t>
  </si>
  <si>
    <t>Windows SmartScreen helps keep PCs safer by warning users before running unrecognized programs downloaded from the Internet. However, due to the fact that some information is sent to Microsoft about files and programs run on PCs some organizations may prefer to disable it.</t>
  </si>
  <si>
    <t>Data Execution Prevention is an important security feature supported by Explorer that helps to limit the impact of certain types of malware.</t>
  </si>
  <si>
    <t>Allowing an application to function after its session has become corrupt increases the risk posture to the system.</t>
  </si>
  <si>
    <t>Limiting the opening of files and folders to a limited set reduces the attack surface of the system.</t>
  </si>
  <si>
    <t>By default, domain joined computers can be joined to a HomeGroup. While resources on a domain-joined computer cannot be shared to the HomeGroup, information from the domain-joined computer can be leaked to other computers in the HomeGroup.</t>
  </si>
  <si>
    <t>Enabling this setting prevents users from accidentally uploading confidential or sensitive corporate information to OneDrive cloud service.</t>
  </si>
  <si>
    <t>Allowing unsecure RPC communication can exposes the server to man in the middle attacks and data disclosure attacks.</t>
  </si>
  <si>
    <t>If Terminal Server client connections are allowed that use low level encryption, it is more likely that an attacker will be able to decrypt any captured Terminal Services network traffic.</t>
  </si>
  <si>
    <t>By Disabling this setting you are keeping the cached data independent for each session, both reducing the chance of problems from shared cached data between sessions, and keeping possibly sensitive data separate to each user session.&lt;!--StartFragment--&gt;&lt;!--EndFragment--&gt;</t>
  </si>
  <si>
    <t>If Cortana is enabled, sensitive information could be contained in search history and sent out to Microsoft.</t>
  </si>
  <si>
    <t>Indexing and allowing users to search encrypted files could potentially reveal confidential data stored within the encrypted files.</t>
  </si>
  <si>
    <t>In an Enterprise having Cortana and Search having access to location is unnecessary. Organizations may not want this information shared out.</t>
  </si>
  <si>
    <t>If this setting is allowed users could record and broadcast session info to external sites which is a privacy concern.</t>
  </si>
  <si>
    <t>In an Enterprise environment, only IT staff with administrative rights should be installing or changing software on a system. Allowing users the ability can risk unapproved software from being installed our removed from a system which could cause the system to become vulnerable.</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</si>
  <si>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</si>
  <si>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Due to the potential risks of capturing passwords in the logs. This setting should only be needed for debugging purposes, and not in normal operation, it is important to ensure this is set to Disabled.</t>
  </si>
  <si>
    <t>If this setting is enabled there is a risk that passwords could get stored in plain text in the PowerShell_transcript output file.</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</si>
  <si>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</si>
  <si>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Encrypting WinRM network traffic reduces the risk of an attacker viewing or modifying WinRM messages as they transit the network.</t>
  </si>
  <si>
    <t>Digest authentication is less robust than other authentication methods available in WinRM, an attacker who is able to capture packets on the network where WinRM is running may be able to determine the credentials used for accessing remote hosts via WinRM.</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</si>
  <si>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</si>
  <si>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</si>
  <si>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Forcing upgrades to features without testing in your environment could cause software incompatibilities as well as introducing new bugs into the operating system.</t>
  </si>
  <si>
    <t>Sometimes updates require updated computers to be restarted to complete an installation. If the computer cannot restart automatically, then the most recent update will not completely install and no new updates will download to the computer until it is restarted.</t>
  </si>
  <si>
    <t>If a user forgets to lock their computer when they walk away it is possible that a passerby will hijack it.</t>
  </si>
  <si>
    <t>While this feature can be handy for users applications that provide toast notifications might display sensitive personal or business data while the device is unattended.</t>
  </si>
  <si>
    <t>A file that is downloaded from a computer in the Internet or Restricted Sites zone may be moved to a location that makes it appear safe, like an intranet file share, and executed by an unsuspecting user.</t>
  </si>
  <si>
    <t>Antivirus programs that do not perform on-access checks may not be able to scan downloaded files.</t>
  </si>
  <si>
    <t>If not properly controlled a user could accidentally share sensitive data with unauthorized users. In a corporate environment, the company should provide a managed location for file sharing, such as a file server or SharePoint.</t>
  </si>
  <si>
    <t>To establish the recommended configuration via GP, set the following UI path to 24 or more password(s):
	Computer Configuration\Policies\Windows Settings\Security Settings\Account Policies\Password Policy\Enforce password history</t>
  </si>
  <si>
    <t>To establish the recommended configuration via GP, set the following UI path to 1 or more day(s):
	Computer Configuration\Policies\Windows Settings\Security Settings\Account Policies\Password Policy\Minimum password age</t>
  </si>
  <si>
    <t>To establish the recommended configuration via GP, set the following UI path to Enabled:
	Computer Configuration\Policies\Windows Settings\Security Settings\Account Policies\Password Policy\Password must meet complexity requirements</t>
  </si>
  <si>
    <t>To establish the recommended configuration via GP, set the following UI path to Disabled:
	Computer Configuration\Policies\Windows Settings\Security Settings\Account Policies\Password Policy\Store passwords using reversible encryption</t>
  </si>
  <si>
    <t>To establish the recommended configuration via GP, set the following UI path to No One:
	Computer Configuration\Policies\Windows Settings\Security Settings\Local Policies\User Rights Assignment\Access Credential Manager as a trusted caller</t>
  </si>
  <si>
    <t>To establish the recommended configuration via GP, set the following UI path to No One:
	Computer Configuration\Policies\Windows Settings\Security Settings\Local Policies\User Rights Assignment\Act as part of the operating system</t>
  </si>
  <si>
    <t>To establish the recommended configuration via GP, set the following UI path to Administrators, Users:
	Computer Configuration\Policies\Windows Settings\Security Settings\Local Policies\User Rights Assignment\Allow log on locally</t>
  </si>
  <si>
    <t>To establish the recommended configuration via GP, set the following UI path to Administrators, Remote Desktop Users:
	Computer Configuration\Policies\Windows Settings\Security Settings\Local Policies\User Rights Assignment\Allow log on through Remote Desktop Services</t>
  </si>
  <si>
    <t>To establish the recommended configuration via GP, set the following UI path to Administrators.
	Computer Configuration\Policies\Windows Settings\Security Settings\Local Policies\User Rights Assignment\Back up files and directories</t>
  </si>
  <si>
    <t>To establish the recommended configuration via GP, set the following UI path to Administrators:
	Computer Configuration\Policies\Windows Settings\Security Settings\Local Policies\User Rights Assignment\Create a pagefile</t>
  </si>
  <si>
    <t>To establish the recommended configuration via GP, set the following UI path to No One:
	Computer Configuration\Policies\Windows Settings\Security Settings\Local Policies\User Rights Assignment\Create a token object</t>
  </si>
  <si>
    <t>To establish the recommended configuration via GP, set the following UI path to No One:
	Computer Configuration\Policies\Windows Settings\Security Settings\Local Policies\User Rights Assignment\Create permanent shared objects</t>
  </si>
  <si>
    <t>To establish the recommended configuration via GP, set the following UI path to Administrators:
	Computer Configuration\Policies\Windows Settings\Security Settings\Local Policies\User Rights Assignment\Create symbolic links</t>
  </si>
  <si>
    <t>To establish the recommended configuration via GP, set the following UI path to Administrators:
	Computer Configuration\Policies\Windows Settings\Security Settings\Local Policies\User Rights Assignment\Debug programs</t>
  </si>
  <si>
    <t>To establish the recommended configuration via GP, set the following UI path to include Guests, Local account:
	Computer Configuration\Policies\Windows Settings\Security Settings\Local Policies\User Rights Assignment\Deny access to this computer from the network</t>
  </si>
  <si>
    <t>To establish the recommended configuration via GP, set the following UI path to include Guests:
	Computer Configuration\Policies\Windows Settings\Security Settings\Local Policies\User Rights Assignment\Deny log on as a batch job</t>
  </si>
  <si>
    <t>To establish the recommended configuration via GP, set the following UI path to include Guests:
	Computer Configuration\Policies\Windows Settings\Security Settings\Local Policies\User Rights Assignment\Deny log on as a service</t>
  </si>
  <si>
    <t>To establish the recommended configuration via GP, set the following UI path to include Guests:
	Computer Configuration\Policies\Windows Settings\Security Settings\Local Policies\User Rights Assignment\Deny log on locally</t>
  </si>
  <si>
    <t>To establish the recommended configuration via GP, set the following UI path to include Guests, Local account:
	Computer Configuration\Policies\Windows Settings\Security Settings\Local Policies\User Rights Assignment\Deny log on through Remote Desktop Services</t>
  </si>
  <si>
    <t>To establish the recommended configuration via GP, set the following UI path to No One:
	Computer Configuration\Policies\Windows Settings\Security Settings\Local Policies\User Rights Assignment\Enable computer and user accounts to be trusted for delegation</t>
  </si>
  <si>
    <t>To establish the recommended configuration via GP, set the following UI path to Administrators:
	Computer Configuration\Policies\Windows Settings\Security Settings\Local Policies\User Rights Assignment\Force shutdown from a remote system</t>
  </si>
  <si>
    <t>To establish the recommended configuration via GP, set the following UI path to Administrators:
	Computer Configuration\Policies\Windows Settings\Security Settings\Local Policies\User Rights Assignment\Increase scheduling priority</t>
  </si>
  <si>
    <t>To establish the recommended configuration via GP, set the following UI path to Administrators:
	Computer Configuration\Policies\Windows Settings\Security Settings\Local Policies\User Rights Assignment\Load and unload device drivers</t>
  </si>
  <si>
    <t>To establish the recommended configuration via GP, set the following UI path to No One:
	Computer Configuration\Policies\Windows Settings\Security Settings\Local Policies\User Rights Assignment\Lock pages in memory</t>
  </si>
  <si>
    <t>To establish the recommended configuration via GP, set the following UI path to Administrators:
	Computer Configuration\Policies\Windows Settings\Security Settings\Local Policies\User Rights Assignment\Manage auditing and security log</t>
  </si>
  <si>
    <t>To establish the recommended configuration via GP, set the following UI path to No One:
	Computer Configuration\Policies\Windows Settings\Security Settings\Local Policies\User Rights Assignment\Modify an object label</t>
  </si>
  <si>
    <t>To establish the recommended configuration via GP, set the following UI path to Administrators:
	Computer Configuration\Policies\Windows Settings\Security Settings\Local Policies\User Rights Assignment\Modify firmware environment values</t>
  </si>
  <si>
    <t>To establish the recommended configuration via GP, set the following UI path to Administrators:
	Computer Configuration\Policies\Windows Settings\Security Settings\Local Policies\User Rights Assignment\Perform volume maintenance tasks</t>
  </si>
  <si>
    <t>To establish the recommended configuration via GP, set the following UI path to Administrators:
	Computer Configuration\Policies\Windows Settings\Security Settings\Local Policies\User Rights Assignment\Profile single process</t>
  </si>
  <si>
    <t>To establish the recommended configuration via GP, set the following UI path to Administrators, NT SERVICE\WdiServiceHost:
	Computer Configuration\Policies\Windows Settings\Security Settings\Local Policies\User Rights Assignment\Profile system performance</t>
  </si>
  <si>
    <t>To establish the recommended configuration via GP, set the following UI path to Administrators:
	Computer Configuration\Policies\Windows Settings\Security Settings\Local Policies\User Rights Assignment\Restore files and directories</t>
  </si>
  <si>
    <t>To establish the recommended configuration via GP, set the following UI path to Administrators, Users:
	Computer Configuration\Policies\Windows Settings\Security Settings\Local Policies\User Rights Assignment\Shut down the system</t>
  </si>
  <si>
    <t>To establish the recommended configuration via GP, set the following UI path to Administrators:
	Computer Configuration\Policies\Windows Settings\Security Settings\Local Policies\User Rights Assignment\Take ownership of files or other objects</t>
  </si>
  <si>
    <t>To establish the recommended configuration via GP, set the following UI path to Disabled:
	Computer Configuration\Policies\Windows Settings\Security Settings\Local Policies\Security Options\Accounts: Administrator account status</t>
  </si>
  <si>
    <t>To establish the recommended configuration via GP, set the following UI path to Users can't add or log on with Microsoft accounts:
	Computer Configuration\Policies\Windows Settings\Security Settings\Local Policies\Security Options\Accounts: Block Microsoft accounts</t>
  </si>
  <si>
    <t>To establish the recommended configuration via GP, set the following UI path to Disabled:
	Computer Configuration\Policies\Windows Settings\Security Settings\Local Policies\Security Options\Accounts: Guest account status</t>
  </si>
  <si>
    <t>To establish the recommended configuration via GP, set the following UI path to Enabled:
	Computer Configuration\Policies\Windows Settings\Security Settings\Local Policies\Security Options\Accounts: Limit local account use of blank passwords to console logon only</t>
  </si>
  <si>
    <t>To establish the recommended configuration via GP, configure the following UI path:
	Computer Configuration\Policies\Windows Settings\Security Settings\Local Policies\Security Options\Accounts: Rename administrator account</t>
  </si>
  <si>
    <t>To establish the recommended configuration via GP, configure the following UI path:
	Computer Configuration\Policies\Windows Settings\Security Settings\Local Policies\Security Options\Accounts: Rename guest account</t>
  </si>
  <si>
    <t>To establish the recommended configuration via GP, set the following UI path to Enabled:
	Computer Configuration\Policies\Windows Settings\Security Settings\Local Policies\Security Options\Audit: Force audit policy subcategory settings (Windows Vista or later) to override audit policy category settings</t>
  </si>
  <si>
    <t>To establish the recommended configuration via GP, set the following UI path to Disabled:
	Computer Configuration\Policies\Windows Settings\Security Settings\Local Policies\Security Options\Audit: Shut down system immediately if unable to log security audits</t>
  </si>
  <si>
    <t>To establish the recommended configuration via GP, set the following UI path to Administrators and Interactive Users:
	Computer Configuration\Policies\Windows Settings\Security Settings\Local Policies\Security Options\Devices: Allowed to format and eject removable media</t>
  </si>
  <si>
    <t>To establish the recommended configuration via GP, set the following UI path to Enabled:
	Computer Configuration\Policies\Windows Settings\Security Settings\Local Policies\Security Options\Domain member: Digitally encrypt or sign secure channel data (always)</t>
  </si>
  <si>
    <t>To establish the recommended configuration via GP, set the following UI path to Enabled:
	Computer Configuration\Policies\Windows Settings\Security Settings\Local Policies\Security Options\Domain member: Digitally encrypt secure channel data (when possible)</t>
  </si>
  <si>
    <t>To establish the recommended configuration via GP, set the following UI path to Enabled:
	Computer Configuration\Policies\Windows Settings\Security Settings\Local Policies\Security Options\Domain member: Digitally sign secure channel data (when possible)</t>
  </si>
  <si>
    <t>To establish the recommended configuration via GP, set the following UI path to Disabled:
	Computer Configuration\Policies\Windows Settings\Security Settings\Local Policies\Security Options\Domain member: Disable machine account password changes</t>
  </si>
  <si>
    <t>To establish the recommended configuration via GP, set the following UI path to 30 or fewer days, but not 0:
	Computer Configuration\Policies\Windows Settings\Security Settings\Local Policies\Security Options\Domain member: Maximum machine account password age</t>
  </si>
  <si>
    <t>To establish the recommended configuration via GP, set the following UI path to Enabled:
	Computer Configuration\Policies\Windows Settings\Security Settings\Local Policies\Security Options\Domain member: Require strong (Windows 2000 or later) session key</t>
  </si>
  <si>
    <t>To establish the recommended configuration via GP, set the following UI path to Enabled:
	Computer Configuration\Policies\Windows Settings\Security Settings\Local Policies\Security Options\Interactive logon: Do not display last user name</t>
  </si>
  <si>
    <t>To establish the recommended configuration via GP, set the following UI path to Disabled:
	Computer Configuration\Policies\Windows Settings\Security Settings\Local Policies\Security Options\Interactive logon: Do not require CTRL+ALT+DEL</t>
  </si>
  <si>
    <t>To establish the recommended configuration via GP, set the following UI path to 900 or fewer seconds, but not 0:
	Computer Configuration\Policies\Windows Settings\Security Settings\Local Policies\Security Options\Interactive logon: Machine inactivity limit</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</si>
  <si>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text for users attempting to log on</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</si>
  <si>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</si>
  <si>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To establish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</si>
  <si>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To establish the recommended configuration via GP, set the following UI path to Enabled:
	Computer Configuration\Policies\Windows Settings\Security Settings\Local Policies\Security Options\Microsoft network client: Digitally sign communications (always)</t>
  </si>
  <si>
    <t>To establish the recommended configuration via GP, set the following UI path to Enabled:
	Computer Configuration\Policies\Windows Settings\Security Settings\Local Policies\Security Options\Microsoft network client: Digitally sign communications (if server agrees)</t>
  </si>
  <si>
    <t>To establish the recommended configuration via GP, set the following UI path to Disabled:
	Computer Configuration\Policies\Windows Settings\Security Settings\Local Policies\Security Options\Microsoft network client: Send unencrypted password to third-party SMB servers</t>
  </si>
  <si>
    <t>To establish the recommended configuration via GP, set the following UI path to 15 or fewer minute(s), but not 0:
	Computer Configuration\Policies\Windows Settings\Security Settings\Local Policies\Security Options\Microsoft network server: Amount of idle time required before suspending session</t>
  </si>
  <si>
    <t>To establish the recommended configuration via GP, set the following UI path to Enabled:
	Computer Configuration\Policies\Windows Settings\Security Settings\Local Policies\Security Options\Microsoft network server: Digitally sign communications (always)</t>
  </si>
  <si>
    <t>To establish the recommended configuration via GP, set the following UI path to Enabled:
	Computer Configuration\Policies\Windows Settings\Security Settings\Local Policies\Security Options\Microsoft network server: Digitally sign communications (if client agrees)</t>
  </si>
  <si>
    <t>To establish the recommended configuration via GP, set the following UI path to Enabled:
	Computer Configuration\Policies\Windows Settings\Security Settings\Local Policies\Security Options\Microsoft network server: Disconnect clients when logon hours expire</t>
  </si>
  <si>
    <t>To establish the recommended configuration via GP, set the following UI path to Accept if provided by client (configuring to Required from client also conforms with the benchmark):
	Computer Configuration\Policies\Windows Settings\Security Settings\Local Policies\Security Options\Microsoft network server: Server SPN target name validation level</t>
  </si>
  <si>
    <t>To establish the recommended configuration via GP, set the following UI path to Disabled:
	Computer Configuration\Policies\Windows Settings\Security Settings\Local Policies\Security Options\Network access: Allow anonymous SID/Name translation</t>
  </si>
  <si>
    <t>To establish the recommended configuration via GP, set the following UI path to Enabled:
	Computer Configuration\Policies\Windows Settings\Security Settings\Local Policies\Security Options\Network access: Do not allow anonymous enumeration of SAM accounts</t>
  </si>
  <si>
    <t>To establish the recommended configuration via GP, set the following UI path to Enabled:
	Computer Configuration\Policies\Windows Settings\Security Settings\Local Policies\Security Options\Network access: Do not allow anonymous enumeration of SAM accounts and shares</t>
  </si>
  <si>
    <t>To establish the recommended configuration via GP, set the following UI path to Enabled:
	Computer Configuration\Policies\Windows Settings\Security Settings\Local Policies\Security Options\Network access: Do not allow storage of passwords and credentials for network authentication</t>
  </si>
  <si>
    <t>To establish the recommended configuration via GP, set the following UI path to Disabled:
	Computer Configuration\Policies\Windows Settings\Security Settings\Local Policies\Security Options\Network access: Let Everyone permissions apply to anonymous users</t>
  </si>
  <si>
    <t>To establish the recommended configuration via GP, set the following UI path to &lt;blank&gt; (i.e. None):
	Computer Configuration\Policies\Windows Settings\Security Settings\Local Policies\Security Options\Network access: Named Pipes that can be accessed anonymously</t>
  </si>
  <si>
    <t>To establish the recommended configuration via GP, set the following UI path to Enabled:
	Computer Configuration\Policies\Windows Settings\Security Settings\Local Policies\Security Options\Network access: Restrict anonymous access to Named Pipes and Shares</t>
  </si>
  <si>
    <t>To establish the recommended configuration via GP, set the following UI path to &lt;blank&gt; (i.e. None):
	Computer Configuration\Policies\Windows Settings\Security Settings\Local Policies\Security Options\Network access: Shares that can be accessed anonymously</t>
  </si>
  <si>
    <t>To establish the recommended configuration via GP, set the following UI path to Classic - local users authenticate as themselves:
	Computer Configuration\Policies\Windows Settings\Security Settings\Local Policies\Security Options\Network access: Sharing and security model for local accounts</t>
  </si>
  <si>
    <t>To establish the recommended configuration via GP, set the following UI path to Enabled:
	Computer Configuration\Policies\Windows Settings\Security Settings\Local Policies\Security Options\Network security: Allow Local System to use computer identity for NTLM</t>
  </si>
  <si>
    <t>To establish the recommended configuration via GP, set the following UI path to Disabled:
	Computer Configuration\Policies\Windows Settings\Security Settings\Local Policies\Security Options\Network security: Allow LocalSystem NULL session fallback</t>
  </si>
  <si>
    <t>To establish the recommended configuration via GP, set the following UI path to Disabled:
	Computer Configuration\Policies\Windows Settings\Security Settings\Local Policies\Security Options\Network Security: Allow PKU2U authentication requests to this computer to use online identities</t>
  </si>
  <si>
    <t>To establish the recommended configuration via GP, set the following UI path to RC4_HMAC_MD5, AES128_HMAC_SHA1, AES256_HMAC_SHA1, Future encryption types:
	Computer Configuration\Policies\Windows Settings\Security Settings\Local Policies\Security Options\Network Security: Configure encryption types allowed for Kerberos</t>
  </si>
  <si>
    <t>To establish the recommended configuration via GP, set the following UI path to Enabled:
	Computer Configuration\Policies\Windows Settings\Security Settings\Local Policies\Security Options\Network security: Do not store LAN Manager hash value on next password change</t>
  </si>
  <si>
    <t>To establish the recommended configuration via GP, set the following UI path to Enabled.
	Computer Configuration\Policies\Windows Settings\Security Settings\Local Policies\Security Options\Network security: Force logoff when logon hours expire</t>
  </si>
  <si>
    <t>To establish the recommended configuration via GP, set the following UI path to: Send NTLMv2 response only. Refuse LM &amp; NTLM:
	Computer Configuration\Policies\Windows Settings\Security Settings\Local Policies\Security Options\Network security: LAN Manager authentication level</t>
  </si>
  <si>
    <t>To establish the recommended configuration via GP, set the following UI path to Negotiate signing or higher:
	Computer Configuration\Policies\Windows Settings\Security Settings\Local Policies\Security Options\Network security: LDAP client signing requirements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</si>
  <si>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clients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</si>
  <si>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servers</t>
  </si>
  <si>
    <t>To establish the recommended configuration via GP, set the following UI path to Disabled:
	Computer Configuration\Policies\Windows Settings\Security Settings\Local Policies\Security Options\Recovery console: Allow automatic administrative logon</t>
  </si>
  <si>
    <t>To establish the recommended configuration via GP, set the following UI path to Disabled:
	Computer Configuration\Policies\Windows Settings\Security Settings\Local Policies\Security Options\Recovery console: Allow floppy copy and access to all drives and all folders</t>
  </si>
  <si>
    <t>To establish the recommended configuration via GP, set the following UI path to Enabled:
	Computer Configuration\Policies\Windows Settings\Security Settings\Local Policies\Security Options\System objects: Require case insensitivity for non-Windows subsystems</t>
  </si>
  <si>
    <t>To establish the recommended configuration via GP, set the following UI path to Enabled:
	Computer Configuration\Policies\Windows Settings\Security Settings\Local Policies\Security Options\System objects: Strengthen default permissions of internal system objects (e.g. Symbolic Links)</t>
  </si>
  <si>
    <t>To establish the recommended configuration via GP, set the following UI path to Enabled:
	Computer Configuration\Policies\Windows Settings\Security Settings\Local Policies\Security Options\User Account Control: Admin Approval Mode for the Built-in Administrator account</t>
  </si>
  <si>
    <t>To establish the recommended configuration via GP, set the following UI path to Disabled:
	Computer Configuration\Policies\Windows Settings\Security Settings\Local Policies\Security Options\User Account Control: Allow UIAccess applications to prompt for elevation without using the secure desktop</t>
  </si>
  <si>
    <t>To establish the recommended configuration via GP, set the following UI path to Prompt for consent on the secure desktop:
	Computer Configuration\Policies\Windows Settings\Security Settings\Local Policies\Security Options\User Account Control: Behavior of the elevation prompt for administrators in Admin Approval Mode</t>
  </si>
  <si>
    <t>To establish the recommended configuration via GP, set the following UI path to Automatically deny elevation requests:
	Computer Configuration\Policies\Windows Settings\Security Settings\Local Policies\Security Options\User Account Control: Behavior of the elevation prompt for standard users</t>
  </si>
  <si>
    <t>To establish the recommended configuration via GP, set the following UI path to Enabled:
	Computer Configuration\Policies\Windows Settings\Security Settings\Local Policies\Security Options\User Account Control: Detect application installations and prompt for elevation</t>
  </si>
  <si>
    <t>To establish the recommended configuration via GP, set the following UI path to Enabled:
	Computer Configuration\Policies\Windows Settings\Security Settings\Local Policies\Security Options\User Account Control: Only elevate UIAccess applications that are installed in secure locations</t>
  </si>
  <si>
    <t>To establish the recommended configuration via GP, set the following UI path to Enabled:
	Computer Configuration\Policies\Windows Settings\Security Settings\Local Policies\Security Options\User Account Control: Run all administrators in Admin Approval Mode</t>
  </si>
  <si>
    <t>To establish the recommended configuration via GP, set the following UI path to Enabled:
	Computer Configuration\Policies\Windows Settings\Security Settings\Local Policies\Security Options\User Account Control: Switch to the secure desktop when prompting for elevation</t>
  </si>
  <si>
    <t>To establish the recommended configuration via GP, set the following UI path to Enabled:
	Computer Configuration\Policies\Windows Settings\Security Settings\Local Policies\Security Options\User Account Control: Virtualize file and registry write failures to per-user locations</t>
  </si>
  <si>
    <t>To establish the recommended configuration via GP, set the following UI path to On (recommended):
	Computer Configuration\Policies\Windows Settings\Security Settings\Windows Firewall with Advanced Security\Windows Firewall with Advanced Security\Windows Firewall Properties\Domain Profile\Firewall state</t>
  </si>
  <si>
    <t>To establish the recommended configuration via GP, set the following UI path to Block (default):
	Computer Configuration\Policies\Windows Settings\Security Settings\Windows Firewall with Advanced Security\Windows Firewall with Advanced Security\Windows Firewall Properties\Domain Profile\Inbound connections</t>
  </si>
  <si>
    <t>To establish the recommended configuration via GP, set the following UI path to Allow (default):
	Computer Configuration\Policies\Windows Settings\Security Settings\Windows Firewall with Advanced Security\Windows Firewall with Advanced Security\Windows Firewall Properties\Domain Profile\Outbound connections</t>
  </si>
  <si>
    <t>To establish the recommended configuration via GP, set the following UI path to No:
	Computer Configuration\Policies\Windows Settings\Security Settings\Windows Firewall with Advanced Security\Windows Firewall with Advanced Security\Windows Firewall Properties\Domain Profile\Settings Customize\Display a notification</t>
  </si>
  <si>
    <t>To establish the recommended configuration via GP, set the following UI path to No:
	Computer Configuration\Policies\Windows Settings\Security Settings\Windows Firewall with Advanced Security\Windows Firewall with Advanced Security\Windows Firewall Properties\Domain Profile\Settings Customize\Allow unicast response</t>
  </si>
  <si>
    <t>To establish the recommended configuration via GP, set the following UI path to Yes (default):
	Computer Configuration\Policies\Windows Settings\Security Settings\Windows Firewall with Advanced Security\Windows Firewall with Advanced Security\Windows Firewall Properties\Domain Profile\Settings Customize\Apply local firewall rules</t>
  </si>
  <si>
    <t>To establish the recommended configuration via GP, set the following UI path to Yes (default):
	Computer Configuration\Policies\Windows Settings\Security Settings\Windows Firewall with Advanced Security\Windows Firewall with Advanced Security\Windows Firewall Properties\Domain Profile\Settings Customize\Apply local connection security rules</t>
  </si>
  <si>
    <t>To establish the recommended configuration via GP,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</si>
  <si>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To establish the recommended configuration via GP, set the following UI path to 16,384 KB or greater:
	Computer Configuration\Policies\Windows Settings\Security Settings\Windows Firewall with Advanced Security\Windows Firewall with Advanced Security\Windows Firewall Properties\Domain Profile\Logging Customize\Size limit (KB)</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</si>
  <si>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dropped packets</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</si>
  <si>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successful connections</t>
  </si>
  <si>
    <t>To establish the recommended configuration via GP, set the following UI path to On (recommended):
	Computer Configuration\Policies\Windows Settings\Security Settings\Windows Firewall with Advanced Security\Windows Firewall with Advanced Security\Windows Firewall Properties\Private Profile\Firewall state</t>
  </si>
  <si>
    <t>To establish the recommended configuration via GP, set the following UI path to Block (default):
	Computer Configuration\Policies\Windows Settings\Security Settings\Windows Firewall with Advanced Security\Windows Firewall with Advanced Security\Windows Firewall Properties\Private Profile\Inbound connections</t>
  </si>
  <si>
    <t>To establish the recommended configuration via GP, set the following UI path to Allow (default):
	Computer Configuration\Policies\Windows Settings\Security Settings\Windows Firewall with Advanced Security\Windows Firewall with Advanced Security\Windows Firewall Properties\Private Profile\Outbound connections</t>
  </si>
  <si>
    <t>To establish the recommended configuration via GP, set the following UI path to No:
	Computer Configuration\Policies\Windows Settings\Security Settings\Windows Firewall with Advanced Security\Windows Firewall with Advanced Security\Windows Firewall Properties\Private Profile\Settings Customize\Display a notification</t>
  </si>
  <si>
    <t>To establish the recommended configuration via GP, set the following UI path to No:
	Computer Configuration\Policies\Windows Settings\Security Settings\Windows Firewall with Advanced Security\Windows Firewall with Advanced Security\Windows Firewall Properties\Private Profile\Settings Customize\Allow unicast response</t>
  </si>
  <si>
    <t>To establish the recommended configuration via GP, set the following UI path to Yes (default):
	Computer Configuration\Policies\Windows Settings\Security Settings\Windows Firewall with Advanced Security\Windows Firewall with Advanced Security\Windows Firewall Properties\Private Profile\Settings Customize\Apply local firewall rules</t>
  </si>
  <si>
    <t>To establish the recommended configuration via GP, set the following UI path to Yes (default):
	Computer Configuration\Policies\Windows Settings\Security Settings\Windows Firewall with Advanced Security\Windows Firewall with Advanced Security\Windows Firewall Properties\Private Profile\Settings Customize\Apply local connection security rules</t>
  </si>
  <si>
    <t>To establish the recommended configuration via GP,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</si>
  <si>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To establish the recommended configuration via GP, set the following UI path to 16,384 KB or greater:
	Computer Configuration\Policies\Windows Settings\Security Settings\Windows Firewall with Advanced Security\Windows Firewall with Advanced Security\Windows Firewall Properties\Private Profile\Logging Customize\Size limit (KB)</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</si>
  <si>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dropped packets</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</si>
  <si>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successful connections</t>
  </si>
  <si>
    <t>To establish the recommended configuration via GP, set the following UI path to On (recommended):
	Computer Configuration\Policies\Windows Settings\Security Settings\Windows Firewall with Advanced Security\Windows Firewall with Advanced Security\Windows Firewall Properties\Public Profile\Firewall state</t>
  </si>
  <si>
    <t>To establish the recommended configuration via GP, set the following UI path to Block (default):
	Computer Configuration\Policies\Windows Settings\Security Settings\Windows Firewall with Advanced Security\Windows Firewall with Advanced Security\Windows Firewall Properties\Public Profile\Inbound connections</t>
  </si>
  <si>
    <t>To establish the recommended configuration via GP, set the following UI path to Allow (default):
	Computer Configuration\Policies\Windows Settings\Security Settings\Windows Firewall with Advanced Security\Windows Firewall with Advanced Security\Windows Firewall Properties\Public Profile\Outbound connections</t>
  </si>
  <si>
    <t>To establish the recommended configuration via GP, set the following UI path to Yes:
	Computer Configuration\Policies\Windows Settings\Security Settings\Windows Firewall with Advanced Security\Windows Firewall with Advanced Security\Windows Firewall Properties\Public Profile\Settings Customize\Display a notification</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</si>
  <si>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Customize\Allow unicast response</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</si>
  <si>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firewall rules</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</si>
  <si>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connection security rules</t>
  </si>
  <si>
    <t>To establish the recommended configuration via GP,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</si>
  <si>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To establish the recommended configuration via GP, set the following UI path to 16,384 KB or greater:
	Computer Configuration\Policies\Windows Settings\Security Settings\Windows Firewall with Advanced Security\Windows Firewall with Advanced Security\Windows Firewall Properties\Public Profile\Logging Customize\Size limit (KB)</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</si>
  <si>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dropped packets</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</si>
  <si>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successful connections</t>
  </si>
  <si>
    <t>To establish the recommended configuration via GP, set the following UI path to Success and Failure:
	Computer Configuration\Policies\Windows Settings\Security Settings\Advanced Audit Policy Configuration\Audit Policies\Account Logon\Audit Credential Validation</t>
  </si>
  <si>
    <t>To establish the recommended configuration via GP, set the following UI path to Success and Failure:
	Computer Configuration\Policies\Windows Settings\Security Settings\Advanced Audit Policy Configuration\Audit Policies\Account Management\Audit Application Group Management</t>
  </si>
  <si>
    <t>To establish the recommended configuration via GP, set the following UI path to Success and Failure:
	Computer Configuration\Policies\Windows Settings\Security Settings\Advanced Audit Policy Configuration\Audit Policies\Account Management\Audit Computer Account Management</t>
  </si>
  <si>
    <t>To establish the recommended configuration via GP, set the following UI path to Success and Failure:
	Computer Configuration\Policies\Windows Settings\Security Settings\Advanced Audit Policy Configuration\Audit Policies\Account Management\Audit Other Account Management Events</t>
  </si>
  <si>
    <t>To establish the recommended configuration via GP, set the following UI path to Success and Failure:
	Computer Configuration\Policies\Windows Settings\Security Settings\Advanced Audit Policy Configuration\Audit Policies\Account Management\Audit Security Group Management</t>
  </si>
  <si>
    <t>To establish the recommended configuration via GP, set the following UI path to Success and Failure:
	Computer Configuration\Policies\Windows Settings\Security Settings\Advanced Audit Policy Configuration\Audit Policies\Account Management\Audit User Account Management</t>
  </si>
  <si>
    <t>To establish the recommended configuration via GP, set the following UI path to Success:
	Computer Configuration\Policies\Windows Settings\Security Settings\Advanced Audit Policy Configuration\Audit Policies\Detailed Tracking\Audit PNP Activity</t>
  </si>
  <si>
    <t>To establish the recommended configuration via GP, set the following UI path to Success:
	Computer Configuration\Policies\Windows Settings\Security Settings\Advanced Audit Policy Configuration\Audit Policies\Detailed Tracking\Audit Process Creation</t>
  </si>
  <si>
    <t>To establish the recommended configuration via GP, set the following UI path to Success:
	Computer Configuration\Policies\Windows Settings\Security Settings\Advanced Audit Policy Configuration\Audit Policies\Logon/Logoff\Audit Account Lockout</t>
  </si>
  <si>
    <t>To establish the recommended configuration via GP, set the following UI path to Success:
	Computer Configuration\Policies\Windows Settings\Security Settings\Advanced Audit Policy Configuration\Audit Policies\Logon/Logoff\Audit Group Membership</t>
  </si>
  <si>
    <t>To establish the recommended configuration via GP, set the following UI path to Success:
	Computer Configuration\Policies\Windows Settings\Security Settings\Advanced Audit Policy Configuration\Audit Policies\Logon/Logoff\Audit Logoff</t>
  </si>
  <si>
    <t>To establish the recommended configuration via GP, set the following UI path to Success and Failure:
	Computer Configuration\Policies\Windows Settings\Security Settings\Advanced Audit Policy Configuration\Audit Policies\Logon/Logoff\Audit Logon</t>
  </si>
  <si>
    <t>To establish the recommended configuration via GP, set the following UI path to Success and Failure:
	Computer Configuration\Policies\Windows Settings\Security Settings\Advanced Audit Policy Configuration\Audit Policies\Logon/Logoff\Audit Other Logon/Logoff Events</t>
  </si>
  <si>
    <t>To establish the recommended configuration via GP, set the following UI path to Success:
	Computer Configuration\Policies\Windows Settings\Security Settings\Advanced Audit Policy Configuration\Audit Policies\Logon/Logoff\Audit Special Logon</t>
  </si>
  <si>
    <t>To establish the recommended configuration via GP, set the following UI path to Success and Failure:
	Computer Configuration\Policies\Windows Settings\Security Settings\Advanced Audit Policy Configuration\Audit Policies\Object Access\Audit Removable Storage</t>
  </si>
  <si>
    <t>To establish the recommended configuration via GP, set the following UI path to Success and Failure:
	Computer Configuration\Policies\Windows Settings\Security Settings\Advanced Audit Policy Configuration\Audit Policies\Policy Change\Audit Audit Policy Change</t>
  </si>
  <si>
    <t>To establish the recommended configuration via GP, set the following UI path to Success:
	Computer Configuration\Policies\Windows Settings\Security Settings\Advanced Audit Policy Configuration\Audit Policies\Policy Change\Audit Authentication Policy Change</t>
  </si>
  <si>
    <t>To establish the recommended configuration via GP, set the following UI path to Success and Failure:
	Computer Configuration\Policies\Windows Settings\Security Settings\Advanced Audit Policy Configuration\Audit Policies\Privilege Use\Audit Sensitive Privilege Use</t>
  </si>
  <si>
    <t>To establish the recommended configuration via GP, set the following UI path to Success and Failure:
	Computer Configuration\Policies\Windows Settings\Security Settings\Advanced Audit Policy Configuration\Audit Policies\System\Audit IPsec Driver</t>
  </si>
  <si>
    <t>To establish the recommended configuration via GP, set the following UI path to Success and Failure:
	Computer Configuration\Policies\Windows Settings\Security Settings\Advanced Audit Policy Configuration\Audit Policies\System\Audit Other System Events</t>
  </si>
  <si>
    <t>To establish the recommended configuration via GP, set the following UI path to Success and Failure:
	Computer Configuration\Policies\Windows Settings\Security Settings\Advanced Audit Policy Configuration\Audit Policies\System\Audit Security System Extension</t>
  </si>
  <si>
    <t>To establish the recommended configuration via GP, set the following UI path to Success and Failure:
	Computer Configuration\Policies\Windows Settings\Security Settings\Advanced Audit Policy Configuration\Audit Policies\System\Audit System Integrity</t>
  </si>
  <si>
    <t>To establish the recommended configuration via GP, set the following UI path to Enabled:
	Computer Configuration\Policies\Administrative Templates\Control Panel\Personalization\Prevent enabling lock screen camera</t>
  </si>
  <si>
    <t>To establish the recommended configuration via GP, set the following UI path to Enabled:
	 Computer Configuration\Policies\Administrative Templates\Control Panel\Personalization\Prevent enabling lock screen slide show</t>
  </si>
  <si>
    <t>To establish the recommended configuration via GP, set the following UI path to Disabled:
	Computer Configuration\Policies\Administrative Templates\Control Panel\Regional and Language Options\Allow Input Personalization</t>
  </si>
  <si>
    <t>To establish the recommended configuration via GP, set the following UI path to Disabled:
	Computer Configuration\Policies\Administrative Templates\MSS (Legacy)\MSS: (AutoAdminLogon) Enable Automatic Logon (not recommended)
	NOTE: This Group Policy path does not exist by default. An additional Group Policy template (MSS-legacy.admx/adml) is required - it is included with Microsoft Security Compliance Manager (SCM).</t>
  </si>
  <si>
    <t>To establish the recommended configuration via GP, set the following UI path to Enabled: Highest protection, source routing is completely disabled:
	Computer Configuration\Policies\Administrative Templates\MSS (Legacy)\MSS: (DisableIPSourceRouting IPv6) IP source routing protection level (protects against packet spoofing)
	NOTE: This Group Policy path does not exist by default. An additional Group Policy template (MSS-legacy.admx/adml) is required - it is included with Microsoft Security Compliance Manager (SCM).</t>
  </si>
  <si>
    <t>To establish the recommended configuration via GP, set the following UI path to Enabled: Highest protection, source routing is completely disabled:
	Computer Configuration\Policies\Administrative Templates\MSS (Legacy)\MSS: (DisableIPSourceRouting) IP source routing protection level (protects against packet spoofing)
	NOTE: This Group Policy path does not exist by default. An additional Group Policy template (MSS-legacy.admx/adml) is required - it is included with Microsoft Security Compliance Manager (SCM).</t>
  </si>
  <si>
    <t>To establish the recommended configuration via GP, set the following UI path to Disabled:
	Computer Configuration\Policies\Administrative Templates\MSS (Legacy)\MSS: (EnableICMPRedirect) Allow ICMP redirects to override OSPF generated routes
	NOTE: This Group Policy path does not exist by default. An additional Group Policy template (MSS-legacy.admx/adml) is required - it is included with Microsoft Security Compliance Manager (SCM).</t>
  </si>
  <si>
    <t>To establish the recommended configuration via GP, set the following UI path to Enabled:
	Computer Configuration\Policies\Administrative Templates\MSS (Legacy)\MSS: (NoNameReleaseOnDemand) Allow the computer to ignore NetBIOS name release requests except from WINS servers
	NOTE: This Group Policy path does not exist by default. An additional Group Policy template (MSS-legacy.admx/adml) is required - it is included with Microsoft Security Compliance Manager (SCM).</t>
  </si>
  <si>
    <t>To establish the recommended configuration via GP, set the following UI path to Enabled:
	Computer Configuration\Policies\Administrative Templates\MSS (Legacy)\MSS: (SafeDllSearchMode) Enable Safe DLL search mode (recommended)
	NOTE: This Group Policy path does not exist by default. An additional Group Policy template (MSS-legacy.admx/adml) is required - it is included with Microsoft Security Compliance Manager (SCM).</t>
  </si>
  <si>
    <t>To establish the recommended configuration via GP, set the following UI path to Enabled: 5 or fewer seconds:
	Computer Configuration\Policies\Administrative Templates\MSS (Legacy)\MSS: (ScreenSaverGracePeriod) The time in seconds before the screen saver grace period expires (0 recommended)
	NOTE: This Group Policy path does not exist by default. An additional Group Policy template (MSS-legacy.admx/adml) is required - it is included with Microsoft Security Compliance Manager (SCM).</t>
  </si>
  <si>
    <t>To establish the recommended configuration via GP, set the following UI path to Enabled: 90% or less:
	Computer Configuration\Policies\Administrative Templates\MSS (Legacy)\MSS: (WarningLevel) Percentage threshold for the security event log at which the system will generate a warning
	NOTE: This Group Policy path does not exist by default. An additional Group Policy template (MSS-legacy.admx/adml) is required - it is included with Microsoft Security Compliance Manager (SCM).</t>
  </si>
  <si>
    <t>To establish the recommended configuration via GP, set the following UI path to Enabled:
	Computer Configuration\Policies\Administrative Templates\Network\Network Connections\Prohibit installation and configuration of Network Bridge on your DNS domain network</t>
  </si>
  <si>
    <t>To establish the recommended configuration via GP,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
	NOTE: This Group Policy path does not exist by default. An additional Group Policy template (NetworkProvider.admx/adml) is required - it is included with KB3000483 or with the Microsoft Windows 10 Administrative Templates.</t>
  </si>
  <si>
    <t>To establish the recommended configuration via GP, set the following UI path to Enabled:
	Computer Configuration\Policies\Administrative Templates\Network\Windows Connection Manager\Prohibit connection to non-domain networks when connected to domain authenticated network</t>
  </si>
  <si>
    <t>To establish the recommended configuration via GP, set the following UI path to Disabled:
	Computer Configuration\Policies\Administrative Templates\Network\WLAN Service\WLAN Settings\Allow Windows to automatically connect to suggested open hotspots, to networks shared by contacts, and to hotspots offering paid services
	NOTE: This Group Policy path does not exist by default. An updated Group Policy template (wlansvc.admx/adml) is required - it is included with the Microsoft Windows 10 Release 1511 Administrative Templates.</t>
  </si>
  <si>
    <t>To establish the recommended configuration via GP, set the following UI path to Enabled:
	Computer Configuration\Policies\Administrative Templates\SCM: Pass the Hash Mitigations\Apply UAC restrictions to local accounts on network logons
	NOTE: This Group Policy path does not exist by default. An additional Group Policy template (PtH.admx/adml) is required - it is included with Microsoft Security Compliance Manager (SCM).</t>
  </si>
  <si>
    <t>To establish the recommended configuration via GP, set the following UI path to Disabled:
	Computer Configuration\Policies\Administrative Templates\SCM: Pass the Hash Mitigations\WDigest Authentication (disabling may require KB2871997)
	NOTE: This Group Policy path does not exist by default. An additional Group Policy template (PtH.admx/adml) is required - it is included with Microsoft Security Compliance Manager (SCM).</t>
  </si>
  <si>
    <t>To establish the recommended configuration via GP, set the following UI path to Disabled:
	Computer Configuration\Policies\Administrative Templates\System\Audit Process Creation\Include command line in process creation events</t>
  </si>
  <si>
    <t>To establish the recommended configuration via GP, set the following UI path to Enabled: Good, unknown and bad but critical:
	Computer Configuration\Policies\Administrative Templates\System\Early Launch Antimalware\Boot-Start Driver Initialization Policy</t>
  </si>
  <si>
    <t>To establish the recommended configuration via GP, set the following UI path to Enabled, then set the Do not apply during periodic background processing option to FALSE (unchecked):
	Computer Configuration\Policies\Administrative Templates\System\Group Policy\Configure registry policy processing</t>
  </si>
  <si>
    <t>To establish the recommended configuration via GP, set the following UI path to Enabled, then set the Process even if the Group Policy objects have not changed option to TRUE (checked):
	Computer Configuration\Policies\Administrative Templates\System\Group Policy\Configure registry policy processing</t>
  </si>
  <si>
    <t>To establish the recommended configuration via GP, set the following UI path to Disabled:
	Computer Configuration\Policies\Administrative Templates\System\Group Policy\Turn off background refresh of Group Policy</t>
  </si>
  <si>
    <t>To implement the recommended configuration state, set the following Group Policy setting to Enabled:
	Computer Configuration\Policies\Administrative Templates\System\Logon\Do not display network selection UI</t>
  </si>
  <si>
    <t>To establish the recommended configuration via GP, set the following UI path to Enabled:
	Computer Configuration\Policies\Administrative Templates\System\Logon\Do not enumerate connected users on domain-joined computers</t>
  </si>
  <si>
    <t>To establish the recommended configuration via GP, set the following UI path to Disabled:
	Computer Configuration\Policies\Administrative Templates\System\Logon\Enumerate local users on domain-joined computers</t>
  </si>
  <si>
    <t>To establish the recommended configuration via GP, set the following UI path to Enabled:
	Computer Configuration\Policies\Administrative Templates\System\Logon\Turn off app notifications on the lock screen</t>
  </si>
  <si>
    <t>To establish the recommended configuration via GP, set the following UI path to Disabled:
	Computer Configuration\Policies\Administrative Templates\System\Logon\Turn on PIN sign-in</t>
  </si>
  <si>
    <t>To establish the recommended configuration via GP, set the following UI path to Enabled: Block untrusted fonts and log events:
	Computer Configuration\Policies\Administrative Templates\System\Mitigation Options\Untrusted Font Blocking</t>
  </si>
  <si>
    <t>To establish the recommended configuration via GP, set the following UI path to Enabled:
	Computer Configuration\Policies\Administrative Templates\System\Power Management\Sleep Settings\Require a password when a computer wakes (on battery)</t>
  </si>
  <si>
    <t>To establish the recommended configuration via GP, set the following UI path to Enabled:
	Computer Configuration\Policies\Administrative Templates\System\Power Management\Sleep Settings\Require a password when a computer wakes (plugged in)</t>
  </si>
  <si>
    <t>To establish the recommended configuration via GP, set the following UI path to Disabled:
	Computer Configuration\Policies\Administrative Templates\System\Remote Assistance\Configure Offer Remote Assistance</t>
  </si>
  <si>
    <t>To establish the recommended configuration via GP, set the following UI path to Disabled:
	Computer Configuration\Policies\Administrative Templates\System\Remote Assistance\Configure Solicited Remote Assistance</t>
  </si>
  <si>
    <t>To establish the recommended configuration via GP, set the following UI path to Enabled:
	Computer Configuration\Policies\Administrative Templates\System\Remote Procedure Call\Enable RPC Endpoint Mapper Client Authentication</t>
  </si>
  <si>
    <t>To establish the recommended configuration via GP, set the following UI path to Enabled: Authenticated:
	Computer Configuration\Policies\Administrative Templates\System\Remote Procedure Call\Restrict Unauthenticated RPC clients</t>
  </si>
  <si>
    <t>To establish the recommended configuration via GP, set the following UI path to Enabled:
	Computer Configuration\Policies\Administrative Templates\Windows Components\App runtime\Allow Microsoft accounts to be optional</t>
  </si>
  <si>
    <t>To establish the recommended configuration via GP, set the following UI path to Enabled:
	Computer Configuration\Policies\Administrative Templates\Windows Components\AutoPlay Policies\Disallow Autoplay for non-volume devices</t>
  </si>
  <si>
    <t>To establish the recommended configuration via GP, set the following UI path to Enabled: Do not execute any autorun commands:
	Computer Configuration\Policies\Administrative Templates\Windows Components\AutoPlay Policies\Set the default behavior for AutoRun</t>
  </si>
  <si>
    <t>To establish the recommended configuration via GP, set the following UI path to Enabled: All drives:
	Computer Configuration\Policies\Administrative Templates\Windows Components\AutoPlay Policies\Turn off Autoplay</t>
  </si>
  <si>
    <t>To establish the recommended configuration via GP, set the following UI path to Enabled:
	Computer Configuration\Policies\Administrative Templates\Windows Components\Credential User Interface\Do not display the password reveal button</t>
  </si>
  <si>
    <t>To establish the recommended configuration via GP, set the following UI path to Disabled:
	Computer Configuration\Policies\Administrative Templates\Windows Components\Credential User Interface\Enumerate administrator accounts on elevation</t>
  </si>
  <si>
    <t>To establish the recommended configuration via GP, set the following UI path to Enabled: 0 - Security [Enterprise Only]:
	Computer Configuration\Policies\Administrative Templates\Windows Components\Data Collection and Preview Builds\Allow Telemetry
	NOTE: This Group Policy path does not exist by default. An additional Group Policy template (datacollection.admx/adml) is required - it is included with the Microsoft Windows 10 Administrative Templates.</t>
  </si>
  <si>
    <t>To establish the recommended configuration via GP, set the following UI path to Disabled:
	Computer Configuration\Policies\Administrative Templates\Windows Components\Data Collection and Preview Builds\Disable pre-release features or settings
	NOTE: This Group Policy path does not exist by default. An additional Group Policy template (datacollection.admx/adml) is required - it is included with the Microsoft Windows 10 Administrative Templates.</t>
  </si>
  <si>
    <t>To establish the recommended configuration via GP, set the following UI path to Disabled:
	Computer Configuration\Policies\Administrative Templates\Windows Components\Data Collection and Preview Builds\Toggle user control over Insider builds
	NOTE: This Group Policy path does not exist by default. An additional Group Policy template (allowbuildpreview.admx/adml) is required - it is included with the Microsoft Windows 10 Administrative Templates.</t>
  </si>
  <si>
    <t>To establish the recommended configuration via GP, set the following UI path to Enabled: None or LAN or Group or Disabled:
	Computer Configuration\Policies\Administrative Templates\Windows Components\Delivery Optimization\Download Mode
	NOTE: This Group Policy path does not exist by default. An additional Group Policy template (DeliveryOptimization.admx/adml) is required - it is included with the Microsoft Windows 10 Administrative Templates.</t>
  </si>
  <si>
    <t>Install EMET 5.2 or higher.</t>
  </si>
  <si>
    <t>To establish the recommended configuration via GP, set the following UI path to Enabled:
	Computer Configuration\Policies\Administrative Templates\Windows Components\EMET\Default Protections for Internet Explorer
	NOTE: This Group Policy path does not exist by default. An additional Group Policy template (EMET.admx/adml) is required - it is included with Microsoft Enhanced Mitigation Experience Toolkit (EMET).</t>
  </si>
  <si>
    <t>To establish the recommended configuration via GP, set the following UI path to Enabled:
	Computer Configuration\Policies\Administrative Templates\Windows Components\EMET\Default Protections for Popular Explorer
	NOTE: This Group Policy path does not exist by default. An additional Group Policy template (EMET.admx/adml) is required - it is included with Microsoft Enhanced Mitigation Experience Toolkit (EMET).</t>
  </si>
  <si>
    <t>To establish the recommended configuration via GP, set the following UI path to Enabled:
	Computer Configuration\Policies\Administrative Templates\Windows Components\EMET\Default Protections for Recommended Software
	NOTE: This Group Policy path does not exist by default. An additional Group Policy template (EMET.admx/adml) is required - it is included with Microsoft Enhanced Mitigation Experience Toolkit (EMET).</t>
  </si>
  <si>
    <t>To establish the recommended configuration via GP, set the following UI path to Enabled: Application Opt-In:
	 Computer Configuration\Policies\Administrative Templates\Windows Components\EMET\System ASLR
	NOTE: This Group Policy path does not exist by default. An additional Group Policy template (EMET.admx/adml) is required - it is included with Microsoft Enhanced Mitigation Experience Toolkit (EMET).</t>
  </si>
  <si>
    <t>To establish the recommended configuration via GP, set the following UI path to Enabled: Application Opt-Out:
	 Computer Configuration\Policies\Administrative Templates\Windows Components\EMET\System DEP
	NOTE: This Group Policy path does not exist by default. An additional Group Policy template (EMET.admx/adml) is required - it is included with Microsoft Enhanced Mitigation Experience Toolkit (EMET).</t>
  </si>
  <si>
    <t>To establish the recommended configuration via GP, set the following UI path to Enabled: Application Opt-Out:
	 Computer Configuration\Policies\Administrative Templates\Windows Components\EMET\System SEHOP
	NOTE: This Group Policy path does not exist by default. An additional Group Policy template (EMET.admx/adml) is required - it is included with Microsoft Enhanced Mitigation Experience Toolkit (EMET).</t>
  </si>
  <si>
    <t>To establish the recommended configuration via GP, set the following Group Policy setting to Disabled:
	Computer Configuration\Policies\Administrative Templates\Windows Components\Event Log Service\Application\Control Event Log behavior when the log file reaches its maximum size</t>
  </si>
  <si>
    <t>To establish the recommended configuration via GP, set the following Group Policy setting to Enabled: 32,768 or greater:
	Computer Configuration\Policies\Administrative Templates\Windows Components\Event Log Service\Application\Specify the maximum log file size (KB)</t>
  </si>
  <si>
    <t>To establish the recommended configuration via GP, set the following Group Policy setting to Disabled:
	Computer Configuration\Policies\Administrative Templates\Windows Components\Event Log Service\Security\Control Event Log behavior when the log file reaches its maximum size</t>
  </si>
  <si>
    <t>To establish the recommended configuration via GP, set the following Group Policy setting to Enabled: 196,608 or greater:
	Computer Configuration\Policies\Administrative Templates\Windows Components\Event Log Service\Security\Specify the maximum log file size (KB)</t>
  </si>
  <si>
    <t>To establish the recommended configuration via GP, set the following Group Policy setting to Disabled:
	Computer Configuration\Policies\Administrative Templates\Windows Components\Event Log Service\Setup\Control Event Log behavior when the log file reaches its maximum size</t>
  </si>
  <si>
    <t>To establish the recommended configuration via GP, set the following Group Policy setting to Enabled: 32,768 or greater:
	Computer Configuration\Policies\Administrative Templates\Windows Components\Event Log Service\Setup\Specify the maximum log file size (KB)</t>
  </si>
  <si>
    <t>To establish the recommended configuration via GP, set the following Group Policy setting to Disabled:
	Computer Configuration\Policies\Administrative Templates\Windows Components\Event Log Service\System\Control Event Log behavior when the log file reaches its maximum size</t>
  </si>
  <si>
    <t>To establish the recommended configuration via GP, set the following Group Policy setting to Enabled: 32,768 or greater:
	Computer Configuration\Policies\Administrative Templates\Windows Components\Event Log Service\System\Specify the maximum log file size (KB)</t>
  </si>
  <si>
    <t>To establish the recommended configuration via GP, set the following Group Policy setting to Enabled: Require approval from an administrator before running downloaded unknown software:
	Computer Configuration\Policies\Administrative Templates\Windows Components\File Explorer\Configure Windows SmartScreen</t>
  </si>
  <si>
    <t>To establish the recommended configuration via GP, set the following Group Policy setting to Disabled:
	Computer Configuration\Policies\Administrative Templates\Windows Components\File Explorer\Turn off Data Execution Prevention for Explorer</t>
  </si>
  <si>
    <t>To establish the recommended configuration via GP, set the following Group Policy setting to Disabled:
	Computer Configuration\Policies\Administrative Templates\Windows Components\File Explorer\Turn off heap termination on corruption</t>
  </si>
  <si>
    <t>To establish the recommended configuration via GP, set the following Group Policy setting to Disabled:
	Computer Configuration\Policies\Administrative Templates\Windows Components\File Explorer\Turn off shell protocol protected mode</t>
  </si>
  <si>
    <t>To establish the recommended configuration via GP, set the following Group Policy setting to Enabled:
	Computer Configuration\Policies\Administrative Templates\Windows Components\HomeGroup\Prevent the computer from joining a homegroup</t>
  </si>
  <si>
    <t>To establish the recommended configuration via GP, set the following Group Policy setting to Enabled:
	Computer Configuration\Policies\Administrative Templates\Windows Components\OneDrive\Prevent the usage of OneDrive for file storage
	NOTE: This Group Policy path does not exist by default. An additional Group Policy template (SkyDrive.admx/adml) is required - it is included with the Microsoft Windows 8.1/2012R2 and Windows 10 Administrative Templates.</t>
  </si>
  <si>
    <t>To establish the recommended configuration via GP, set the following Group Policy setting to Enabled:
	Computer Configuration\Policies\Administrative Templates\Windows Components\Remote Desktop Services\Remote Desktop Connection Client\Do not allow passwords to be saved</t>
  </si>
  <si>
    <t>To establish the recommended configuration via GP, set the following UI path to Enabled:
	Computer Configuration\Policies\Administrative Templates\Windows Components\Remote Desktop Services\Remote Desktop Session Host\Device and Resource Redirection\Do not allow drive redirection</t>
  </si>
  <si>
    <t>To establish the recommended configuration via GP, set the following UI path to Enabled:
	Computer Configuration\Policies\Administrative Templates\Windows Components\Remote Desktop Services\Remote Desktop Session Host\Security\Always prompt for password upon connection</t>
  </si>
  <si>
    <t>To establish the recommended configuration via GP, set the following UI path to Enabled:
	Computer Configuration\Policies\Administrative Templates\Windows Components\Remote Desktop Services\Remote Desktop Session Host\Security\Require secure RPC communication</t>
  </si>
  <si>
    <t>To establish the recommended configuration via GP, set the following UI path to Enabled: High Level:
	Computer Configuration\Policies\Administrative Templates\Windows Components\Remote Desktop Services\Remote Desktop Session Host\Security\Set client connection encryption level</t>
  </si>
  <si>
    <t>To establish the recommended configuration via GP, set the following UI path to Disabled:
	Computer Configuration\Policies\Administrative Templates\Windows Components\Remote Desktop Services\Remote Desktop Session Host\Temporary Folders\Do not use temporary folders per session</t>
  </si>
  <si>
    <t>To establish the recommended configuration via GP, set the following UI path to Disabled:
	Computer Configuration\Policies\Administrative Templates\Windows Components\Search\Allow Cortana
	NOTE: This Group Policy path does not exist by default. An updated Group Policy template (Search.admx/adml) is required - it is included with the Microsoft Windows 10 Administrative Templates.</t>
  </si>
  <si>
    <t>To establish the recommended configuration via GP, set the following UI path to Disabled:
	Computer Configuration\Policies\Administrative Templates\Windows Components\Search\Allow indexing of encrypted files
	NOTE: This Group Policy path does not exist by default. An additional Group Policy template (Search.admx/adml) is required - it is included with the Microsoft Windows Vista, 2008, 7/2008R2, 8/2012, 8.1/2012R2 and Windows 10 Administrative Templates.</t>
  </si>
  <si>
    <t>To establish the recommended configuration via GP, set the following UI path to Disabled:
	Computer Configuration\Policies\Administrative Templates\Windows Components\Search\Allow search and Cortana to use location
	NOTE: This Group Policy path does not exist by default. An updated Group Policy template (Search.admx/adml) is required - it is included with the Microsoft Windows 10 Administrative Templates.</t>
  </si>
  <si>
    <t>To establish the recommended configuration via GP, set the following UI path to: Disabled
	Computer Configuration\Policies\Administrative Templates\Windows Components\Windows Game Recording and Broadcasting\Enables or disables Windows Game Recording and Broadcasting
	NOTE: This Group Policy path does not exist by default. An additional Group Policy template (gamedvr.admx/adml) is required - it is included with the Microsoft Windows 10 Administrative Templates.</t>
  </si>
  <si>
    <t>To establish the recommended configuration via GP, set the following UI path to Disabled:
	Computer Configuration\Policies\Administrative Templates\Windows Components\Windows Installer\Allow user control over installs</t>
  </si>
  <si>
    <t>To establish the recommended configuration via GP, set the following UI path to Disabled:
	Computer Configuration\Policies\Administrative Templates\Windows Components\Windows Installer\Always install with elevated privileges</t>
  </si>
  <si>
    <t>To establish the recommended configuration via GP, set the following UI path to Disabled:
	Computer Configuration\Policies\Administrative Templates\Windows Components\Windows Logon Options\Sign-in last interactive user automatically after a system-initiated restart</t>
  </si>
  <si>
    <t>To establish the recommended configuration via GP, set the following Group Policy setting to Disabled:
	Computer Configuration\Policies\Administrative Templates\Windows Components\Windows PowerShell\Turn on PowerShell Script Block Logging
	NOTE: This Group Policy path does not exist by default. A newer version of the "powershellexecutionpolicy.admx/adml" Administrative Template is required - it is included with the Microsoft Windows 10 Administrative Templates.</t>
  </si>
  <si>
    <t>To establish the recommended configuration via GP, set the following Group Policy setting to Disabled:
	Computer Configuration\Policies\Administrative Templates\Windows Components\Windows PowerShell\Turn on PowerShell Transcription
	NOTE: This Group Policy path does not exist by default. A newer version of the "powershellexecutionpolicy.admx/adml" Administrative Template is required - it is included with the Microsoft Windows 10 Administrative Templates.</t>
  </si>
  <si>
    <t>To establish the recommended configuration via GP, set the following UI path to Disabled:
	Computer Configuration\Policies\Administrative Templates\Windows Components\Windows Remote Management (WinRM)\WinRM Client\Allow Basic authentication</t>
  </si>
  <si>
    <t>To establish the recommended configuration via GP, set the following UI path to Disabled:
	Computer Configuration\Policies\Administrative Templates\Windows Components\Windows Remote Management (WinRM)\WinRM Client\Allow unencrypted traffic</t>
  </si>
  <si>
    <t>To establish the recommended configuration via GP, set the following UI path to Enabled:
	Computer Configuration\Policies\Administrative Templates\Windows Components\Windows Remote Management (WinRM)\WinRM Client\Disallow Digest authentication</t>
  </si>
  <si>
    <t>To establish the recommended configuration via GP, set the following UI path to Disabled:
	Computer Configuration\Policies\Administrative Templates\Windows Components\Windows Remote Management (WinRM)\WinRM Service\Allow Basic authentication</t>
  </si>
  <si>
    <t>To establish the recommended configuration via GP, set the following UI path to Disabled:
	Computer Configuration\Policies\Administrative Templates\Windows Components\Windows Remote Management (WinRM)\WinRM Service\Allow unencrypted traffic</t>
  </si>
  <si>
    <t>To establish the recommended configuration via GP, set the following UI path to Enabled:
	Computer Configuration\Policies\Administrative Templates\Windows Components\Windows Remote Management (WinRM)\WinRM Service\Disallow WinRM from storing RunAs credentials</t>
  </si>
  <si>
    <t>To establish the recommended configuration via GP, set the following UI path to Enabled:
	Computer Configuration\Policies\Administrative Templates\Windows Components\Windows Update\Configure Automatic Updates</t>
  </si>
  <si>
    <t>To establish the recommended configuration via GP, set the following UI path to 0 - Every day:
	Computer Configuration\Policies\Administrative Templates\Windows Components\Windows Update\Configure Automatic Updates: Scheduled install day</t>
  </si>
  <si>
    <t>To establish the recommended configuration via GP, set the following UI path to Enabled:
	Computer Configuration\Policies\Administrative Templates\Windows Components\Windows Update\Defer Upgrade
	NOTE: This Group Policy path does not exist by default. An updated Group Policy template (windowsupdate.admx/adml) is required - it is included with the Microsoft Windows 10 Administrative Templates.</t>
  </si>
  <si>
    <t>To establish the recommended configuration via GP, set the following UI path to Disabled:
	Computer Configuration\Policies\Administrative Templates\Windows Components\Windows Update\No auto-restart with logged on users for scheduled automatic updates installations</t>
  </si>
  <si>
    <t>To establish the recommended configuration via GP, set the following UI path to Enabled:
	User Configuration\Policies\Administrative Templates\Control Panel\Personalization\Enable screen saver</t>
  </si>
  <si>
    <t>To establish the recommended configuration via GP, set the following UI path to Enabled: scrnsave.scr:
	User Configuration\Policies\Administrative Templates\Control Panel\Personalization\Force specific screen saver</t>
  </si>
  <si>
    <t>To establish the recommended configuration via GP, set the following UI path to Enabled:
	User Configuration\Policies\Administrative Templates\Control Panel\Personalization\Password protect the screen saver</t>
  </si>
  <si>
    <t>To establish the recommended configuration via GP, set the following UI path to Enabled: 900 or fewer, but not 0:
	User Configuration\Policies\Administrative Templates\Control Panel\Personalization\Screen saver timeout</t>
  </si>
  <si>
    <t>To establish the recommended configuration via GP, set the following UI path to Enabled:
	User Configuration\Policies\Administrative Templates\Start Menu and Taskbar\Notifications\Turn off toast notifications on the lock screen</t>
  </si>
  <si>
    <t>To establish the recommended configuration via GP, set the following UI path to Disabled:
	User Configuration\Policies\Administrative Templates\Windows Components\Attachment Manager\Do not preserve zone information in file attachments</t>
  </si>
  <si>
    <t>To establish the recommended configuration via GP, set the following UI path to Enabled:
	User Configuration\Policies\Administrative Templates\Windows Components\Attachment Manager\Notify antivirus programs when opening attachments</t>
  </si>
  <si>
    <t>To establish the recommended configuration via GP, set the following UI path to Enabled:
	User Configuration\Policies\Administrative Templates\Windows Components\Network Sharing\Prevent users from sharing files within their profile.</t>
  </si>
  <si>
    <t>To establish the recommended configuration via GP, set the following UI path to Disabled:
	User Configuration\Policies\Administrative Templates\Windows Components\Windows Installer\Always install with elevated privileges</t>
  </si>
  <si>
    <t>Win10-100</t>
  </si>
  <si>
    <t>Win10-101</t>
  </si>
  <si>
    <t>Win10-102</t>
  </si>
  <si>
    <t>Win10-103</t>
  </si>
  <si>
    <t>Win10-104</t>
  </si>
  <si>
    <t>Win10-105</t>
  </si>
  <si>
    <t>Win10-106</t>
  </si>
  <si>
    <t>Win10-107</t>
  </si>
  <si>
    <t>Win10-108</t>
  </si>
  <si>
    <t>Win10-109</t>
  </si>
  <si>
    <t>Win10-110</t>
  </si>
  <si>
    <t>Win10-111</t>
  </si>
  <si>
    <t>Win10-112</t>
  </si>
  <si>
    <t>Win10-113</t>
  </si>
  <si>
    <t>Win10-114</t>
  </si>
  <si>
    <t>Win10-115</t>
  </si>
  <si>
    <t>Win10-116</t>
  </si>
  <si>
    <t>Win10-117</t>
  </si>
  <si>
    <t>Win10-118</t>
  </si>
  <si>
    <t>Win10-119</t>
  </si>
  <si>
    <t>Win10-120</t>
  </si>
  <si>
    <t>Win10-121</t>
  </si>
  <si>
    <t>Win10-122</t>
  </si>
  <si>
    <t>Win10-123</t>
  </si>
  <si>
    <t>Win10-124</t>
  </si>
  <si>
    <t>Win10-125</t>
  </si>
  <si>
    <t>Win10-126</t>
  </si>
  <si>
    <t>Win10-127</t>
  </si>
  <si>
    <t>Win10-128</t>
  </si>
  <si>
    <t>Win10-129</t>
  </si>
  <si>
    <t>Win10-130</t>
  </si>
  <si>
    <t>Win10-131</t>
  </si>
  <si>
    <t>Win10-132</t>
  </si>
  <si>
    <t>Win10-133</t>
  </si>
  <si>
    <t>Win10-134</t>
  </si>
  <si>
    <t>Win10-135</t>
  </si>
  <si>
    <t>Win10-136</t>
  </si>
  <si>
    <t>Win10-137</t>
  </si>
  <si>
    <t>Win10-138</t>
  </si>
  <si>
    <t>Win10-139</t>
  </si>
  <si>
    <t>Win10-140</t>
  </si>
  <si>
    <t>Win10-141</t>
  </si>
  <si>
    <t>Win10-142</t>
  </si>
  <si>
    <t>Win10-143</t>
  </si>
  <si>
    <t>Win10-144</t>
  </si>
  <si>
    <t>Win10-145</t>
  </si>
  <si>
    <t>Win10-146</t>
  </si>
  <si>
    <t>Win10-147</t>
  </si>
  <si>
    <t>Win10-148</t>
  </si>
  <si>
    <t>Win10-149</t>
  </si>
  <si>
    <t>Win10-150</t>
  </si>
  <si>
    <t>Win10-151</t>
  </si>
  <si>
    <t>Win10-152</t>
  </si>
  <si>
    <t>Win10-153</t>
  </si>
  <si>
    <t>Win10-154</t>
  </si>
  <si>
    <t>Win10-155</t>
  </si>
  <si>
    <t>Win10-156</t>
  </si>
  <si>
    <t>Win10-157</t>
  </si>
  <si>
    <t>Win10-158</t>
  </si>
  <si>
    <t>Win10-159</t>
  </si>
  <si>
    <t>Win10-160</t>
  </si>
  <si>
    <t>Win10-161</t>
  </si>
  <si>
    <t>Win10-162</t>
  </si>
  <si>
    <t>Win10-163</t>
  </si>
  <si>
    <t>Win10-164</t>
  </si>
  <si>
    <t>Win10-165</t>
  </si>
  <si>
    <t>Win10-166</t>
  </si>
  <si>
    <t>Win10-167</t>
  </si>
  <si>
    <t>Win10-168</t>
  </si>
  <si>
    <t>Win10-169</t>
  </si>
  <si>
    <t>Win10-170</t>
  </si>
  <si>
    <t>Win10-171</t>
  </si>
  <si>
    <t>Win10-172</t>
  </si>
  <si>
    <t>Win10-173</t>
  </si>
  <si>
    <t>Win10-174</t>
  </si>
  <si>
    <t>Win10-175</t>
  </si>
  <si>
    <t>Win10-176</t>
  </si>
  <si>
    <t>Win10-177</t>
  </si>
  <si>
    <t>Win10-178</t>
  </si>
  <si>
    <t>Win10-179</t>
  </si>
  <si>
    <t>Win10-180</t>
  </si>
  <si>
    <t>Win10-181</t>
  </si>
  <si>
    <t>Win10-182</t>
  </si>
  <si>
    <t>Win10-183</t>
  </si>
  <si>
    <t>Win10-184</t>
  </si>
  <si>
    <t>Win10-185</t>
  </si>
  <si>
    <t>Win10-186</t>
  </si>
  <si>
    <t>Win10-187</t>
  </si>
  <si>
    <t>Win10-188</t>
  </si>
  <si>
    <t>Win10-189</t>
  </si>
  <si>
    <t>Win10-190</t>
  </si>
  <si>
    <t>Win10-191</t>
  </si>
  <si>
    <t>Win10-192</t>
  </si>
  <si>
    <t>Win10-193</t>
  </si>
  <si>
    <t>Win10-194</t>
  </si>
  <si>
    <t>Win10-195</t>
  </si>
  <si>
    <t>Win10-196</t>
  </si>
  <si>
    <t>Win10-197</t>
  </si>
  <si>
    <t>Win10-198</t>
  </si>
  <si>
    <t>Win10-199</t>
  </si>
  <si>
    <t>Win10-200</t>
  </si>
  <si>
    <t>Win10-201</t>
  </si>
  <si>
    <t>Win10-202</t>
  </si>
  <si>
    <t>Win10-203</t>
  </si>
  <si>
    <t>Win10-204</t>
  </si>
  <si>
    <t>Win10-205</t>
  </si>
  <si>
    <t>Win10-206</t>
  </si>
  <si>
    <t>Win10-207</t>
  </si>
  <si>
    <t>Win10-208</t>
  </si>
  <si>
    <t>Win10-209</t>
  </si>
  <si>
    <t>Win10-210</t>
  </si>
  <si>
    <t>Win10-211</t>
  </si>
  <si>
    <t>Win10-212</t>
  </si>
  <si>
    <t>Win10-213</t>
  </si>
  <si>
    <t>Win10-214</t>
  </si>
  <si>
    <t>Win10-215</t>
  </si>
  <si>
    <t>Win10-216</t>
  </si>
  <si>
    <t>Win10-217</t>
  </si>
  <si>
    <t>Win10-218</t>
  </si>
  <si>
    <t>Win10-219</t>
  </si>
  <si>
    <t>Win10-220</t>
  </si>
  <si>
    <t>Win10-221</t>
  </si>
  <si>
    <t>Win10-222</t>
  </si>
  <si>
    <t>Win10-223</t>
  </si>
  <si>
    <t>Win10-224</t>
  </si>
  <si>
    <t>Win10-225</t>
  </si>
  <si>
    <t>Win10-226</t>
  </si>
  <si>
    <t>Win10-227</t>
  </si>
  <si>
    <t>Win10-228</t>
  </si>
  <si>
    <t>Win10-229</t>
  </si>
  <si>
    <t>Win10-230</t>
  </si>
  <si>
    <t>Win10-231</t>
  </si>
  <si>
    <t>Win10-232</t>
  </si>
  <si>
    <t>Win10-233</t>
  </si>
  <si>
    <t>Win10-234</t>
  </si>
  <si>
    <t>Win10-235</t>
  </si>
  <si>
    <t>Win10-236</t>
  </si>
  <si>
    <t>Win10-237</t>
  </si>
  <si>
    <t>Win10-238</t>
  </si>
  <si>
    <t>Win10-239</t>
  </si>
  <si>
    <t>Win10-240</t>
  </si>
  <si>
    <t>Win10-241</t>
  </si>
  <si>
    <t>Win10-242</t>
  </si>
  <si>
    <t>Win10-243</t>
  </si>
  <si>
    <t>Win10-244</t>
  </si>
  <si>
    <t>Win10-245</t>
  </si>
  <si>
    <t>Win10-246</t>
  </si>
  <si>
    <t>Win10-247</t>
  </si>
  <si>
    <t>Win10-248</t>
  </si>
  <si>
    <t>Win10-249</t>
  </si>
  <si>
    <t>Win10-250</t>
  </si>
  <si>
    <t>Win10-251</t>
  </si>
  <si>
    <t>Win10-252</t>
  </si>
  <si>
    <t>Win10-253</t>
  </si>
  <si>
    <t>Win10-254</t>
  </si>
  <si>
    <t>Win10-255</t>
  </si>
  <si>
    <t>Win10-256</t>
  </si>
  <si>
    <t>Win10-257</t>
  </si>
  <si>
    <t>Win10-258</t>
  </si>
  <si>
    <t>Win10-259</t>
  </si>
  <si>
    <t>Win10-260</t>
  </si>
  <si>
    <t>Win10-261</t>
  </si>
  <si>
    <t>Win10-262</t>
  </si>
  <si>
    <t>Win10-263</t>
  </si>
  <si>
    <t>Win10-264</t>
  </si>
  <si>
    <t>Win10-265</t>
  </si>
  <si>
    <t>Win10-266</t>
  </si>
  <si>
    <t>Win10-267</t>
  </si>
  <si>
    <t>Navigate to the UI Path articulated in the Remediation section and confirm it is set as prescribed.</t>
  </si>
  <si>
    <t>Navigate to the UI Path articulated in the Remediation section and confirm it is set as prescribed. This group policy setting is backed by the following registry location:
	HKEY_LOCAL_MACHINE\Software\Microsoft\Windows\CurrentVersion\Policies\System:NoConnectedUser</t>
  </si>
  <si>
    <t>Navigate to the UI Path articulated in the Remediation section and confirm it is set as prescribed. This group policy setting is backed by the following registry location:
	HKEY_LOCAL_MACHINE\System\CurrentControlSet\Control\Lsa:LimitBlankPasswordUse</t>
  </si>
  <si>
    <t>Navigate to the UI Path articulated in the Remediation section and confirm it is set as prescribed. This group policy setting is backed by the following registry location:
	HKEY_LOCAL_MACHINE\System\CurrentControlSet\Control\Lsa:scenoapplylegacyauditpolicy</t>
  </si>
  <si>
    <t>Navigate to the UI Path articulated in the Remediation section and confirm it is set as prescribed. This group policy setting is backed by the following registry location:
	HKEY_LOCAL_MACHINE\System\CurrentControlSet\Control\Lsa:crashonauditfail</t>
  </si>
  <si>
    <t>Navigate to the UI Path articulated in the Remediation section and confirm it is set as prescribed. This group policy setting is backed by the following registry location:
	HKEY_LOCAL_MACHINE\Software\Microsoft\Windows NT\CurrentVersion\Winlogon:AllocateDASD</t>
  </si>
  <si>
    <t>Navigate to the UI Path articulated in the Remediation section and confirm it is set as prescribed. This group policy setting is backed by the following registry location:
	HKEY_LOCAL_MACHINE\System\CurrentControlSet\Services\Netlogon\Parameters:requiresignorseal</t>
  </si>
  <si>
    <t>Navigate to the UI Path articulated in the Remediation section and confirm it is set as prescribed. This group policy setting is backed by the following registry location:
	HKEY_LOCAL_MACHINE\System\CurrentControlSet\Services\Netlogon\Parameters:sealsecurechannel</t>
  </si>
  <si>
    <t>Navigate to the UI Path articulated in the Remediation section and confirm it is set as prescribed. This group policy setting is backed by the following registry location:
	HKEY_LOCAL_MACHINE\System\CurrentControlSet\Services\Netlogon\Parameters:signsecurechannel</t>
  </si>
  <si>
    <t>Navigate to the UI Path articulated in the Remediation section and confirm it is set as prescribed. This group policy setting is backed by the following registry location:
	HKEY_LOCAL_MACHINE\System\CurrentControlSet\Services\Netlogon\Parameters:disablepasswordchange</t>
  </si>
  <si>
    <t>Navigate to the UI Path articulated in the Remediation section and confirm it is set as prescribed. This group policy setting is backed by the following registry location:
	HKEY_LOCAL_MACHINE\System\CurrentControlSet\Services\Netlogon\Parameters:requirestrongkey</t>
  </si>
  <si>
    <t>Navigate to the UI Path articulated in the Remediation section and confirm it is set as prescribed. This group policy setting is backed by the following registry location:
	HKEY_LOCAL_MACHINE\Software\Microsoft\Windows\CurrentVersion\Policies\System:DontDisplayLastUserName</t>
  </si>
  <si>
    <t>Navigate to the UI Path articulated in the Remediation section and confirm it is set as prescribed. This group policy setting is backed by the following registry location:
	HKEY_LOCAL_MACHINE\Software\Microsoft\Windows\CurrentVersion\Policies\System:DisableCAD</t>
  </si>
  <si>
    <t>Navigate to the UI Path articulated in the Remediation section and confirm it is set as prescribed. This group policy setting is backed by the following registry location:
	HKEY_LOCAL_MACHINE\Software\Microsoft\Windows\CurrentVersion\Policies\System:InactivityTimeoutSecs</t>
  </si>
  <si>
    <t>Navigate to the UI Path articulated in the Remediation section and confirm it is set as prescribed. This group policy setting is backed by the following registry location:
	HKEY_LOCAL_MACHINE\Software\Microsoft\Windows\CurrentVersion\Policies\System:LegalNoticeText</t>
  </si>
  <si>
    <t>Navigate to the UI Path articulated in the Remediation section and confirm it is set as prescribed. This group policy setting is backed by the following registry location:
	HKEY_LOCAL_MACHINE\Software\Microsoft\Windows\CurrentVersion\Policies\System:LegalNoticeCaption</t>
  </si>
  <si>
    <t>Navigate to the UI Path articulated in the Remediation section and confirm it is set as prescribed. This group policy setting is backed by the following registry location:
	HKEY_LOCAL_MACHINE\Software\Microsoft\Windows NT\CurrentVersion\Winlogon:cachedlogonscount</t>
  </si>
  <si>
    <t>Navigate to the UI Path articulated in the Remediation section and confirm it is set as prescribed. This group policy setting is backed by the following registry location:
	HKEY_LOCAL_MACHINE\Software\Microsoft\Windows NT\CurrentVersion\Winlogon:passwordexpirywarning</t>
  </si>
  <si>
    <t>Navigate to the UI Path articulated in the Remediation section and confirm it is set as prescribed, noting that values of Force Logoff or Disconnect if a Remote Desktop Services session are also acceptable settings. This group policy setting is backed by the following registry location:
	HKEY_LOCAL_MACHINE\Software\Microsoft\Windows NT\CurrentVersion\Winlogon:scremoveoption</t>
  </si>
  <si>
    <t>Navigate to the UI Path articulated in the Remediation section and confirm it is set as prescribed. This group policy setting is backed by the following registry location:
	HKEY_LOCAL_MACHINE\System\CurrentControlSet\Services\LanmanWorkstation\Parameters:RequireSecuritySignature</t>
  </si>
  <si>
    <t>Navigate to the UI Path articulated in the Remediation section and confirm it is set as prescribed. This group policy setting is backed by the following registry location:
	HKEY_LOCAL_MACHINE\System\CurrentControlSet\Services\LanmanWorkstation\Parameters:EnableSecuritySignature</t>
  </si>
  <si>
    <t>Navigate to the UI Path articulated in the Remediation section and confirm it is set as prescribed. This group policy setting is backed by the following registry location:
	HKEY_LOCAL_MACHINE\System\CurrentControlSet\Services\LanmanWorkstation\Parameters:EnablePlainTextPassword</t>
  </si>
  <si>
    <t>Navigate to the UI Path articulated in the Remediation section and confirm it is set as prescribed. This group policy setting is backed by the following registry location:
	HKEY_LOCAL_MACHINE\System\CurrentControlSet\Services\LanManServer\Parameters:autodisconnect</t>
  </si>
  <si>
    <t>Navigate to the UI Path articulated in the Remediation section and confirm it is set as prescribed. This group policy setting is backed by the following registry location:
	HKEY_LOCAL_MACHINE\System\CurrentControlSet\Services\LanManServer\Parameters:requiresecuritysignature</t>
  </si>
  <si>
    <t>Navigate to the UI Path articulated in the Remediation section and confirm it is set as prescribed. This group policy setting is backed by the following registry location:
	HKEY_LOCAL_MACHINE\System\CurrentControlSet\Services\LanManServer\Parameters:enablesecuritysignature</t>
  </si>
  <si>
    <t>Navigate to the UI Path articulated in the Remediation section and confirm it is set as prescribed. This group policy setting is backed by the following registry location:
	HKEY_LOCAL_MACHINE\System\CurrentControlSet\Services\LanManServer\Parameters:enableforcedlogoff</t>
  </si>
  <si>
    <t>Navigate to the UI Path articulated in the Remediation section and confirm it is set as prescribed. This group policy setting is backed by the following registry location:
	HKEY_LOCAL_MACHINE\System\CurrentControlSet\Services\LanManServer\Parameters:SMBServerNameHardeningLevel</t>
  </si>
  <si>
    <t>Navigate to the UI Path articulated in the Remediation section and confirm it is set as prescribed. This group policy setting is backed by the following registry location:
	HKEY_LOCAL_MACHINE\System\CurrentControlSet\Control\Lsa:RestrictAnonymousSAM</t>
  </si>
  <si>
    <t>Navigate to the UI Path articulated in the Remediation section and confirm it is set as prescribed. This group policy setting is backed by the following registry location:
	HKEY_LOCAL_MACHINE\System\CurrentControlSet\Control\Lsa:RestrictAnonymous</t>
  </si>
  <si>
    <t>Navigate to the UI Path articulated in the Remediation section and confirm it is set as prescribed. This group policy setting is backed by the following registry location:
	HKEY_LOCAL_MACHINE\System\CurrentControlSet\Control\Lsa:disabledomaincreds</t>
  </si>
  <si>
    <t>Navigate to the UI Path articulated in the Remediation section and confirm it is set as prescribed. This group policy setting is backed by the following registry location:
	HKEY_LOCAL_MACHINE\System\CurrentControlSet\Control\Lsa:EveryoneIncludesAnonymous</t>
  </si>
  <si>
    <t>Navigate to the UI Path articulated in the Remediation section and confirm it is set as prescribed. This group policy setting is backed by the following registry location:
	HKEY_LOCAL_MACHINE\SYSTEM\CurrentControlSet\Services\LanManServer\Parameters:NullSessionPipes</t>
  </si>
  <si>
    <t>Navigate to the UI Path articulated in the Remediation section and confirm it is set as prescribed. This group policy setting is backed by the following registry location:
	HKEY_LOCAL_MACHINE\System\CurrentControlSet\Control\SecurePipeServers\Winreg\AllowedExactPaths:Machine</t>
  </si>
  <si>
    <t>Navigate to the UI Path articulated in the Remediation section and confirm it is set as prescribed. This group policy setting is backed by the following registry location:
	HKEY_LOCAL_MACHINE\System\CurrentControlSet\Control\SecurePipeServers\Winreg\AllowedPaths:Machine</t>
  </si>
  <si>
    <t>Navigate to the UI Path articulated in the Remediation section and confirm it is set as prescribed. This group policy setting is backed by the following registry location:
	HKEY_LOCAL_MACHINE\System\CurrentControlSet\Services\LanManServer\Parameters:restrictnullsessaccess</t>
  </si>
  <si>
    <t>Navigate to the UI Path articulated in the Remediation section and confirm it is set as prescribed. This group policy setting is backed by the following registry location:
	HKEY_LOCAL_MACHINE\System\CurrentControlSet\Services\LanManServer\Parameters:NullSessionShares</t>
  </si>
  <si>
    <t>Navigate to the UI Path articulated in the Remediation section and confirm it is set as prescribed. This group policy setting is backed by the following registry location:
	HKEY_LOCAL_MACHINE\System\CurrentControlSet\Control\Lsa:ForceGuest</t>
  </si>
  <si>
    <t>Navigate to the UI Path articulated in the Remediation section and confirm it is set as prescribed. This group policy setting is backed by the following registry location:
	HKEY_LOCAL_MACHINE\System\CurrentControlSet\Control\Lsa:UseMachineId</t>
  </si>
  <si>
    <t>Navigate to the UI Path articulated in the Remediation section and confirm it is set as prescribed. This group policy setting is backed by the following registry location:
	HKEY_LOCAL_MACHINE\System\CurrentControlSet\Control\Lsa\MSV1_0:allownullsessionfallback</t>
  </si>
  <si>
    <t>Navigate to the UI Path articulated in the Remediation section and confirm it is set as prescribed. This group policy setting is backed by the following registry location:
	HKEY_LOCAL_MACHINE\System\CurrentControlSet\Control\Lsa\pku2u:AllowOnlineID</t>
  </si>
  <si>
    <t>Navigate to the UI Path articulated in the Remediation section and confirm it is set as prescribed. This group policy setting is backed by the following registry location:
	HKEY_LOCAL_MACHINE\Software\Microsoft\Windows\CurrentVersion\Policies\System\Kerberos\Parameters:SupportedEncryptionTypes</t>
  </si>
  <si>
    <t>Navigate to the UI Path articulated in the Remediation section and confirm it is set as prescribed. This group policy setting is backed by the following registry location:
	HKEY_LOCAL_MACHINE\System\CurrentControlSet\Control\Lsa:NoLMHash</t>
  </si>
  <si>
    <t>Navigate to the UI Path articulated in the Remediation section and confirm it is set as prescribed. This group policy setting is backed by the following registry location:
	HKEY_LOCAL_MACHINE\System\CurrentControlSet\Services\LanManServer\Parameters:EnableForcedLogOff</t>
  </si>
  <si>
    <t>Navigate to the UI Path articulated in the Remediation section and confirm it is set as prescribed. This group policy setting is backed by the following registry location:
	HKEY_LOCAL_MACHINE\System\CurrentControlSet\Control\Lsa:LmCompatibilityLevel</t>
  </si>
  <si>
    <t>Navigate to the UI Path articulated in the Remediation section and confirm it is set as prescribed. This group policy setting is backed by the following registry location:
	HKEY_LOCAL_MACHINE\System\CurrentControlSet\Services\LDAP:LDAPClientIntegrity</t>
  </si>
  <si>
    <t>Navigate to the UI Path articulated in the Remediation section and confirm it is set as prescribed. This group policy setting is backed by the following registry location:
	HKEY_LOCAL_MACHINE\System\CurrentControlSet\Control\Lsa\MSV1_0:NTLMMinClientSec</t>
  </si>
  <si>
    <t>Navigate to the UI Path articulated in the Remediation section and confirm it is set as prescribed. This group policy setting is backed by the following registry location:
	HKEY_LOCAL_MACHINE\System\CurrentControlSet\Control\Lsa\MSV1_0:NTLMMinServerSec</t>
  </si>
  <si>
    <t>Navigate to the UI Path articulated in the Remediation section and confirm it is set as prescribed. This group policy setting is backed by the following registry location:
	HKEY_LOCAL_MACHINE\Software\Microsoft\Windows NT\CurrentVersion\Setup\RecoveryConsole:securitylevel</t>
  </si>
  <si>
    <t>Navigate to the UI Path articulated in the Remediation section and confirm it is set as prescribed. This group policy setting is backed by the following registry location:
	HKEY_LOCAL_MACHINE\Software\Microsoft\Windows NT\CurrentVersion\Setup\RecoveryConsole:setcommand</t>
  </si>
  <si>
    <t>Navigate to the UI Path articulated in the Remediation section and confirm it is set as prescribed. This group policy setting is backed by the following registry location:
	HKEY_LOCAL_MACHINE\System\CurrentControlSet\Control\Session Manager\Kernel:ObCaseInsensitive</t>
  </si>
  <si>
    <t>Navigate to the UI Path articulated in the Remediation section and confirm it is set as prescribed. This group policy setting is backed by the following registry location:
	HKEY_LOCAL_MACHINE\System\CurrentControlSet\Control\Session Manager:ProtectionMode</t>
  </si>
  <si>
    <t>Navigate to the UI Path articulated in the Remediation section and confirm it is set as prescribed. This group policy setting is backed by the following registry location:
	HKEY_LOCAL_MACHINE\Software\Microsoft\Windows\CurrentVersion\Policies\System:FilterAdministratorToken</t>
  </si>
  <si>
    <t>Navigate to the UI Path articulated in the Remediation section and confirm it is set as prescribed. This group policy setting is backed by the following registry location:
	HKEY_LOCAL_MACHINE\SOFTWARE\Microsoft\Windows\CurrentVersion\Policies\System:EnableUIADesktopToggle</t>
  </si>
  <si>
    <t>Navigate to the UI Path articulated in the Remediation section and confirm it is set as prescribed. This group policy setting is backed by the following registry location:
	HKEY_LOCAL_MACHINE\Software\Microsoft\Windows\CurrentVersion\Policies\System:ConsentPromptBehaviorAdmin</t>
  </si>
  <si>
    <t>Navigate to the UI Path articulated in the Remediation section and confirm it is set as prescribed. This group policy setting is backed by the following registry location:
	HKEY_LOCAL_MACHINE\Software\Microsoft\Windows\CurrentVersion\Policies\System:ConsentPromptBehaviorUser</t>
  </si>
  <si>
    <t>Navigate to the UI Path articulated in the Remediation section and confirm it is set as prescribed. This group policy setting is backed by the following registry location:
	HKEY_LOCAL_MACHINE\Software\Microsoft\Windows\CurrentVersion\Policies\System:EnableInstallerDetection</t>
  </si>
  <si>
    <t>Navigate to the UI Path articulated in the Remediation section and confirm it is set as prescribed. This group policy setting is backed by the following registry location:
	HKEY_LOCAL_MACHINE\Software\Microsoft\Windows\CurrentVersion\Policies\System:EnableSecureUIAPaths</t>
  </si>
  <si>
    <t>Navigate to the UI Path articulated in the Remediation section and confirm it is set as prescribed. This group policy setting is backed by the following registry location:
	HKEY_LOCAL_MACHINE\Software\Microsoft\Windows\CurrentVersion\Policies\System:EnableLUA</t>
  </si>
  <si>
    <t>Navigate to the UI Path articulated in the Remediation section and confirm it is set as prescribed. This group policy setting is backed by the following registry location:
	HKEY_LOCAL_MACHINE\Software\Microsoft\Windows\CurrentVersion\Policies\System:PromptOnSecureDesktop</t>
  </si>
  <si>
    <t>Navigate to the UI Path articulated in the Remediation section and confirm it is set as prescribed. This group policy setting is backed by the following registry location:
	HKEY_LOCAL_MACHINE\Software\Microsoft\Windows\CurrentVersion\Policies\System:EnableVirtualization</t>
  </si>
  <si>
    <t>Navigate to the UI Path articulated in the Remediation section and confirm it is set as prescribed. This group policy setting is backed by the following registry location:
	HKEY_LOCAL_MACHINE\Software\Policies\Microsoft\WindowsFirewall\DomainProfile\EnableFirewall</t>
  </si>
  <si>
    <t>Navigate to the UI Path articulated in the Remediation section and confirm it is set as prescribed. This group policy setting is backed by the following registry location:
	HKEY_LOCAL_MACHINE\Software\Policies\Microsoft\WindowsFirewall\DomainProfile\DefaultInboundAction</t>
  </si>
  <si>
    <t>Navigate to the UI Path articulated in the Remediation section and confirm it is set as prescribed. This group policy setting is backed by the following registry location:
	HKEY_LOCAL_MACHINE\Software\Policies\Microsoft\WindowsFirewall\DomainProfile\DefaultOutboundAction</t>
  </si>
  <si>
    <t>Navigate to the UI Path articulated in the Remediation section and confirm it is set as prescribed. This group policy setting is backed by the following registry location:
	HKEY_LOCAL_MACHINE\Software\Policies\Microsoft\WindowsFirewall\DomainProfile\DisableNotifications</t>
  </si>
  <si>
    <t>Navigate to the UI Path articulated in the Remediation section and confirm it is set as prescribed. This group policy setting is backed by the following registry location:
	HKEY_LOCAL_MACHINE\Software\Policies\Microsoft\WindowsFirewall\DomainProfile\DisableUnicastResponsesToMulticastBroadcast</t>
  </si>
  <si>
    <t>Navigate to the UI Path articulated in the Remediation section and confirm it is set as prescribed. This group policy setting is backed by the following registry location:
	HKEY_LOCAL_MACHINE\Software\Policies\Microsoft\WindowsFirewall\DomainProfile\AllowLocalPolicyMerge</t>
  </si>
  <si>
    <t>Navigate to the UI Path articulated in the Remediation section and confirm it is set as prescribed. This group policy setting is backed by the following registry location:
	HKEY_LOCAL_MACHINE\Software\Policies\Microsoft\WindowsFirewall\DomainProfile\AllowLocalIPsecPolicyMerge</t>
  </si>
  <si>
    <t>Navigate to the UI Path articulated in the Remediation section and confirm it is set as prescribed. This group policy setting is backed by the following registry location:
	HKEY_LOCAL_MACHINE\Software\Policies\Microsoft\WindowsFirewall\DomainProfile\Logging\LogFilePath</t>
  </si>
  <si>
    <t>Navigate to the UI Path articulated in the Remediation section and confirm it is set as prescribed. This group policy setting is backed by the following registry location:
	HKEY_LOCAL_MACHINE\Software\Policies\Microsoft\WindowsFirewall\DomainProfile\Logging\LogFileSize</t>
  </si>
  <si>
    <t>Navigate to the UI Path articulated in the Remediation section and confirm it is set as prescribed. This group policy setting is backed by the following registry location:
	HKEY_LOCAL_MACHINE\Software\Policies\Microsoft\WindowsFirewall\DomainProfile\Logging\LogDroppedPackets</t>
  </si>
  <si>
    <t>Navigate to the UI Path articulated in the Remediation section and confirm it is set as prescribed. This group policy setting is backed by the following registry location:
	HKEY_LOCAL_MACHINE\Software\Policies\Microsoft\WindowsFirewall\DomainProfile\Logging\LogSuccessfulConnections</t>
  </si>
  <si>
    <t>Navigate to the UI Path articulated in the Remediation section and confirm it is set as prescribed. This group policy setting is backed by the following registry location:
	HKEY_LOCAL_MACHINE\Software\Policies\Microsoft\WindowsFirewall\PrivateProfile\EnableFirewall</t>
  </si>
  <si>
    <t>Navigate to the UI Path articulated in the Remediation section and confirm it is set as prescribed. This group policy setting is backed by the following registry location:
	HKEY_LOCAL_MACHINE\Software\Policies\Microsoft\WindowsFirewall\PrivateProfile\DefaultInboundAction</t>
  </si>
  <si>
    <t>Navigate to the UI Path articulated in the Remediation section and confirm it is set as prescribed. This group policy setting is backed by the following registry location:
	HKEY_LOCAL_MACHINE\Software\Policies\Microsoft\WindowsFirewall\PrivateProfile\DefaultOutboundAction</t>
  </si>
  <si>
    <t>Navigate to the UI Path articulated in the Remediation section and confirm it is set as prescribed. This group policy setting is backed by the following registry location:
	HKEY_LOCAL_MACHINE\Software\Policies\Microsoft\WindowsFirewall\PrivateProfile\DisableNotifications</t>
  </si>
  <si>
    <t>Navigate to the UI Path articulated in the Remediation section and confirm it is set as prescribed. This group policy setting is backed by the following registry location:
	HKEY_LOCAL_MACHINE\Software\Policies\Microsoft\WindowsFirewall\PrivateProfile\DisableUnicastResponsesToMulticastBroadcast</t>
  </si>
  <si>
    <t>Navigate to the UI Path articulated in the Remediation section and confirm it is set as prescribed. This group policy setting is backed by the following registry location:
	HKEY_LOCAL_MACHINE\Software\Policies\Microsoft\WindowsFirewall\PrivateProfile\AllowLocalPolicyMerge</t>
  </si>
  <si>
    <t>Navigate to the UI Path articulated in the Remediation section and confirm it is set as prescribed. This group policy setting is backed by the following registry location:
	HKEY_LOCAL_MACHINE\Software\Policies\Microsoft\WindowsFirewall\PrivateProfile\AllowLocalIPsecPolicyMerge</t>
  </si>
  <si>
    <t>Navigate to the UI Path articulated in the Remediation section and confirm it is set as prescribed. This group policy setting is backed by the following registry location:
	HKEY_LOCAL_MACHINE\Software\Policies\Microsoft\WindowsFirewall\PrivateProfile\Logging\LogFilePath</t>
  </si>
  <si>
    <t>Navigate to the UI Path articulated in the Remediation section and confirm it is set as prescribed. This group policy setting is backed by the following registry location:
	HKEY_LOCAL_MACHINE\Software\Policies\Microsoft\WindowsFirewall\PrivateProfile\Logging\LogFileSize</t>
  </si>
  <si>
    <t>Navigate to the UI Path articulated in the Remediation section and confirm it is set as prescribed. This group policy setting is backed by the following registry location:
	HKEY_LOCAL_MACHINE\Software\Policies\Microsoft\WindowsFirewall\PrivateProfile\Logging\LogDroppedPackets</t>
  </si>
  <si>
    <t>Navigate to the UI Path articulated in the Remediation section and confirm it is set as prescribed. This group policy setting is backed by the following registry location:
	HKEY_LOCAL_MACHINE\Software\Policies\Microsoft\WindowsFirewall\PrivateProfile\Logging\LogSuccessfulConnections</t>
  </si>
  <si>
    <t>Navigate to the UI Path articulated in the Remediation section and confirm it is set as prescribed. This group policy setting is backed by the following registry location:
	HKEY_LOCAL_MACHINE\Software\Policies\Microsoft\WindowsFirewall\PublicProfile\EnableFirewall</t>
  </si>
  <si>
    <t>Navigate to the UI Path articulated in the Remediation section and confirm it is set as prescribed. This group policy setting is backed by the following registry location:
	HKEY_LOCAL_MACHINE\Software\Policies\Microsoft\WindowsFirewall\PublicProfile\DefaultInboundAction</t>
  </si>
  <si>
    <t>Navigate to the UI Path articulated in the Remediation section and confirm it is set as prescribed. This group policy setting is backed by the following registry location:
	HKEY_LOCAL_MACHINE\Software\Policies\Microsoft\WindowsFirewall\PublicProfile\DefaultOutboundAction</t>
  </si>
  <si>
    <t>Navigate to the UI Path articulated in the Remediation section and confirm it is set as prescribed. This group policy setting is backed by the following registry location:
	HKEY_LOCAL_MACHINE\Software\Policies\Microsoft\WindowsFirewall\PublicProfile\DisableNotifications</t>
  </si>
  <si>
    <t>Navigate to the UI Path articulated in the Remediation section and confirm it is set as prescribed. This group policy setting is backed by the following registry location:
	HKEY_LOCAL_MACHINE\Software\Policies\Microsoft\WindowsFirewall\PublicProfile\DisableUnicastResponsesToMulticastBroadcast</t>
  </si>
  <si>
    <t>Navigate to the UI Path articulated in the Remediation section and confirm it is set as prescribed. This group policy setting is backed by the following registry location:
	HKEY_LOCAL_MACHINE\Software\Policies\Microsoft\WindowsFirewall\PublicProfile\AllowLocalPolicyMerge</t>
  </si>
  <si>
    <t>Navigate to the UI Path articulated in the Remediation section and confirm it is set as prescribed. This group policy setting is backed by the following registry location:
	HKEY_LOCAL_MACHINE\Software\Policies\Microsoft\WindowsFirewall\PublicProfile\AllowLocalIPsecPolicyMerge</t>
  </si>
  <si>
    <t>Navigate to the UI Path articulated in the Remediation section and confirm it is set as prescribed. This group policy setting is backed by the following registry location:
	HKEY_LOCAL_MACHINE\Software\Policies\Microsoft\WindowsFirewall\PublicProfile\Logging\LogFilePath</t>
  </si>
  <si>
    <t>Navigate to the UI Path articulated in the Remediation section and confirm it is set as prescribed. This group policy setting is backed by the following registry location:
	HKEY_LOCAL_MACHINE\Software\Policies\Microsoft\WindowsFirewall\PublicProfile\Logging\LogFileSize</t>
  </si>
  <si>
    <t>Navigate to the UI Path articulated in the Remediation section and confirm it is set as prescribed. This group policy setting is backed by the following registry location:
	HKEY_LOCAL_MACHINE\Software\Policies\Microsoft\WindowsFirewall\PublicProfile\Logging\LogDroppedPackets</t>
  </si>
  <si>
    <t>Navigate to the UI Path articulated in the Remediation section and confirm it is set as prescribed. This group policy setting is backed by the following registry location:
	HKEY_LOCAL_MACHINE\Software\Policies\Microsoft\WindowsFirewall\PublicProfile\Logging\LogSuccessfulConnections</t>
  </si>
  <si>
    <t>Navigate to the UI Path articulated in the Remediation section and confirm it is set as prescribed. This group policy setting is backed by the following registry location:
	HKEY_LOCAL_MACHINE\Software\Policies\Microsoft\Windows\Personalization\NoLockScreenCamera</t>
  </si>
  <si>
    <t>Navigate to the UI Path articulated in the Remediation section and confirm it is set as prescribed. This group policy setting is backed by the following registry location:
	HKEY_LOCAL_MACHINE\SOFTWARE\Policies\Microsoft\InputPersonalization:AllowInputPersonalization</t>
  </si>
  <si>
    <t>Navigate to the UI Path articulated in the Remediation section and confirm it is set as prescribed. This group policy setting is backed by the following registry location:
	HKEY_LOCAL_MACHINE\Software\Microsoft\Windows NT\CurrentVersion\Winlogon\AutoAdminLogon</t>
  </si>
  <si>
    <t>Navigate to the UI Path articulated in the Remediation section and confirm it is set as prescribed. This group policy setting is backed by the following registry location:
	HKEY_LOCAL_MACHINE\System\CurrentControlSet\Services\Tcpip6\Parameters\DisableIPSourceRouting</t>
  </si>
  <si>
    <t>Navigate to the UI Path articulated in the Remediation section and confirm it is set as prescribed. This group policy setting is backed by the following registry location:
	HKEY_LOCAL_MACHINE\System\CurrentControlSet\Services\Tcpip\Parameters\DisableIPSourceRouting</t>
  </si>
  <si>
    <t>Navigate to the UI Path articulated in the Remediation section and confirm it is set as prescribed for your organization. This group policy object is backed by the following registry location:
	HKEY_LOCAL_MACHINE\System\CurrentControlSet\Services\Tcpip\Parameters:EnableICMPRedirect</t>
  </si>
  <si>
    <t>Navigate to the UI Path articulated in the Remediation section and confirm it is set as prescribed. This group policy setting is backed by the following registry location:
	HKEY_LOCAL_MACHINE\System\CurrentControlSet\Services\NetBT\Parameters:nonamereleaseondemand</t>
  </si>
  <si>
    <t>Navigate to the UI Path articulated in the Remediation section and confirm it is set as prescribed. This group policy setting is backed by the following registry location:
	HKEY_LOCAL_MACHINE\SYSTEM\CurrentControlSet\Control\Session Manager\SafeDllSearchMode</t>
  </si>
  <si>
    <t>Navigate to the UI Path articulated in the Remediation section and confirm it is set as prescribed. This group policy setting is backed by the following registry location:
	HKEY_LOCAL_MACHINE\Software\Microsoft\Windows NT\CurrentVersion\Winlogon\ScreenSaverGracePeriod</t>
  </si>
  <si>
    <t>Navigate to the UI Path articulated in the Remediation section and confirm it is set as prescribed. This group policy setting is backed by the following registry location:
	HKEY_LOCAL_MACHINE\SYSTEM\CurrentControlSet\Services\Eventlog\Security\WarningLevel</t>
  </si>
  <si>
    <t>Navigate to the UI Path articulated in the Remediation section and confirm it is set as prescribed. This group policy setting is backed by the following registry location:
	HKEY_LOCAL_MACHINE\SOFTWARE\Policies\Microsoft\Windows\Network Connections:NC_AllowNetBridge_NLA</t>
  </si>
  <si>
    <t>Navigate to the UI Path articulated in the Remediation section and confirm it is set as prescribed. This group policy setting is backed by the following registry location:
	HKEY_LOCAL_MACHINE\Software\Policies\Microsoft\Windows\Network Connections:NC_StdDomainUserSetLocation</t>
  </si>
  <si>
    <t>Navigate to the UI Path articulated in the Remediation section and confirm it is set as prescribed. This group policy setting is backed by the following registry locations:
	HKEY_LOCAL_MACHINE\SOFTWARE\Policies\Microsoft\Windows\NetworkProvider\HardenedPaths:\\*\NETLOGON
HKEY_LOCAL_MACHINE\SOFTWARE\Policies\Microsoft\Windows\NetworkProvider\HardenedPaths:\\*\SYSVOL</t>
  </si>
  <si>
    <t>Navigate to the UI Path articulated in the Remediation section and confirm it is set as prescribed. This group policy setting is backed by the following registry location:
	HKEY_LOCAL_MACHINE\Software\Policies\Microsoft\Windows\WcmSvc\GroupPolicy:fBlockNonDomain</t>
  </si>
  <si>
    <t>Navigate to the UI Path articulated in the Remediation section and confirm it is set as prescribed. This group policy setting is backed by the following registry location:
	HKEY_LOCAL_MACHINE\SOFTWARE\Microsoft\WcmSvc\wifinetworkmanager\config:AutoConnectAllowedOEM</t>
  </si>
  <si>
    <t>Navigate to the UI Path articulated in the Remediation section and confirm it is set as prescribed. This group policy setting is backed by the following registry location:
	HKEY_LOCAL_MACHINE\SOFTWARE\Microsoft\Windows\CurrentVersion\Policies\System\LocalAccountTokenFilterPolicy</t>
  </si>
  <si>
    <t>Navigate to the UI Path articulated in the Remediation section and confirm it is set as prescribed. This group policy setting is backed by the following registry location:
	HKEY_LOCAL_MACHINE\SYSTEM\CurrentControlSet\Control\SecurityProviders\WDigest\UseLogonCredential</t>
  </si>
  <si>
    <t>Navigate to the UI Path articulated in the Remediation section and confirm it is set as prescribed. This group policy setting is backed by the following registry location:
	HKEY_LOCAL_MACHINE\SOFTWARE\Microsoft\Windows\CurrentVersion\Policies\System\Audit:ProcessCreationIncludeCmdLine_Enabled</t>
  </si>
  <si>
    <t>Navigate to the UI Path articulated in the Remediation section and confirm it is set as prescribed. This group policy setting is backed by the following registry location:
	HKEY_LOCAL_MACHINE\System\CurrentControlSet\Policies\EarlyLaunch\DriverLoadPolicy</t>
  </si>
  <si>
    <t>Navigate to the UI Path articulated in the Remediation section and confirm it is set as prescribed. This group policy setting is backed by the following registry location:
	HKEY_LOCAL_MACHINE\Software\Policies\Microsoft\Windows\Group Policy\{35378EAC-683F-11D2-A89A-00C04FBBCFA2}\NoBackgroundPolicy</t>
  </si>
  <si>
    <t>Navigate to the UI Path articulated in the Remediation section and confirm it is set as prescribed. This group policy setting is backed by the following registry location:
	HKEY_LOCAL_MACHINE\Software\Policies\Microsoft\Windows\Group Policy\{35378EAC-683F-11D2-A89A-00C04FBBCFA2}\NoGPOListChanges</t>
  </si>
  <si>
    <t>Navigate to the UI Path articulated in the Remediation section and confirm it is set as prescribed. This group policy setting is in effect when the following registry location does not exist:
	HKEY_LOCAL_MACHINE\Software\Microsoft\Windows\CurrentVersion\Policies\System:DisableBkGndGroupPolicy</t>
  </si>
  <si>
    <t>Navigate to the UI Path articulated in the Remediation section and confirm it is set as prescribed. This group policy setting is backed by the following registry location:
	HKEY_LOCAL_MACHINE\Software\Policies\Microsoft\Windows\System\DontDisplayNetworkSelectionUI</t>
  </si>
  <si>
    <t>Navigate to the UI Path articulated in the Remediation section and confirm it is set as prescribed. This group policy setting is backed by the following registry location:
	HKEY_LOCAL_MACHINE\Software\Policies\Microsoft\Windows\System\DontEnumerateConnectedUsers</t>
  </si>
  <si>
    <t>Navigate to the UI Path articulated in the Remediation section and confirm it is set as prescribed. This group policy setting is backed by the following registry location:
	HKEY_LOCAL_MACHINE\Software\Policies\Microsoft\Windows\System\EnumerateLocalUsers</t>
  </si>
  <si>
    <t>Navigate to the UI Path articulated in the Remediation section and confirm it is set as prescribed. This group policy setting is backed by the following registry location:
	HKEY_LOCAL_MACHINE\Software\Policies\Microsoft\Windows\System:DisableLockScreenAppNotifications</t>
  </si>
  <si>
    <t>Navigate to the UI Path articulated in the Remediation section and confirm it is set as prescribed. This group policy setting is backed by the following registry location:
	HKEY_LOCAL_MACHINE\Software\Policies\Microsoft\Windows\System\AllowDomainPINLogon</t>
  </si>
  <si>
    <t>Navigate to the UI Path articulated in the Remediation section and confirm it is set as prescribed. This group policy setting is backed by the following registry location:
	HKEY_LOCAL_MACHINE\SOFTWARE\Policies\Microsoft\Windows NT\MitigationOptions:MitigationOptions_FontBocking</t>
  </si>
  <si>
    <t>Navigate to the UI Path articulated in the Remediation section and confirm it is set as prescribed. This group policy setting is backed by the following registry location:
	HKEY_LOCAL_MACHINE\Software\Policies\Microsoft\Power\PowerSettings\0e796bdb-100d-47d6-a2d5-f7d2daa51f51\DCSettingIndex</t>
  </si>
  <si>
    <t>Navigate to the UI Path articulated in the Remediation section and confirm it is set as prescribed. This group policy setting is backed by the following registry location:
	HKEY_LOCAL_MACHINE\Software\Policies\Microsoft\Power\PowerSettings\0e796bdb-100d-47d6-a2d5-f7d2daa51f51\ACSettingIndex</t>
  </si>
  <si>
    <t>Navigate to the UI Path articulated in the Remediation section and confirm it is set as prescribed. This group policy setting is backed by the following registry location:
	HKEY_LOCAL_MACHINE\Software\policies\Microsoft\Windows NT\Terminal Services\fAllowUnsolicited</t>
  </si>
  <si>
    <t>Navigate to the UI Path articulated in the Remediation section and confirm it is set as prescribed. This group policy setting is backed by the following registry location:
	HKEY_LOCAL_MACHINE\Software\policies\Microsoft\Windows NT\Terminal Services\fAllowToGetHelp</t>
  </si>
  <si>
    <t>Navigate to the UI Path articulated in the Remediation section and confirm it is set as prescribed. This group policy setting is backed by the following registry location:
	HKEY_LOCAL_MACHINE\Software\Policies\Microsoft\Windows NT\Rpc\EnableAuthEpResolution</t>
  </si>
  <si>
    <t>Navigate to the UI Path articulated in the Remediation section and confirm it is set as prescribed. This group policy setting is backed by the following registry location:
	HKEY_LOCAL_MACHINE\Software\Policies\Microsoft\Windows NT\Rpc\RestrictRemoteClients</t>
  </si>
  <si>
    <t>Navigate to the UI Path articulated in the Remediation section and confirm it is set as prescribed. This group policy setting is backed by the following registry location:
	HKEY_LOCAL_MACHINE\SOFTWARE\Microsoft\Windows\CurrentVersion\Policies\System:MSAOptional</t>
  </si>
  <si>
    <t>Navigate to the UI Path articulated in the Remediation section and confirm it is set as prescribed. This group policy setting is backed by the following registry location:
	HKEY_LOCAL_MACHINE\Software\Policies\Microsoft\Windows\Explorer:NoAutoplayfornonVolume</t>
  </si>
  <si>
    <t>Navigate to the UI Path articulated in the Remediation section and confirm it is set as prescribed. This group policy setting is backed by the following registry location:
	HKEY_LOCAL_MACHINE\SOFTWARE\Microsoft\Windows\CurrentVersion\Policies\Explorer:NoAutorun</t>
  </si>
  <si>
    <t>Navigate to the UI Path articulated in the Remediation section and confirm it is set as prescribed. This group policy setting is backed by the following registry location:
	HKEY_LOCAL_MACHINE\Software\Microsoft\Windows\CurrentVersion\Policies\Explorer\NoDriveTypeAutoRun</t>
  </si>
  <si>
    <t>Navigate to the UI Path articulated in the Remediation section and confirm it is set as prescribed. This group policy setting is backed by the following registry location:
	HKEY_LOCAL_MACHINE\Software\Microsoft\Windows\CurrentVersion\Policies\CredUI\EnumerateAdministrators</t>
  </si>
  <si>
    <t>Navigate to the UI Path articulated in the Remediation section and confirm it is set as prescribed. This group policy setting is backed by the following registry location:
	HKEY_LOCAL_MACHINE\Software\Policies\Microsoft\Windows\DataCollection:AllowTelemetry</t>
  </si>
  <si>
    <t>Navigate to the UI Path articulated in the Remediation section and confirm it is set as prescribed. This group policy setting is backed by the following registry location:
	HKEY_LOCAL_MACHINE\SOFTWARE\Policies\Microsoft\Windows\PreviewBuilds:EnableConfigFlighting</t>
  </si>
  <si>
    <t>Navigate to the UI Path articulated in the Remediation section and confirm it is set as prescribed. This group policy setting is backed by the following registry location:
	HKEY_LOCAL_MACHINE\SOFTWARE\Policies\Microsoft\Windows\PreviewBuilds:AllowBuildPreview</t>
  </si>
  <si>
    <t>Navigate to the UI Path articulated in the Remediation section and confirm it is set as prescribed. This group policy setting is backed by the following registry location:
	HKEY_LOCAL_MACHINE\Software\Policies\Microsoft\Windows\DeliveryOptimization:DODownloadMode</t>
  </si>
  <si>
    <t>Navigate to Control Panel\Program\Programs and Features and confirm "EMET 5.2" or higher is listed in the Name column.</t>
  </si>
  <si>
    <t>Navigate to the UI Path articulated in the Remediation section and confirm it is set as prescribed. This group policy setting is backed by the following registry location:
	HKEY_LOCAL_MACHINE\Software\Policies\Microsoft\EMET\Defaults\IE</t>
  </si>
  <si>
    <t>Navigate to the UI Path articulated in the Remediation section and confirm it is set as prescribed. This group policy setting is backed by many registry keys (for the various popular software that EMET supports) under the following registry location:
	HKEY_LOCAL_MACHINE\Software\Policies\Microsoft\EMET\Defaults</t>
  </si>
  <si>
    <t>Navigate to the UI Path articulated in the Remediation section and confirm it is set as prescribed. This group policy setting is backed by many registry keys (for the various recommended software that EMET supports) under the following registry location:
	HKEY_LOCAL_MACHINE\Software\Policies\Microsoft\EMET\Defaults</t>
  </si>
  <si>
    <t>Navigate to the UI Path articulated in the Remediation section and confirm it is set as prescribed. This group policy setting is backed by the following registry location:
	HKEY_LOCAL_MACHINE\Software\Policies\Microsoft\Windows\EventLog\Application\Retention</t>
  </si>
  <si>
    <t>Navigate to the UI Path articulated in the Remediation section and confirm it is set as prescribed. This group policy setting is backed by the following registry location:
	HKEY_LOCAL_MACHINE\Software\Policies\Microsoft\Windows\EventLog\Application\MaxSize</t>
  </si>
  <si>
    <t>Navigate to the UI Path articulated in the Remediation section and confirm it is set as prescribed. This group policy setting is backed by the following registry location:
	HKEY_LOCAL_MACHINE\Software\Policies\Microsoft\Windows\EventLog\Security\Retention</t>
  </si>
  <si>
    <t>Navigate to the UI Path articulated in the Remediation section and confirm it is set as prescribed. This group policy setting is backed by the following registry location:
	HKEY_LOCAL_MACHINE\Software\Policies\Microsoft\Windows\EventLog\Security\MaxSize</t>
  </si>
  <si>
    <t>Navigate to the UI Path articulated in the Remediation section and confirm it is set as prescribed. This group policy setting is backed by the following registry location:
	HKEY_LOCAL_MACHINE\Software\Policies\Microsoft\Windows\EventLog\Setup\Retention</t>
  </si>
  <si>
    <t>Navigate to the UI Path articulated in the Remediation section and confirm it is set as prescribed. This group policy setting is backed by the following registry location:
	HKEY_LOCAL_MACHINE\Software\Policies\Microsoft\Windows\EventLog\Setup\MaxSize</t>
  </si>
  <si>
    <t>Navigate to the UI Path articulated in the Remediation section and confirm it is set as prescribed. This group policy setting is backed by the following registry location:
	HKEY_LOCAL_MACHINE\Software\Policies\Microsoft\Windows\EventLog\System\Retention</t>
  </si>
  <si>
    <t>Navigate to the UI Path articulated in the Remediation section and confirm it is set as prescribed. This group policy setting is backed by the following registry location:
	HKEY_LOCAL_MACHINE\Software\Policies\Microsoft\Windows\EventLog\System\MaxSize</t>
  </si>
  <si>
    <t>Navigate to the UI Path articulated in the Remediation section and confirm it is set as prescribed. This group policy setting is backed by the following registry location:
	HKEY_LOCAL_MACHINE\Software\Policies\Microsoft\Windows\System\EnableSmartScreen</t>
  </si>
  <si>
    <t>Navigate to the UI Path articulated in the Remediation section and confirm it is set as prescribed. This group policy setting is backed by the following registry location:
	HKEY_LOCAL_MACHINE\Software\Policies\Microsoft\Windows\Explorer\NoDataExecutionPrevention</t>
  </si>
  <si>
    <t>Navigate to the UI Path articulated in the Remediation section and confirm it is set as prescribed. This group policy setting is backed by the following registry location:
	HKEY_LOCAL_MACHINE\Software\Policies\Microsoft\Windows\Explorer:NoHeapTerminationOnCorruption</t>
  </si>
  <si>
    <t>Navigate to the UI Path articulated in the Remediation section and confirm it is set as prescribed. This group policy setting is backed by the following registry location:
	HKEY_LOCAL_MACHINE\Software\Microsoft\Windows\CurrentVersion\Policies\Explorer:PreXPSP2ShellProtocolBehavior</t>
  </si>
  <si>
    <t>Navigate to the UI Path articulated in the Remediation section and confirm it is set as prescribed. This group policy setting is backed by the following registry location:
	HKEY_LOCAL_MACHINE\Software\Policies\Microsoft\Windows\HomeGroup\DisableHomeGroup</t>
  </si>
  <si>
    <t>Navigate to the UI Path articulated in the Remediation section and confirm it is set as prescribed. This group policy setting is backed by the following registry location:
	HKEY_LOCAL_MACHINE\Software\Policies\Microsoft\Windows\Skydrive:DisableFileSync</t>
  </si>
  <si>
    <t>Navigate to the UI Path articulated in the Remediation section and confirm it is set as prescribed. This group policy setting is backed by the following registry location:
	HKEY_LOCAL_MACHINE\SOFTWARE\Policies\Microsoft\Windows NT\Terminal Services\DisablePasswordSaving</t>
  </si>
  <si>
    <t>Navigate to the UI Path articulated in the Remediation section and confirm it is set as prescribed. This group policy setting is backed by the following registry location:
	HKEY_LOCAL_MACHINE\SOFTWARE\Policies\Microsoft\Windows NT\Terminal Services\fDisableCdm</t>
  </si>
  <si>
    <t>Navigate to the UI Path articulated in the Remediation section and confirm it is set as prescribed. This group policy setting is backed by the following registry location:
	HKEY_LOCAL_MACHINE\SOFTWARE\Policies\Microsoft\Windows NT\Terminal Services\fPromptForPassword</t>
  </si>
  <si>
    <t>Navigate to the UI Path articulated in the Remediation section and confirm it is set as prescribed. This group policy setting is backed by the following registry location:
	HKEY_LOCAL_MACHINE\Software\Policies\Microsoft\Windows NT\Terminal Services:fEncryptRPCTraffic</t>
  </si>
  <si>
    <t>Navigate to the UI Path articulated in the Remediation section and confirm it is set as prescribed. This group policy setting is backed by the following registry location:
	HKEY_LOCAL_MACHINE\SOFTWARE\Policies\Microsoft\Windows NT\Terminal Services\MinEncryptionLevel</t>
  </si>
  <si>
    <t>Navigate to the UI Path articulated in the Remediation section and confirm it is set as prescribed. This group policy setting is backed by the following registry location:
	HKEY_LOCAL_MACHINE\Software\Policies\Microsoft\Windows NT\Terminal Services:PerSessionTempDir</t>
  </si>
  <si>
    <t>Navigate to the UI Path articulated in the Remediation section and confirm it is set as prescribed. This group policy setting is backed by the following registry location:
	HKEY_LOCAL_MACHINE\SOFTWARE\Policies\Microsoft\Windows\Windows Search:AllowCortana</t>
  </si>
  <si>
    <t>Navigate to the UI Path articulated in the Remediation section and confirm it is set as prescribed. This group policy setting is backed by the following registry location:
	HKEY_LOCAL_MACHINE\SOFTWARE\Policies\Microsoft\Windows\Windows Search\AllowIndexingEncryptedStoresOrItems</t>
  </si>
  <si>
    <t>Navigate to the UI Path articulated in the Remediation section and confirm it is set as prescribed. This group policy setting is backed by the following registry location:
	HKEY_LOCAL_MACHINE\SOFTWARE\Policies\Microsoft\Windows\Windows Search:AllowSearchToUseLocation</t>
  </si>
  <si>
    <t>Navigate to the UI Path articulated in the Remediation section and confirm it is set as prescribed. This group policy setting is backed by the following registry location:
	HKEY_LOCAL_MACHINE\SOFTWARE\Policies\Microsoft\Windows\GameDVR:AllowGameDVR</t>
  </si>
  <si>
    <t>Navigate to the UI Path articulated in the Remediation section and confirm it is set as prescribed. This group policy setting is backed by the following registry location:
	HKEY_LOCAL_MACHINE\Software\Policies\Microsoft\Windows\Installer:EnableUserControl</t>
  </si>
  <si>
    <t>Navigate to the UI Path articulated in the Remediation section and confirm it is set as prescribed. This group policy setting is backed by the following registry location:
	HKEY_LOCAL_MACHINE\Software\Policies\Microsoft\Windows\Installer\AlwaysInstallElevated</t>
  </si>
  <si>
    <t>Navigate to the UI Path articulated in the Remediation section and confirm it is set as prescribed. This group policy setting is backed by the following registry location:
	HKEY_LOCAL_MACHINE\Software\Microsoft\Windows\CurrentVersion\Policies\System:DisableAutomaticRestartSignOn</t>
  </si>
  <si>
    <t>Navigate to the UI Path articulated in the Remediation section and confirm it is set as prescribed. This group policy setting is backed by the following registry location:
	HKEY_LOCAL_MACHINE\SOFTWARE\Policies\Microsoft\Windows\PowerShell\ScriptBlockLogging:EnableScriptBlockLogging</t>
  </si>
  <si>
    <t>Navigate to the UI Path articulated in the Remediation section and confirm it is set as prescribed. This group policy setting is backed by the following registry location:
	HKEY_LOCAL_MACHINE\SOFTWARE\Policies\Microsoft\Windows\PowerShell\Transcription:EnableTranscripting</t>
  </si>
  <si>
    <t>Navigate to the UI Path articulated in the Remediation section and confirm it is set as prescribed. This group policy setting is backed by the following registry location:
	HKEY_LOCAL_MACHINE\Software\Policies\Microsoft\Windows\WinRM\Client\AllowBasic</t>
  </si>
  <si>
    <t>Navigate to the UI Path articulated in the Remediation section and confirm it is set as prescribed. This group policy setting is backed by the following registry location:
	HKEY_LOCAL_MACHINE\Software\Policies\Microsoft\Windows\WinRM\Client\AllowUnencryptedTraffic</t>
  </si>
  <si>
    <t>Navigate to the UI Path articulated in the Remediation section and confirm it is set as prescribed. This group policy setting is backed by the following registry location:
	HKEY_LOCAL_MACHINE\Software\Policies\Microsoft\Windows\WinRM\Client\AllowDigest</t>
  </si>
  <si>
    <t>Navigate to the UI Path articulated in the Remediation section and confirm it is set as prescribed. This group policy setting is backed by the following registry location:
	HKEY_LOCAL_MACHINE\Software\Policies\Microsoft\Windows\WinRM\Service\AllowBasic</t>
  </si>
  <si>
    <t>Navigate to the UI Path articulated in the Remediation section and confirm it is set as prescribed. This group policy setting is backed by the following registry location:
	HKEY_LOCAL_MACHINE\Software\Policies\Microsoft\Windows\WinRM\Service\AllowUnencryptedTraffic</t>
  </si>
  <si>
    <t>Navigate to the UI Path articulated in the Remediation section and confirm it is set as prescribed. This group policy setting is backed by the following registry location:
	HKEY_LOCAL_MACHINE\Software\Policies\Microsoft\Windows\WinRM\Service\DisableRunAs</t>
  </si>
  <si>
    <t>Navigate to the UI Path articulated in the Remediation section and confirm it is set as prescribed. This group policy setting is backed by the following registry location:
	HKEY_LOCAL_MACHINE\Software\Policies\Microsoft\Windows\WindowsUpdate\AU\NoAutoUpdate</t>
  </si>
  <si>
    <t>Navigate to the UI Path articulated in the Remediation section and confirm it is set as prescribed. This group policy setting is backed by the following registry location:
	HKEY_LOCAL_MACHINE\SOFTWARE\Policies\Microsoft\Windows\WindowsUpdate\AU\ScheduledInstallDay</t>
  </si>
  <si>
    <t>Navigate to the UI Path articulated in the Remediation section and confirm it is set as prescribed. This group policy setting is backed by the following registry location:
	HKEY_LOCAL_MACHINE\SOFTWARE\Policies\Microsoft\Windows\WindowsUpdate:DeferUpgrade</t>
  </si>
  <si>
    <t>Navigate to the UI Path articulated in the Remediation section and confirm it is set as prescribed. This group policy setting is backed by the following registry location:
	HKEY_LOCAL_MACHINE\Software\Policies\Microsoft\Windows\WindowsUpdate\AU\NoAutoRebootWithLoggedOnUsers</t>
  </si>
  <si>
    <t>Navigate to the UI Path articulated in the Remediation section and confirm it is set as prescribed. This group policy setting is backed by the following registry location:
	HKEY_USERS\&lt;SID&gt;\Software\Policies\Microsoft\Windows\Control Panel\Desktop\ScreenSaveActive</t>
  </si>
  <si>
    <t>Navigate to the UI Path articulated in the Remediation section and confirm it is set as prescribed. This group policy setting is backed by the following registry location:
	HKEY_USERS\&lt;SID&gt;\Software\Policies\Microsoft\Windows\Control Panel\Desktop\SCRNSAVE.EXE</t>
  </si>
  <si>
    <t>Navigate to the UI Path articulated in the Remediation section and confirm it is set as prescribed. This group policy setting is backed by the following registry location:
	HKEY_USERS\&lt;SID&gt;\Software\Policies\Microsoft\Windows\Control Panel\Desktop\ScreenSaverIsSecure</t>
  </si>
  <si>
    <t>Navigate to the UI Path articulated in the Remediation section and confirm it is set as prescribed. This group policy setting is backed by the following registry location:
	HKEY_USERS\&lt;SID&gt;\Software\Policies\Microsoft\Windows\Control Panel\Desktop\ScreenSaveTimeOut</t>
  </si>
  <si>
    <t>Navigate to the UI Path articulated in the Remediation section and confirm it is set as prescribed. This group policy setting is backed by the following registry location:
	HKEY_USERS\&lt;SID&gt;\SOFTWARE\Policies\Microsoft\Windows\CurrentVersion\PushNotifications\NoToastApplicationNotificationOnLockScreen</t>
  </si>
  <si>
    <t>Navigate to the UI Path articulated in the Remediation section and confirm it is set as prescribed. This group policy setting is backed by the following registry location:
	HKEY_USERS\&lt;SID&gt;\Software\Microsoft\Windows\CurrentVersion\Policies\Attachments\SaveZoneInformation</t>
  </si>
  <si>
    <t>Navigate to the UI Path articulated in the Remediation section and confirm it is set as prescribed. This group policy setting is backed by the following registry location:
	HKEY_USERS\&lt;SID&gt;\Software\Microsoft\Windows\CurrentVersion\Policies\Attachments\ScanWithAntiVirus</t>
  </si>
  <si>
    <t>Navigate to the UI Path articulated in the Remediation section and confirm it is set as prescribed. This group policy setting is backed by the following registry location:
	HKEY_USERS\[USER SID]\Software\Microsoft\Windows\CurrentVersion\Policies\Explorer:NoInplaceSharing</t>
  </si>
  <si>
    <t>Navigate to the UI Path articulated in the Remediation section and confirm it is set as prescribed. This group policy setting is backed by the following registry location:
	HKEY_USERS\&lt;SID&gt;\Software\Policies\Microsoft\Windows\Installer\AlwaysInstallElevated</t>
  </si>
  <si>
    <t>CM-6</t>
  </si>
  <si>
    <t>Configuration Settings</t>
  </si>
  <si>
    <t>IA-5</t>
  </si>
  <si>
    <t>Authenticator Management</t>
  </si>
  <si>
    <t>AC-3</t>
  </si>
  <si>
    <t>Access Enforcement</t>
  </si>
  <si>
    <t>AC-7</t>
  </si>
  <si>
    <t>Unsuccessful Logon Attempts</t>
  </si>
  <si>
    <t>Win10-001</t>
  </si>
  <si>
    <t>Win10-002</t>
  </si>
  <si>
    <t>Win10-003</t>
  </si>
  <si>
    <t>Win10-004</t>
  </si>
  <si>
    <t>Win10-005</t>
  </si>
  <si>
    <t>Win10-006</t>
  </si>
  <si>
    <t>Win10-007</t>
  </si>
  <si>
    <t>Win10-008</t>
  </si>
  <si>
    <t>Win10-009</t>
  </si>
  <si>
    <t>Win10-010</t>
  </si>
  <si>
    <t>Win10-011</t>
  </si>
  <si>
    <t>Win10-012</t>
  </si>
  <si>
    <t>Win10-013</t>
  </si>
  <si>
    <t>Win10-014</t>
  </si>
  <si>
    <t>Win10-015</t>
  </si>
  <si>
    <t>Win10-016</t>
  </si>
  <si>
    <t>Win10-017</t>
  </si>
  <si>
    <t>Win10-018</t>
  </si>
  <si>
    <t>Win10-019</t>
  </si>
  <si>
    <t>Win10-020</t>
  </si>
  <si>
    <t>Win10-021</t>
  </si>
  <si>
    <t>Win10-022</t>
  </si>
  <si>
    <t>Win10-023</t>
  </si>
  <si>
    <t>Win10-024</t>
  </si>
  <si>
    <t>Win10-025</t>
  </si>
  <si>
    <t>Win10-026</t>
  </si>
  <si>
    <t>Win10-027</t>
  </si>
  <si>
    <t>Win10-028</t>
  </si>
  <si>
    <t>Win10-029</t>
  </si>
  <si>
    <t>Win10-030</t>
  </si>
  <si>
    <t>Win10-031</t>
  </si>
  <si>
    <t>Win10-032</t>
  </si>
  <si>
    <t>Win10-033</t>
  </si>
  <si>
    <t>Win10-034</t>
  </si>
  <si>
    <t>Win10-035</t>
  </si>
  <si>
    <t>Win10-036</t>
  </si>
  <si>
    <t>Win10-037</t>
  </si>
  <si>
    <t>Win10-038</t>
  </si>
  <si>
    <t>Win10-039</t>
  </si>
  <si>
    <t>Win10-040</t>
  </si>
  <si>
    <t>Win10-041</t>
  </si>
  <si>
    <t>Win10-042</t>
  </si>
  <si>
    <t>Win10-043</t>
  </si>
  <si>
    <t>Win10-044</t>
  </si>
  <si>
    <t>Win10-045</t>
  </si>
  <si>
    <t>Win10-046</t>
  </si>
  <si>
    <t>Win10-047</t>
  </si>
  <si>
    <t>Win10-048</t>
  </si>
  <si>
    <t>Win10-049</t>
  </si>
  <si>
    <t>Win10-050</t>
  </si>
  <si>
    <t>Win10-051</t>
  </si>
  <si>
    <t>Win10-052</t>
  </si>
  <si>
    <t>Win10-053</t>
  </si>
  <si>
    <t>Win10-054</t>
  </si>
  <si>
    <t>Win10-055</t>
  </si>
  <si>
    <t>Win10-056</t>
  </si>
  <si>
    <t>Win10-057</t>
  </si>
  <si>
    <t>Win10-058</t>
  </si>
  <si>
    <t>Win10-059</t>
  </si>
  <si>
    <t>Win10-060</t>
  </si>
  <si>
    <t>Win10-061</t>
  </si>
  <si>
    <t>Win10-062</t>
  </si>
  <si>
    <t>Win10-063</t>
  </si>
  <si>
    <t>Win10-064</t>
  </si>
  <si>
    <t>Win10-065</t>
  </si>
  <si>
    <t>Win10-066</t>
  </si>
  <si>
    <t>Win10-067</t>
  </si>
  <si>
    <t>Win10-068</t>
  </si>
  <si>
    <t>Win10-069</t>
  </si>
  <si>
    <t>Win10-070</t>
  </si>
  <si>
    <t>Win10-071</t>
  </si>
  <si>
    <t>Win10-072</t>
  </si>
  <si>
    <t>Win10-073</t>
  </si>
  <si>
    <t>Win10-074</t>
  </si>
  <si>
    <t>Win10-075</t>
  </si>
  <si>
    <t>Win10-076</t>
  </si>
  <si>
    <t>Win10-077</t>
  </si>
  <si>
    <t>Win10-078</t>
  </si>
  <si>
    <t>Win10-079</t>
  </si>
  <si>
    <t>Win10-080</t>
  </si>
  <si>
    <t>Win10-081</t>
  </si>
  <si>
    <t>Win10-082</t>
  </si>
  <si>
    <t>Win10-083</t>
  </si>
  <si>
    <t>Win10-084</t>
  </si>
  <si>
    <t>Win10-085</t>
  </si>
  <si>
    <t>Win10-086</t>
  </si>
  <si>
    <t>Win10-087</t>
  </si>
  <si>
    <t>Win10-088</t>
  </si>
  <si>
    <t>Win10-089</t>
  </si>
  <si>
    <t>Win10-090</t>
  </si>
  <si>
    <t>Win10-091</t>
  </si>
  <si>
    <t>Win10-092</t>
  </si>
  <si>
    <t>Win10-093</t>
  </si>
  <si>
    <t>Win10-094</t>
  </si>
  <si>
    <t>Win10-095</t>
  </si>
  <si>
    <t>Win10-096</t>
  </si>
  <si>
    <t>Win10-097</t>
  </si>
  <si>
    <t>Win10-098</t>
  </si>
  <si>
    <t>Win10-099</t>
  </si>
  <si>
    <t>CP-9</t>
  </si>
  <si>
    <t>Information System Backup</t>
  </si>
  <si>
    <t>AU-8</t>
  </si>
  <si>
    <t>Time Stamps</t>
  </si>
  <si>
    <t>IA-2</t>
  </si>
  <si>
    <t>Identification and Authentication (Organizational Users)</t>
  </si>
  <si>
    <t>AC-1</t>
  </si>
  <si>
    <t>Access Control Policy and Procedures</t>
  </si>
  <si>
    <t>SI-2</t>
  </si>
  <si>
    <t>Flaw Remediation</t>
  </si>
  <si>
    <t>AC-2</t>
  </si>
  <si>
    <t>Account Management</t>
  </si>
  <si>
    <t>CM-3</t>
  </si>
  <si>
    <t>Configuration Change Control</t>
  </si>
  <si>
    <t>AU-2</t>
  </si>
  <si>
    <t>Audit Events</t>
  </si>
  <si>
    <t>SC-8</t>
  </si>
  <si>
    <t>Transmission Confidentiality and Integrity</t>
  </si>
  <si>
    <t>AC-8</t>
  </si>
  <si>
    <t>System Use Notification</t>
  </si>
  <si>
    <t>IA-6</t>
  </si>
  <si>
    <t>Authenticator Feedback</t>
  </si>
  <si>
    <t>CM-7</t>
  </si>
  <si>
    <t>Least Functionality</t>
  </si>
  <si>
    <t>AC-4</t>
  </si>
  <si>
    <t>Information Flow Enforcement</t>
  </si>
  <si>
    <t>SC-5</t>
  </si>
  <si>
    <t>Denial of Service Protection</t>
  </si>
  <si>
    <t>Configuration Management</t>
  </si>
  <si>
    <t>SI-16</t>
  </si>
  <si>
    <t>Memory Protection</t>
  </si>
  <si>
    <t>Navigate to the UI Path articulated in the Remediation section and confirm it is set as prescribed. This group policy setting is backed by the following registry location:
	HKEY_LOCAL_MACHINE\Software\Policies\Microsoft\Windows\Personalization\NoLockScreenSlideshow&lt;/div&gt;</t>
  </si>
  <si>
    <t>Navigate to the UI Path articulated in the Remediation section and confirm it is set as prescribed. This group policy setting is backed by the following registry location:
	HKEY_LOCAL_MACHINE\Software\Policies\Microsoft\Windows\CredUI:DisablePasswordReveal&lt;/div&gt;</t>
  </si>
  <si>
    <t>Navigate to the UI Path articulated in the Remediation section and confirm it is set as prescribed. This group policy setting is backed by the following registry location:
	 HKEY_LOCAL_MACHINE\Software\Policies\Microsoft\EMET\SysSettings\ASLR&lt;/div&gt;</t>
  </si>
  <si>
    <t>Navigate to the UI Path articulated in the Remediation section and confirm it is set as prescribed. This group policy setting is backed by the following registry location:
	HKEY_LOCAL_MACHINE\Software\Policies\Microsoft\EMET\SysSettings\DEP&lt;/div&gt;</t>
  </si>
  <si>
    <t>Navigate to the UI Path articulated in the Remediation section and confirm it is set as prescribed. This group policy setting is backed by the following registry location:
	HKEY_LOCAL_MACHINE\Software\Policies\Microsoft\EMET\SysSettings\SEHOP&lt;/div&gt;</t>
  </si>
  <si>
    <t>Physical Access Control</t>
  </si>
  <si>
    <t>SC-4</t>
  </si>
  <si>
    <t>System and Communications Protection</t>
  </si>
  <si>
    <t>AC-6</t>
  </si>
  <si>
    <t>Least Privilege</t>
  </si>
  <si>
    <t>SC-7</t>
  </si>
  <si>
    <t>Boundary Protection</t>
  </si>
  <si>
    <t>AC-17</t>
  </si>
  <si>
    <t>Remote Access</t>
  </si>
  <si>
    <t>SI-7</t>
  </si>
  <si>
    <t>Software, Firmware and Information Integrity</t>
  </si>
  <si>
    <t>SI-11</t>
  </si>
  <si>
    <t>Error Handling</t>
  </si>
  <si>
    <t>AC-11</t>
  </si>
  <si>
    <t>Session Lock</t>
  </si>
  <si>
    <t>AU-12</t>
  </si>
  <si>
    <t>Audit Generation</t>
  </si>
  <si>
    <t>The Administrator account has been renamed.</t>
  </si>
  <si>
    <t>The Guest account has been renamed.</t>
  </si>
  <si>
    <t>The Administrator account has not been renamed</t>
  </si>
  <si>
    <t>The interactive logon warning banner does not meet IRS Publication 1075 Exhibit 8 standards.</t>
  </si>
  <si>
    <t>The Guest account has not been renamed</t>
  </si>
  <si>
    <t>The security setting "Network access: Remotely accessible registry paths and sub-paths" is not properly configured.</t>
  </si>
  <si>
    <t>The security setting "Network access: Remotely accessible registry paths" is not properly configured.</t>
  </si>
  <si>
    <t>To establish the recommended configuration via GP,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</si>
  <si>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t>
  </si>
  <si>
    <t>EMET is not installed</t>
  </si>
  <si>
    <t>Set "Network access: Remotely accessible registry paths"</t>
  </si>
  <si>
    <t>The security setting "Network access: Remotely accessible registry paths" is set to the following list: System\CurrentControlSet\Control\ProductOptions
System\CurrentControlSet\Control\Server Applications
Software\Microsoft\Windows NT\CurrentVersion.</t>
  </si>
  <si>
    <t>The security setting "Network access: Remotely accessible registry paths and sub-paths" is set to the following list: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t>
  </si>
  <si>
    <t>Test (Manual)</t>
  </si>
  <si>
    <t>Added requirement for Standard Users</t>
  </si>
  <si>
    <t>Set "Maximum password age" to 60 or fewer days for Administrators, 90 days or fewer for Standard Users,  but not 0</t>
  </si>
  <si>
    <t>The security setting "Maximum password age" is set to 60 or fewer days for Administrators, 90 days or fewer for Standard Users</t>
  </si>
  <si>
    <t>To establish the recommended configuration via GP, set the following UI path to 60 or fewer days for administrators and 90 days or less for standard users - but not 0.
 Computer Configuration\Windows Settings\Security Settings\Account Policies\Password Policy\Maximum password age</t>
  </si>
  <si>
    <t>Updated from "14" to "8" to meet IRS Requirements.</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</si>
  <si>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or later, pass phrases can be quite long and can include spaces. Therefore, a phrase such as "I want to drink a $5 milkshake" is a valid pass phrase; it is a considerably stronger password than an 8 or 10 character string of random numbers and letters, and yet is easier to remember. Users must be educated about the proper selection and maintenance of passwords, especially with regard to password length.
	The recommended state for this settig is 8 or more characters.</t>
  </si>
  <si>
    <t>To establish the recommended configuration via GP, set the following UI path to 8 or more character(s):
	Computer Configuration\Policies\Windows Settings\Security Settings\Account Policies\Password Policy\Minimum password length</t>
  </si>
  <si>
    <t>Account Lockout duration - Updated from "15" to "0" to meet IRS Requirements.</t>
  </si>
  <si>
    <t>Account Lockout threshold- Updated from "10" or fewer to "3" or fewer to meet IRS Requirements.</t>
  </si>
  <si>
    <t>Updated from "15" to "0" to meet IRS Requirements.</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</si>
  <si>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thisetting is 0</t>
  </si>
  <si>
    <t>To establish the recommended configuration via GP, set the following UI path to 0
	Computer Configuration\Policies\Windows Settings\Security Settings\Account Policies\Account Lockout Policy\Account lockout duration</t>
  </si>
  <si>
    <t>This policy setting determines the number of failed logon attempts before the account is locked. Setting this policy to 0 does not conform with the benchmark as doing so disables the account lockout threshold.
	The recommended state for this setting is: 3 or fewer invalid logon attempt(s), but not 0.</t>
  </si>
  <si>
    <t>To establish the recommended configuration via GP, set the following UI path to 3 or fewer invalid login attempt(s), but not 0:
	Computer Configuration\Policies\Windows Settings\Security Settings\Account Policies\Account Lockout Policy\Account lockout threshold</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</si>
  <si>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0</t>
  </si>
  <si>
    <t>To establish the recommended configuration via GP, set the following UI path to 0:
	Computer Configuration\Policies\Windows Settings\Security Settings\Account Policies\Account Lockout Policy\Reset account lockout counter after</t>
  </si>
  <si>
    <t>Added IRS Warning Banner</t>
  </si>
  <si>
    <t>The Windows policy setting "Interactive logon: Message text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</si>
  <si>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Windows policy setting "Interactive logon: Message title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</si>
  <si>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To implement the recommended configuration state, set the following GP setting to a warning banner that is IRS compliant.   Ensure the warning banner includes the following: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Configuration\Windows Settings\Security Settings\Local Policies\Security Options\Interactive logon: Message text for users attempting to log on</t>
  </si>
  <si>
    <t>To implement the recommended configuration state, set the following GP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Configuration\Windows Settings\Security Settings\Local Policies\Security Options\Interactive logon: Message title for users attempting to log on</t>
  </si>
  <si>
    <t>This policy setting determines whether a user can log on to a Windows domain using cached account information. Logon information for domain accounts can be cached locally to allow users to log on even if a domain controller cannot be contacted. This policy setting determines the number of unique users for whom logon information is cached locally. If this value is set to 0, the logon cache feature is disabled. An attacker who is able to access the file system of the server could locate this cached information and use a brute force attack to determine user passwords.
	The recommended state for this settig: 2 or fewer logon(s).</t>
  </si>
  <si>
    <t xml:space="preserve">Updated from "between 5 and 14 days" to "14 days or greater"  to maintain consistency with Windows Server benchmarks. </t>
  </si>
  <si>
    <t xml:space="preserve">Updated from "4" or fewer to "2" or fewer to maintain consistency with Windows Server benchmarks. </t>
  </si>
  <si>
    <t>The number that is assigned to this policy setting indicates the number of users whose logon information the servers will cache locally. If the number is set to 2, then the server caches logon information for 2 users. When an eleventh user logs on to the computer, the server overwrites the oldest cached logon session.
	Users who access the server console will have their logon credentials cached on that server. An attacker who is able to access the file system of the server could locate this cached information and use a brute force attack to attempt to determine user passwords. To mitigate this type of attack, Windows encrypts the information and obscures its physical location.</t>
  </si>
  <si>
    <t>To establish the recommended configuration via GP, set the following UI path to 2 or fewer logon(s):
	Computer Configuration\Policies\Windows Settings\Security Settings\Local Policies\Security Options\Interactive logon: Number of previous logons to cache (in case domain controller is not available)</t>
  </si>
  <si>
    <t>To establish the recommended configuration via GP, set the following UI path to a value greater than 14:
	Computer Configuration\Policies\Windows Settings\Security Settings\Local Policies\Security Options\Interactive logon: Prompt user to change password before expiration</t>
  </si>
  <si>
    <t>This policy setting determines how far in advance users are warned that their password will expire. It is recommended that you configure this policy setting to at least 5 days but no more than 14 days to sufficiently warn users when their passwords will expire.
	The recommended state for this settings: 14 days or greater.</t>
  </si>
  <si>
    <t>Set "Enforce password history" to "24 or more password(s)"</t>
  </si>
  <si>
    <t>The setting "Enforce password history" is set to "24 or more password(s)"</t>
  </si>
  <si>
    <t>The setting "Enforce password history" is not set to "24 or more password(s)"</t>
  </si>
  <si>
    <t>The setting "Maximum password age" is not set to "60 or fewer days, but not 0"</t>
  </si>
  <si>
    <t>Set "Minimum password age" to "1 or more day(s)"</t>
  </si>
  <si>
    <t>The setting "Minimum password age" is set to "1 or more day(s)"</t>
  </si>
  <si>
    <t>The setting "Minimum password age" is not set to "1 or more day(s)"</t>
  </si>
  <si>
    <t>Set "Minimum password length" to "8 or more character(s)"</t>
  </si>
  <si>
    <t>The setting "Minimum password length" is set to "8 or more character(s)"</t>
  </si>
  <si>
    <t>The setting "Minimum password length" is not set to "8 or more character(s)"</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</si>
  <si>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</si>
  <si>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four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t>
  </si>
  <si>
    <t>The setting "Password must meet complexity requirements" is not enabled</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</si>
  <si>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</si>
  <si>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t>
  </si>
  <si>
    <t>The setting "Store passwords using reversible encryption" is not disabled</t>
  </si>
  <si>
    <t>Set "Account lockout duration" to "0"</t>
  </si>
  <si>
    <t>The setting "Account lockout duration" is set to "0"</t>
  </si>
  <si>
    <t>The setting "Account lockout duration" is not set to "0"</t>
  </si>
  <si>
    <t>Set "Account lockout threshold" to "3 or fewer invalid logon attempt(s), but not 0"</t>
  </si>
  <si>
    <t>The setting "Account lockout threshold" is set to "3 or fewer invalid logon attempt(s), but not 0"</t>
  </si>
  <si>
    <t>The setting "Account lockout threshold" is not set to "3 or fewer invalid logon attempt(s), but not 0"</t>
  </si>
  <si>
    <t>Set "Reset account lockout counter after" to "0"</t>
  </si>
  <si>
    <t>The setting "Reset account lockout counter after" is set to "0"</t>
  </si>
  <si>
    <t>The setting "Reset account lockout counter after" is not set to "0"</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</si>
  <si>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</si>
  <si>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The recommended state for this setting is: No One.</t>
  </si>
  <si>
    <t>The setting "Access Credential Manager as a trusted caller" is set to "No One"</t>
  </si>
  <si>
    <t>The setting "Access Credential Manager as a trusted caller" is not set to "No One"</t>
  </si>
  <si>
    <t>Set "Act as part of the operating system" to "No One"</t>
  </si>
  <si>
    <t>The setting "Act as part of the operating system" is set to "No One"</t>
  </si>
  <si>
    <t>The setting "Act as part of the operating system" is not set to "No One"</t>
  </si>
  <si>
    <t>Set "Allow log on locally" to "Administrators, Users"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</si>
  <si>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or IIS also require this user right.
	The Guest account is assigned this user right by default. Although this account is disabled by default, it"s recommended that you enable this setting through Group Policy. However, this user right should generally be restricted to the Administrators and Users groups. Assign this user right to the Backup Operators group if your organization requires that they have this capability.
	The recommended state for this setting is: Administrators, Users.</t>
  </si>
  <si>
    <t>The setting "Allow log on locally" is set to "Administrators, Users"</t>
  </si>
  <si>
    <t>The setting "Allow log on locally" is not set to "Administrators, Users"</t>
  </si>
  <si>
    <t>Set "Allow log on through Remote Desktop Services" to "Administrators, Remote Desktop Users"</t>
  </si>
  <si>
    <t>The setting "Allow log on through Remote Desktop Services" is set to "Administrators, Remote Desktop Users"</t>
  </si>
  <si>
    <t>The setting "Allow log on through Remote Desktop Services" is not set to "Administrators, Remote Desktop Users"</t>
  </si>
  <si>
    <t>Set "Back up files and directories" to "Administrators"</t>
  </si>
  <si>
    <t>The setting "Back up files and directories" is set to "Administrators"</t>
  </si>
  <si>
    <t>The setting "Back up files and directories" is not set to "Administrators"</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</si>
  <si>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</si>
  <si>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Set "Create a pagefile" to "Administrators"</t>
  </si>
  <si>
    <t>The setting "Create a pagefile" is set to "Administrators"</t>
  </si>
  <si>
    <t>The setting "Create a pagefile" is not set to "Administrators"</t>
  </si>
  <si>
    <t>Set "Create a token object" to "No One"</t>
  </si>
  <si>
    <t>The setting "Create a token object" is set to "No One"</t>
  </si>
  <si>
    <t>The setting "Create a token object" is not set to "No One"</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</si>
  <si>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</si>
  <si>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Set "Create permanent shared objects" to "No One"</t>
  </si>
  <si>
    <t>The setting "Create permanent shared objects" is set to "No One"</t>
  </si>
  <si>
    <t>The setting "Create permanent shared objects" is not set to "No One"</t>
  </si>
  <si>
    <t>Set "Create symbolic links" to "Administrators"</t>
  </si>
  <si>
    <t>The setting "Create symbolic links" is set to "Administrators"</t>
  </si>
  <si>
    <t>The setting "Create symbolic links" is not set to "Administrators"</t>
  </si>
  <si>
    <t>Set "Debug programs" to "Administrators"</t>
  </si>
  <si>
    <t>The setting "Debug programs" is set to "Administrators"</t>
  </si>
  <si>
    <t>The setting "Debug programs" is not set to "Administrators"</t>
  </si>
  <si>
    <t>Set "Deny access to this computer from the network" to include "Guests, Local account"</t>
  </si>
  <si>
    <t>The setting "Deny access to this computer from the network" includes "Guests, Local account"</t>
  </si>
  <si>
    <t>The setting "Deny access to this computer from the network" does not include "Guests, Local account"</t>
  </si>
  <si>
    <t>Set "Deny log on as a batch job" to include "Guests"</t>
  </si>
  <si>
    <t>The setting "Deny log on as a batch job" includes "Guests"</t>
  </si>
  <si>
    <t>The setting "Deny log on as a batch job" does not include "Guests"</t>
  </si>
  <si>
    <t>Set "Deny log on locally" to include "Guests"</t>
  </si>
  <si>
    <t>The setting "Deny log on locally" includes "Guests"</t>
  </si>
  <si>
    <t>The setting "Deny log on locally" does not include "Guests"</t>
  </si>
  <si>
    <t>Set "Deny log on through Remote Desktop Services" to include "Guests, Local account"</t>
  </si>
  <si>
    <t>The setting "Deny log on through Remote Desktop Services" includes "Guests, Local account"</t>
  </si>
  <si>
    <t>The setting "Deny log on through Remote Desktop Services" does not include "Guests, Local account"</t>
  </si>
  <si>
    <t>Set "Enable computer and user accounts to be trusted for delegation" to "No One"</t>
  </si>
  <si>
    <t>The setting "Enable computer and user accounts to be trusted for delegation" is set to "No One"</t>
  </si>
  <si>
    <t>The setting "Enable computer and user accounts to be trusted for delegation" is not set to "No One"</t>
  </si>
  <si>
    <t>Set "Force shutdown from a remote system" to "Administrators"</t>
  </si>
  <si>
    <t>The setting "Force shutdown from a remote system" is set to "Administrators"</t>
  </si>
  <si>
    <t>The setting "Force shutdown from a remote system" is not set to "Administrators"</t>
  </si>
  <si>
    <t>An attacker with the Impersonate a client after authentication user right could create a service, trick a client to make them connect to the service, and then impersonate that client to elevate the attacker"s level of access to that of the client.</t>
  </si>
  <si>
    <t>Set "Increase scheduling priority" to "Administrators"</t>
  </si>
  <si>
    <t>The setting "Increase scheduling priority" is set to "Administrators"</t>
  </si>
  <si>
    <t>The setting "Increase scheduling priority" is not set to "Administrators"</t>
  </si>
  <si>
    <t>Set "Load and unload device drivers" to "Administrators"</t>
  </si>
  <si>
    <t>The setting "Load and unload device drivers" is set to "Administrators"</t>
  </si>
  <si>
    <t>The setting "Load and unload device drivers" is not set to "Administrators"</t>
  </si>
  <si>
    <t>Set "Lock pages in memory" to "No One"</t>
  </si>
  <si>
    <t>The setting "Lock pages in memory" is set to "No One"</t>
  </si>
  <si>
    <t>The setting "Lock pages in memory" is not set to "No One"</t>
  </si>
  <si>
    <t>Set "Manage auditing and security log" to "Administrators"</t>
  </si>
  <si>
    <t>The setting "Manage auditing and security log" is set to "Administrators"</t>
  </si>
  <si>
    <t>The setting "Manage auditing and security log" is not set to "Administrators"</t>
  </si>
  <si>
    <t>Set "Modify an object label" to "No One"</t>
  </si>
  <si>
    <t>The setting "Modify an object label" is set to "No One"</t>
  </si>
  <si>
    <t>The setting "Modify an object label" is not set to "No One"</t>
  </si>
  <si>
    <t>Set "Modify firmware environment values" to "Administrators"</t>
  </si>
  <si>
    <t>The setting "Modify firmware environment values" is set to "Administrators"</t>
  </si>
  <si>
    <t>The setting "Modify firmware environment values" is not set to "Administrators"</t>
  </si>
  <si>
    <t>Set "Perform volume maintenance tasks" to "Administrators"</t>
  </si>
  <si>
    <t>This policy setting allows users to manage the system"s volume or disk configuration, which could allow a user to delete a volume and cause data loss as well as a denial-of-service condition.
	The recommended state for this setting is: Administrators.</t>
  </si>
  <si>
    <t>The setting "Perform volume maintenance tasks" is set to "Administrators"</t>
  </si>
  <si>
    <t>The setting "Perform volume maintenance tasks" is not set to "Administrators"</t>
  </si>
  <si>
    <t>Set "Profile single process" to "Administrators"</t>
  </si>
  <si>
    <t>The setting "Profile single process" is set to "Administrators"</t>
  </si>
  <si>
    <t>The setting "Profile single process" is not set to "Administrators"</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</si>
  <si>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</si>
  <si>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Set "Profile system performance" to "Administrators, NT SERVICE\WdiServiceHost"</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</si>
  <si>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</si>
  <si>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The setting "Profile system performance" is set to "Administrators, NT SERVICE\WdiServiceHost"</t>
  </si>
  <si>
    <t>The setting "Profile system performance" is not set to "Administrators, NT SERVICE\WdiServiceHost"</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</si>
  <si>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</si>
  <si>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Set "Restore files and directories" to "Administrators"</t>
  </si>
  <si>
    <t>The setting "Restore files and directories" is set to "Administrators"</t>
  </si>
  <si>
    <t>The setting "Restore files and directories" is not set to "Administrators"</t>
  </si>
  <si>
    <t>Set "Shut down the system" to "Administrators, Users"</t>
  </si>
  <si>
    <t>The setting "Shut down the system" is set to "Administrators, Users"</t>
  </si>
  <si>
    <t>The setting "Shut down the system" is not set to "Administrators, Users"</t>
  </si>
  <si>
    <t>Set "Accounts: Administrator account status" to "Disabled"</t>
  </si>
  <si>
    <t>The setting "Accounts: Administrator account status" is not disabled</t>
  </si>
  <si>
    <t>Set "Accounts: Guest account status" to "Disabled"</t>
  </si>
  <si>
    <t>The setting "Accounts: Guest account status" is not disabled</t>
  </si>
  <si>
    <t>Set "Accounts: Limit local account use of blank passwords to console logon only" to "Enabled"</t>
  </si>
  <si>
    <t>The setting "Accounts: Limit local account use of blank passwords to console logon only" is not enabled</t>
  </si>
  <si>
    <t>Configure "Accounts: Rename administrator account"</t>
  </si>
  <si>
    <t>Configure "Accounts: Rename guest account"</t>
  </si>
  <si>
    <t>Set "Audit: Force audit policy subcategory settings (Windows Vista or later) to override audit policy category settings" to "Enabled"</t>
  </si>
  <si>
    <t>The setting "Audit: Force audit policy subcategory settings (Windows Vista or later) to override audit policy category settings" is not enabled</t>
  </si>
  <si>
    <t>Set "Audit: Shut down system immediately if unable to log security audits" to "Disabled"</t>
  </si>
  <si>
    <t>The setting "Audit: Shut down system immediately if unable to log security audits" is not disabled</t>
  </si>
  <si>
    <t>Set "Devices: Allowed to format and eject removable media" to "Administrators and Interactive Users"</t>
  </si>
  <si>
    <t>The setting "Devices: Allowed to format and eject removable media" is set to "Administrators and Interactive Users"</t>
  </si>
  <si>
    <t>The setting "Devices: Allowed to format and eject removable media" is not set to "Administrators and Interactive Users"</t>
  </si>
  <si>
    <t>Set "Domain member: Digitally encrypt or sign secure channel data (always)" to "Enabled"</t>
  </si>
  <si>
    <t>The setting "Domain member: Digitally encrypt or sign secure channel data (always)" is not enabled</t>
  </si>
  <si>
    <t>Set "Domain member: Digitally encrypt secure channel data (when possible)" to "Enabled"</t>
  </si>
  <si>
    <t>The setting "Domain member: Digitally encrypt secure channel data (when possible)" is not enabled</t>
  </si>
  <si>
    <t>Set "Domain member: Digitally sign secure channel data (when possible)" to "Enabled"</t>
  </si>
  <si>
    <t>The setting "Domain member: Digitally sign secure channel data (when possible)" is not enabled</t>
  </si>
  <si>
    <t>Set "Domain member: Disable machine account password changes" to "Disabled"</t>
  </si>
  <si>
    <t>This policy setting determines whether a domain member can periodically change its computer account password. If you enable this policy setting, the domain member will be prevented from changing its computer account password. If you disable this policy setting, the domain member can change its computer account password as specified by the Domain Member: Maximum machine account password age setting, which by default is every 30 days. Computers that cannot automatically change their account passwords are potentially vulnerable, because an attacker might be able to determine the password for the system"s domain account.
	The recommended state for this setting is: Disabled.</t>
  </si>
  <si>
    <t>The setting "Domain member: Disable machine account password changes" is not disabled</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</si>
  <si>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</si>
  <si>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Set "Domain member: Maximum machine account password age" to "30 or fewer days, but not 0"</t>
  </si>
  <si>
    <t>The setting "Domain member: Maximum machine account password age" is set to "30 or fewer days, but not 0"</t>
  </si>
  <si>
    <t>The setting "Domain member: Maximum machine account password age" is not set to "30 or fewer days, but not 0"</t>
  </si>
  <si>
    <t>Set "Domain member: Require strong (Windows 2000 or later) session key" to "Enabled"</t>
  </si>
  <si>
    <t>The setting "Domain member: Require strong (Windows 2000 or later) session key" is not enabled</t>
  </si>
  <si>
    <t>Set "Interactive logon: Do not display last user name"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</si>
  <si>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</si>
  <si>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The setting "Interactive logon: Do not display last user name" is not enabled</t>
  </si>
  <si>
    <t>Set "Interactive logon: Do not require CTRL+ALT+DEL" to "Disabled"</t>
  </si>
  <si>
    <t>The setting "Interactive logon: Do not require CTRL+ALT+DEL" is not disabled</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</si>
  <si>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</si>
  <si>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Set "Interactive logon: Machine inactivity limit" to "900 or fewer second(s), but not 0"</t>
  </si>
  <si>
    <t>The setting "Interactive logon: Machine inactivity limit" is set to "900 or fewer second(s), but not 0"</t>
  </si>
  <si>
    <t>The setting "Interactive logon: Machine inactivity limit" is not set to "900 or fewer second(s), but not 0"</t>
  </si>
  <si>
    <t>If a user forgets to lock their computer when they walk away it"s possible that a passerby will hijack it.</t>
  </si>
  <si>
    <t>Configure "Interactive logon: Message text for users attempting to log on"</t>
  </si>
  <si>
    <t>Configure "Interactive logon: Message title for users attempting to log on"</t>
  </si>
  <si>
    <t>Set "Interactive logon: Number of previous logons to cache (in case domain controller is not available)" to "2 or fewer logon(s)"</t>
  </si>
  <si>
    <t>The setting "Interactive logon: Number of previous logons to cache (in case domain controller" is not available)" is set to "2 or fewer logon(s)"</t>
  </si>
  <si>
    <t>The setting "Interactive logon: Number of previous logons to cache (in case domain controller" is not available)" is not set to "2 or fewer logon(s)"</t>
  </si>
  <si>
    <t>Set "Interactive logon: Prompt user to change password before expiration" to "14 days or greater"</t>
  </si>
  <si>
    <t>The setting "Interactive logon: Prompt user to change password before expiration" is set to 14 days or greater</t>
  </si>
  <si>
    <t>The setting "Interactive logon: Prompt user to change password before expiration" is not set to "14 days or greater"</t>
  </si>
  <si>
    <t>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</si>
  <si>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Set "Interactive logon: Smart card removal behavior" to "Lock Workstation" or higher</t>
  </si>
  <si>
    <t>The setting "Interactive logon: Smart card removal behavior" is set to "Lock Workstation" or higher</t>
  </si>
  <si>
    <t>The setting "Interactive logon: Smart card removal behavior" is not set to "Lock Workstation" or higher</t>
  </si>
  <si>
    <t>Set "Microsoft network client: Digitally sign communications (always)" to "Enabled"</t>
  </si>
  <si>
    <t>The setting "Microsoft network client: Digitally sign communications (always)" is not enabled</t>
  </si>
  <si>
    <t>Set "Microsoft network client: Digitally sign communications (if server agrees)" to "Enabled"</t>
  </si>
  <si>
    <t>The setting "Microsoft network client: Digitally sign communications (if server agrees)" is not enabled</t>
  </si>
  <si>
    <t>Set "Microsoft network client: Send unencrypted password to third-party SMB servers" to "Disabled"</t>
  </si>
  <si>
    <t>The setting "Microsoft network client: Send unencrypted password to third-party SMB servers" is not disabled</t>
  </si>
  <si>
    <t>Set "Microsoft network server: Amount of idle time required before suspending session" to "15 or fewer minute(s), but not 0"</t>
  </si>
  <si>
    <t>The setting "Microsoft network server: Amount of idle time required before suspending session" is set to "15 or fewer minute(s), but not 0"</t>
  </si>
  <si>
    <t>The setting "Microsoft network server: Amount of idle time required before suspending session" is not set to "15 or fewer minute(s), but not 0"</t>
  </si>
  <si>
    <t>Each SMB session consumes server resources, and numerous null sessions will slow the server or possibly cause it to fail. An attacker could repeatedly establish SMB sessions until the server"s SMB services become slow or unresponsive.</t>
  </si>
  <si>
    <t>Set "Microsoft network server: Digitally sign communications (always)" to "Enabled"</t>
  </si>
  <si>
    <t>The setting "Microsoft network server: Digitally sign communications (always)" is not enabled</t>
  </si>
  <si>
    <t>Set "Microsoft network server: Digitally sign communications (if client agrees)" to "Enabled"</t>
  </si>
  <si>
    <t>The setting "Microsoft network server: Digitally sign communications (if client agrees)" is not enabled</t>
  </si>
  <si>
    <t>Set "Microsoft network server: Disconnect clients when logon hours expire" to "Enabled"</t>
  </si>
  <si>
    <t>This policy setting determines whether to disconnect users who are connected to the local computer outside their user account"s valid logon hours. It affects the SMB component. If you enable this policy setting, client sessions with the SMB service will be forcibly disconnected when the client"s logon hours expire. If you disable this policy setting, established client sessions will be maintained after the client"s logon hours expire. If you enable this policy setting you should also enable Network security: Force logoff when logon hours expire.
	If your organization configures logon hours for users, this policy setting is necessary to ensure they are effective.
	The recommended state for this setting is: Enabled.</t>
  </si>
  <si>
    <t>The setting "Microsoft network server: Disconnect clients when logon hours expire" is not enabled</t>
  </si>
  <si>
    <t>Set "Microsoft network server: Server SPN target name validation level" to "Accept if provided by client" or higher</t>
  </si>
  <si>
    <t>The setting "Microsoft network server: Server SPN target name validation level" is set to "Accept if provided by client" or higher</t>
  </si>
  <si>
    <t>The setting "Microsoft network server: Server SPN target name validation level" is not set to "Accept if provided by client" or higher</t>
  </si>
  <si>
    <t>Set "Network access: Allow anonymous SID/Name translation" to "Disabled"</t>
  </si>
  <si>
    <t>The setting "Network access: Allow anonymous SID/Name translation" is not disabled</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</si>
  <si>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</si>
  <si>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Set "Network access: Do not allow anonymous enumeration of SAM accounts" to "Enabled"</t>
  </si>
  <si>
    <t>The setting "Network access: Do not allow anonymous enumeration of SAM accounts" is not enabled</t>
  </si>
  <si>
    <t>Set "Network access: Do not allow anonymous enumeration of SAM accounts and shares" to "Enabled"</t>
  </si>
  <si>
    <t>The setting "Network access: Do not allow anonymous enumeration of SAM accounts and shares" is not enabled</t>
  </si>
  <si>
    <t>Set "Network access: Do not allow storage of passwords and credentials for network authentication" to "Enabled"</t>
  </si>
  <si>
    <t>The setting "Network access: Do not allow storage of passwords and credentials for network authentication" is not enabled</t>
  </si>
  <si>
    <t>Set "Network access: Let Everyone permissions apply to anonymous users" to "Disabled"</t>
  </si>
  <si>
    <t>The setting "Network access: Let Everyone permissions apply to anonymous users" is not disabled</t>
  </si>
  <si>
    <t>Set "Network access: Named Pipes that can be accessed anonymously" to "None"</t>
  </si>
  <si>
    <t>The setting "Network access: Named Pipes that can be accessed anonymously" is set to "None"</t>
  </si>
  <si>
    <t>The setting "Network access: Named Pipes that can be accessed anonymously" is not set to "None"</t>
  </si>
  <si>
    <t>This policy setting determines which registry paths will be accessible after referencing the WinReg key to determine access permissions to the paths.
	NOTE: This setting does not exist in Windows XP. There was a setting with that name in Windows XP, but it is called "Network access: Remotely accessible registry paths and subpaths" in Windows Server 2003, Windows Vista, and Windows Server 2008.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System\CurrentControlSet\Control\ProductOptions
System\CurrentControlSet\Control\Server Applications
Software\Microsoft\Windows NT\CurrentVersion</t>
  </si>
  <si>
    <t>Set "Network access: Remotely accessible registry paths and sub-paths"</t>
  </si>
  <si>
    <t>This policy setting determines which registry paths and sub-paths will be accessible when an application or process references the WinReg key to determine access permissions.
	NOTE: In Windows XP this setting is called "Network access: Remotely accessible registry paths," the setting with that same name in Windows Vista, Windows Server 2008,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</si>
  <si>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</si>
  <si>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HKEY_LOCAL_MACHINE\System\CurrentControlSet\Services\LanManServer\Parameters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</si>
  <si>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The setting "Network access: Restrict anonymous access to Named Pipes and Shares" is not enabled</t>
  </si>
  <si>
    <t>Set "Network access: Shares that can be accessed anonymously" to "None"</t>
  </si>
  <si>
    <t>The setting "Network access: Shares that can be accessed anonymously" is set to "None"</t>
  </si>
  <si>
    <t>The setting "Network access: Shares that can be accessed anonymously" is not set to "None"</t>
  </si>
  <si>
    <t>Set "Network access: Sharing and security model for local accounts" to "Classic - local users authenticate as themselves"</t>
  </si>
  <si>
    <t>The setting "Network access: Sharing and security model for local accounts" is set to "Classic - local users authenticate as themselves"</t>
  </si>
  <si>
    <t>The setting "Network access: Sharing and security model for local accounts" is not set to "Classic - local users authenticate as themselves"</t>
  </si>
  <si>
    <t>Set "Network security: Allow Local System to use computer identity for NTLM" to "Enabled"</t>
  </si>
  <si>
    <t>The setting "Network security: Allow Local System to use computer identity for NTLM" is not enabled</t>
  </si>
  <si>
    <t>Set "Network security: Allow LocalSystem NULL session fallback" to "Disabled"</t>
  </si>
  <si>
    <t>The setting "Network security: Allow LocalSystem NULL session fallback" is not disabled</t>
  </si>
  <si>
    <t>Set "Network Security: Allow PKU2U authentication requests to this computer to use online identities" to "Disabled"</t>
  </si>
  <si>
    <t>This setting determines if online identities are able to authenticate to this computer.
	Windows 7 and Windows Server 2008 R2 introduced an extension to the Negotiate authentication package, Spnego.dll. In previous versions of Windows, Negotiate decides whether to use Kerberos or NTLM for authentication. The extension SSP for Negotiate, Negoexts,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t>
  </si>
  <si>
    <t>The setting "Network Security: Allow PKU2U authentication requests to this computer to use online identities" is not disabled</t>
  </si>
  <si>
    <t>Set "Network Security: Configure encryption types allowed for Kerberos" to "RC4_HMAC_MD5 / AES128_HMAC_SHA1 / AES256_HMAC_SHA1 / Future encryption types"</t>
  </si>
  <si>
    <t>The setting "Network Security: Configure encryption types allowed for Kerberos" is set to "RC4_HMAC_MD5 / AES128_HMAC_SHA1 / AES256_HMAC_SHA1 / Future encryption types"</t>
  </si>
  <si>
    <t>The setting "Network Security: Configure encryption types allowed for Kerberos" is not set to "RC4_HMAC_MD5 / AES128_HMAC_SHA1 / AES256_HMAC_SHA1 / Future encryption types"</t>
  </si>
  <si>
    <t>Set "Network security: Do not store LAN Manager hash value on next password change" to "Enabled"</t>
  </si>
  <si>
    <t>The setting "Network security: Do not store LAN Manager hash value on next password change" is not enabled</t>
  </si>
  <si>
    <t>Set "Network security: Force logoff when logon hours expire" to "Enabled"</t>
  </si>
  <si>
    <t>This policy setting, which determines whether to disconnect users who are connected to the local computer outside their user account"s valid logon hours, affects the SMB component. If you enable this policy setting, client sessions with the SMB server will be disconnected when the client"s logon hours expire. If you disable this policy setting, established client sessions will be maintained after the client"s logon hours expire.
	The recommended state for this setting is: Enabled.</t>
  </si>
  <si>
    <t>The setting "Network security: Force logoff when logon hours expire" is not enabled</t>
  </si>
  <si>
    <t>Set "Network security: LAN Manager authentication level" to "Send NTLMv2 response only. Refuse LM &amp; NTLM"</t>
  </si>
  <si>
    <t>The setting "Network security: LAN Manager authentication level" is set to "Send NTLMv2 response only. Refuse LM &amp; NTLM"</t>
  </si>
  <si>
    <t>The setting "Network security: LAN Manager authentication level" is not set to "Send NTLMv2 response only. Refuse LM &amp; NTLM"</t>
  </si>
  <si>
    <t>In Windows Vista, this setting is undefined. However, in Windows 2000, Windows Server 2003, and Windows XP clients are configured by default to send LM and NTLM authentication responses (Windows 95-based and Windows 98-based clients only send LM). The default setting on servers allows all clients to authenticate with servers and use their resources. However, this means that LM responses--the weakest form of authentication response--are sent over the network, and it is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domain controllers.</t>
  </si>
  <si>
    <t>Set "Network security: LDAP client signing requirements" to "Negotiate signing or higher"</t>
  </si>
  <si>
    <t>This policy setting determines the level of data signing that is requested on behalf of clients that issue LDAP BIND requests, as follows:
- None. The LDAP BIND request is issued with the caller-specified options.
- Negotiate signing. If Transport Layer Security/Secure Sockets Layer (TLS/SSL) has not been started, the LDAP BIND request is initiated with the LDAP data signing option set in addition to the caller-specified options. If TLS/SSL has been started, the LDAP BIND request is initiated with the caller-specified options.
- Require signature. This level is the same as Negotiate signing. However, if the LDAP server"s intermediate saslBindInProgress response does not indicate that LDAP traffic signing is required, the caller is told that the LDAP BIND command request failed.
	NOTE: This policy setting does not have any impact on ldap_simple_bind or ldap_simple_bind_s. No Microsoft LDAP clients that are included with Windows XP Professional use ldap_simple_bind or ldap_simple_bind_s to communicate with a domain controller.
	The possible values for the Network security: LDAP client signing requirements setting are:
- None
- Negotiate signing
- Require signature
- Not Defined
	The recommended state for this setting is: Negotiate signing or higher.</t>
  </si>
  <si>
    <t>The setting "Network security: LDAP client signing requirements" is set to "Negotiate signing or higher"</t>
  </si>
  <si>
    <t>The setting "Network security: LDAP client signing requirements" is not set to "Negotiate signing or higher"</t>
  </si>
  <si>
    <t>Set "Network security: Minimum session security for NTLM SSP based (including secure RPC) clients" to "Require NTLMv2 session security, Require 128-bit encryption"</t>
  </si>
  <si>
    <t>The setting "Network security: Minimum session security for NTLM SSP based (including secure RPC) clients" is set to "Require NTLMv2 session security, Require 128-bit encryption"</t>
  </si>
  <si>
    <t>The setting "Network security: Minimum session security for NTLM SSP based (including secure RPC) clients" is not set to "Require NTLMv2 session security, Require 128-bit encryption"</t>
  </si>
  <si>
    <t>Set "Network security: Minimum session security for NTLM SSP based (including secure RPC) servers" to "Require NTLMv2 session security, Require 128-bit encryption"</t>
  </si>
  <si>
    <t>The setting "Network security: Minimum session security for NTLM SSP based (including secure RPC) servers" is set to "Require NTLMv2 session security, Require 128-bit encryption"</t>
  </si>
  <si>
    <t>The setting "Network security: Minimum session security for NTLM SSP based (including secure RPC) servers" is not set to "Require NTLMv2 session security, Require 128-bit encryption"</t>
  </si>
  <si>
    <t>Set "Recovery console: Allow automatic administrative logon" to "Disabled"</t>
  </si>
  <si>
    <t>The setting "Recovery console: Allow automatic administrative logon" is not disabled</t>
  </si>
  <si>
    <t>Set "Recovery console: Allow floppy copy and access to all drives and all folders" to "Disabled"</t>
  </si>
  <si>
    <t>The setting "Recovery console: Allow floppy copy and access to all drives and all folders" is not disabled</t>
  </si>
  <si>
    <t>Set "System objects: Require case insensitivity for non-Windows subsystems" to "Enabled"</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</si>
  <si>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</si>
  <si>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The setting "System objects: Require case insensitivity for non-Windows subsystems" is not enabled</t>
  </si>
  <si>
    <t>Set "System objects: Strengthen default permissions of internal system objects (e.g. Symbolic Links)" to "Enabled"</t>
  </si>
  <si>
    <t>The setting "System objects: Strengthen default permissions of internal system objects (e.g. Symbolic Links)" is not enabled</t>
  </si>
  <si>
    <t>Set "User Account Control: Admin Approval Mode for the Built-in Administrator account" to "Enabled"</t>
  </si>
  <si>
    <t>The setting "User Account Control: Admin Approval Mode for the Built-in Administrator account" is not enabled</t>
  </si>
  <si>
    <t>Set "User Account Control: Allow UIAccess applications to prompt for elevation without using the secure desktop" to "Disabled"</t>
  </si>
  <si>
    <t>This policy setting controls whether User Interface Accessibility (UIAccess or UIA) programs can automatically disable the secure desktop for elevation prompts used by a standard user.
- Enabled: UIA programs, including Windows Remote Assistance, automatically disable the secure desktop for elevation prompts. If you do not disable the "User Account Control: Switch to the secure desktop when prompting for elevation" policy setting, the prompts appear on the interactive user"s desktop instead of the secure desktop.
- Disabled: (Default) The secure desktop can be disabled only by the user of the interactive desktop or by disabling the "User Account Control: Switch to the secure desktop when prompting for elevation" policy setting.
	The recommended state for this setting is: Disabled.</t>
  </si>
  <si>
    <t>The setting "User Account Control: Allow UIAccess applications to prompt for elevation without using the secure desktop" is not disabled</t>
  </si>
  <si>
    <t>Set "User Account Control: Behavior of the elevation prompt for administrators in Admin Approval Mode" to "Prompt for consent on the secure desktop"</t>
  </si>
  <si>
    <t>This policy setting controls the behavior of the elevation prompt for administrators.
	The options are:
- Elevate without prompting: Allows privileged accounts to perform an operation that requires elevation without requiring consent or credentials. Note: Use this option only in the most constrained environments.
- Prompt for credentials on the secure desktop: When an operation requires elevation of privilege, the user is prompted on the secure desktop to enter a privileged user name and password. If the user enters valid credentials, the operation continues with the user"s highest available privilege.
- Prompt for consent on the secure desktop: When an operation requires elevation of privilege, the user is prompted on the secure desktop to select either Permit or Deny. If the user selects Permit, the operation continues with the user"s highest available privilege.
- Prompt for credentials: When an operation requires elevation of privilege, the user is prompted to enter an administrative user name and password. If the user enters valid credentials, the operation continues with the applicable privilege.
- Prompt for consent: When an operation requires elevation of privilege, the user is prompted to select either Permit or Deny. If the user selects Permit, the operation continues with the user"s highest available privilege.
- Prompt for consent for non-Windows binaries: (Default) When an operation for a non-Microsoft application requires elevation of privilege, the user is prompted on the secure desktop to select either Permit or Deny. If the user selects Permit, the operation continues with the user"s highest available privilege.
	The recommended state for this setting is: Prompt for consent on the secure desktop.</t>
  </si>
  <si>
    <t>The setting "User Account Control: Behavior of the elevation prompt for administrators in Admin Approval Mode" is set to "Prompt for consent on the secure desktop"</t>
  </si>
  <si>
    <t>The setting "User Account Control: Behavior of the elevation prompt for administrators in Admin Approval Mode" is not set to "Prompt for consent on the secure desktop"</t>
  </si>
  <si>
    <t>Set "User Account Control: Behavior of the elevation prompt for standard users" to "Automatically deny elevation requests"</t>
  </si>
  <si>
    <t>The setting "User Account Control: Behavior of the elevation prompt for standard users" is set to "Automatically deny elevation requests"</t>
  </si>
  <si>
    <t>The setting "User Account Control: Behavior of the elevation prompt for standard users" is not set to "Automatically deny elevation requests"</t>
  </si>
  <si>
    <t>Set "User Account Control: Detect application installations and prompt for elevation" to "Enabled"</t>
  </si>
  <si>
    <t>The setting "User Account Control: Detect application installations and prompt for elevation" is not enabled</t>
  </si>
  <si>
    <t>Set "User Account Control: Only elevate UIAccess applications that are installed in secure locations" to "Enabled"</t>
  </si>
  <si>
    <t>The setting "User Account Control: Only elevate UIAccess applications that are installed in secure locations" is not enabled</t>
  </si>
  <si>
    <t>Set "User Account Control: Run all administrators in Admin Approval Mode" to "Enabled"</t>
  </si>
  <si>
    <t>The setting "User Account Control: Run all administrators in Admin Approval Mode" is not enabled</t>
  </si>
  <si>
    <t>Set "User Account Control: Switch to the secure desktop when prompting for elevation" to "Enabled"</t>
  </si>
  <si>
    <t>This policy setting controls whether the elevation request prompt is displayed on the interactive user"s desktop or the secure desktop.
	The options are:
- Enabled: (Default) All elevation requests go to the secure desktop regardless of prompt behavior policy settings for administrators and standard users.
- Disabled: All elevation requests go to the interactive user"s desktop. Prompt behavior policy settings for administrators and standard users are used.
	The recommended state for this setting is: Enabled.</t>
  </si>
  <si>
    <t>The setting "User Account Control: Switch to the secure desktop when prompting for elevation" is not enabled</t>
  </si>
  <si>
    <t>Set "User Account Control: Virtualize file and registry write failures to per-user locations" to "Enabled"</t>
  </si>
  <si>
    <t>The setting "User Account Control: Virtualize file and registry write failures to per-user locations" is not enabled</t>
  </si>
  <si>
    <t>Set "Windows Firewall: Domain: Firewall state" to "On (recommended)"</t>
  </si>
  <si>
    <t>The setting "Windows Firewall: Domain: Firewall state" is set to "On (recommended)"</t>
  </si>
  <si>
    <t>The setting "Windows Firewall: Domain: Firewall state" is not set to "On (recommended)"</t>
  </si>
  <si>
    <t>Set "Windows Firewall: Domain: Inbound connections" to "Block (default)"</t>
  </si>
  <si>
    <t>The setting "Windows Firewall: Domain: Inbound connections" is set to "Block (default)"</t>
  </si>
  <si>
    <t>The setting "Windows Firewall: Domain: Inbound connections" is not set to "Block (default)"</t>
  </si>
  <si>
    <t>Set "Windows Firewall: Domain: Outbound connections" to "Allow (default)"</t>
  </si>
  <si>
    <t>The setting "Windows Firewall: Domain: Outbound connections" is set to "Allow (default)"</t>
  </si>
  <si>
    <t>The setting "Windows Firewall: Domain: Outbound connections" is not set to "Allow (default)"</t>
  </si>
  <si>
    <t>Set "Windows Firewall: Domain: Settings: Display a notification" to "No"</t>
  </si>
  <si>
    <t>Select this option to have Windows Firewall with Advanced Security display notifications to the user when a program is blocked from receiving inbound connections.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
	The recommended state for this setting is: No.</t>
  </si>
  <si>
    <t>The setting "Windows Firewall: Domain: Settings: Display a notification" is set to "No"</t>
  </si>
  <si>
    <t>The setting "Windows Firewall: Domain: Settings: Display a notification" is not set to "No"</t>
  </si>
  <si>
    <t>Set "Windows Firewall: Domain: Settings: Allow unicast response" to "No"</t>
  </si>
  <si>
    <t>The setting "Windows Firewall: Domain: Settings: Allow unicast response" is set to "No"</t>
  </si>
  <si>
    <t>The setting "Windows Firewall: Domain: Settings: Allow unicast response" is not set to "No"</t>
  </si>
  <si>
    <t>Set "Windows Firewall: Domain: Settings: Apply local firewall rules" to "Yes (default)"</t>
  </si>
  <si>
    <t>The setting "Windows Firewall: Domain: Settings: Apply local firewall rules" is set to "Yes (default)"</t>
  </si>
  <si>
    <t>The setting "Windows Firewall: Domain: Settings: Apply local firewall rules" is not set to "Yes (default)"</t>
  </si>
  <si>
    <t>Set "Windows Firewall: Domain: Settings: Apply local connection security rules" to "Yes (default)"</t>
  </si>
  <si>
    <t>The setting "Windows Firewall: Domain: Settings: Apply local connection security rules" is set to "Yes (default)"</t>
  </si>
  <si>
    <t>The setting "Windows Firewall: Domain: Settings: Apply local connection security rules" is not set to "Yes (default)"</t>
  </si>
  <si>
    <t>Set "Windows Firewall: Domain: Logging: Name" to "%SYSTEMROOT%\System32\logfiles\firewall\domainfw.log"</t>
  </si>
  <si>
    <t>The setting "Windows Firewall: Domain: Logging: Name" is set to "%SYSTEMROOT%\System32\logfiles\firewall\domainfw.log"</t>
  </si>
  <si>
    <t>The setting "Windows Firewall: Domain: Logging: Name" is not set to "%SYSTEMROOT%\System32\logfiles\firewall\domainfw.log"</t>
  </si>
  <si>
    <t>Set "Windows Firewall: Domain: Logging: Size limit (KB)" to "16,384 KB or greater"</t>
  </si>
  <si>
    <t>The setting "Windows Firewall: Domain: Logging: Size limit (KB)" is set to "16,384 KB or greater"</t>
  </si>
  <si>
    <t>The setting "Windows Firewall: Domain: Logging: Size limit (KB)" is not set to "16,384 KB or greater"</t>
  </si>
  <si>
    <t>Set "Windows Firewall: Domain: Logging: Log dropped packets" to "Yes"</t>
  </si>
  <si>
    <t>The setting "Windows Firewall: Domain: Logging: Log dropped packets" is set to "Yes"</t>
  </si>
  <si>
    <t>The setting "Windows Firewall: Domain: Logging: Log dropped packets" is not set to "Yes"</t>
  </si>
  <si>
    <t>Set "Windows Firewall: Domain: Logging: Log successful connections" to "Yes"</t>
  </si>
  <si>
    <t>The setting "Windows Firewall: Domain: Logging: Log successful connections" is set to "Yes"</t>
  </si>
  <si>
    <t>The setting "Windows Firewall: Domain: Logging: Log successful connections" is not set to "Yes"</t>
  </si>
  <si>
    <t>Set "Windows Firewall: Private: Firewall state" to "On (recommended)"</t>
  </si>
  <si>
    <t>The setting "Windows Firewall: Private: Firewall state" is set to "On (recommended)"</t>
  </si>
  <si>
    <t>The setting "Windows Firewall: Private: Firewall state" is not set to "On (recommended)"</t>
  </si>
  <si>
    <t>Set "Windows Firewall: Private: Inbound connections" to "Block (default)"</t>
  </si>
  <si>
    <t>The setting "Windows Firewall: Private: Inbound connections" is set to "Block (default)"</t>
  </si>
  <si>
    <t>The setting "Windows Firewall: Private: Inbound connections" is not set to "Block (default)"</t>
  </si>
  <si>
    <t>Set "Windows Firewall: Private: Outbound connections" to "Allow (default)"</t>
  </si>
  <si>
    <t>The setting "Windows Firewall: Private: Outbound connections" is set to "Allow (default)"</t>
  </si>
  <si>
    <t>The setting "Windows Firewall: Private: Outbound connections" is not set to "Allow (default)"</t>
  </si>
  <si>
    <t>Set "Windows Firewall: Private: Settings: Display a notification" to "No"</t>
  </si>
  <si>
    <t>The setting "Windows Firewall: Private: Settings: Display a notification" is set to "No"</t>
  </si>
  <si>
    <t>The setting "Windows Firewall: Private: Settings: Display a notification" is not set to "No"</t>
  </si>
  <si>
    <t>Set "Windows Firewall: Private: Settings: Allow unicast response" to "No"</t>
  </si>
  <si>
    <t>The setting "Windows Firewall: Private: Settings: Allow unicast response" is set to "No"</t>
  </si>
  <si>
    <t>The setting "Windows Firewall: Private: Settings: Allow unicast response" is not set to "No"</t>
  </si>
  <si>
    <t>Set "Windows Firewall: Private: Settings: Apply local firewall rules" to "Yes (default)"</t>
  </si>
  <si>
    <t>The setting "Windows Firewall: Private: Settings: Apply local firewall rules" is set to "Yes (default)"</t>
  </si>
  <si>
    <t>The setting "Windows Firewall: Private: Settings: Apply local firewall rules" is not set to "Yes (default)"</t>
  </si>
  <si>
    <t>Set "Windows Firewall: Private: Settings: Apply local connection security rules" to "Yes (default)"</t>
  </si>
  <si>
    <t>The setting "Windows Firewall: Private: Settings: Apply local connection security rules" is set to "Yes (default)"</t>
  </si>
  <si>
    <t>The setting "Windows Firewall: Private: Settings: Apply local connection security rules" is not set to "Yes (default)"</t>
  </si>
  <si>
    <t>Set "Windows Firewall: Private: Logging: Name" to "%SYSTEMROOT%\System32\logfiles\firewall\privatefw.log"</t>
  </si>
  <si>
    <t>The setting "Windows Firewall: Private: Logging: Name" is set to "%SYSTEMROOT%\System32\logfiles\firewall\privatefw.log"</t>
  </si>
  <si>
    <t>The setting "Windows Firewall: Private: Logging: Name" is not set to "%SYSTEMROOT%\System32\logfiles\firewall\privatefw.log"</t>
  </si>
  <si>
    <t>Set "Windows Firewall: Private: Logging: Size limit (KB)" to "16,384 KB or greater"</t>
  </si>
  <si>
    <t>The setting "Windows Firewall: Private: Logging: Size limit (KB)" is set to "16,384 KB or greater"</t>
  </si>
  <si>
    <t>The setting "Windows Firewall: Private: Logging: Size limit (KB)" is not set to "16,384 KB or greater"</t>
  </si>
  <si>
    <t>Set "Windows Firewall: Private: Logging: Log dropped packets" to "Yes"</t>
  </si>
  <si>
    <t>The setting "Windows Firewall: Private: Logging: Log dropped packets" is set to "Yes"</t>
  </si>
  <si>
    <t>The setting "Windows Firewall: Private: Logging: Log dropped packets" is not set to "Yes"</t>
  </si>
  <si>
    <t>Set "Windows Firewall: Private: Logging: Log successful connections" to "Yes"</t>
  </si>
  <si>
    <t>The setting "Windows Firewall: Private: Logging: Log successful connections" is set to "Yes"</t>
  </si>
  <si>
    <t>The setting "Windows Firewall: Private: Logging: Log successful connections" is not set to "Yes"</t>
  </si>
  <si>
    <t>Set "Windows Firewall: Public: Firewall state" to "On (recommended)"</t>
  </si>
  <si>
    <t>The setting "Windows Firewall: Public: Firewall state" is set to "On (recommended)"</t>
  </si>
  <si>
    <t>The setting "Windows Firewall: Public: Firewall state" is not set to "On (recommended)"</t>
  </si>
  <si>
    <t>Set "Windows Firewall: Public: Inbound connections" to "Block (default)"</t>
  </si>
  <si>
    <t>The setting "Windows Firewall: Public: Inbound connections" is set to "Block (default)"</t>
  </si>
  <si>
    <t>The setting "Windows Firewall: Public: Inbound connections" is not set to "Block (default)"</t>
  </si>
  <si>
    <t>Set "Windows Firewall: Public: Outbound connections" to "Allow (default)"</t>
  </si>
  <si>
    <t>The setting "Windows Firewall: Public: Outbound connections" is set to "Allow (default)"</t>
  </si>
  <si>
    <t>The setting "Windows Firewall: Public: Outbound connections" is not set to "Allow (default)"</t>
  </si>
  <si>
    <t>Set "Windows Firewall: Public: Display a notification" to "Yes"</t>
  </si>
  <si>
    <t>The setting "Windows Firewall: Public: Display a notification" is set to "Yes"</t>
  </si>
  <si>
    <t>The setting "Windows Firewall: Public: Display a notification" is not set to "Yes"</t>
  </si>
  <si>
    <t>Set "Windows Firewall: Public: Allow unicast response" to "No"</t>
  </si>
  <si>
    <t>The setting "Windows Firewall: Public: Allow unicast response" is set to "No"</t>
  </si>
  <si>
    <t>The setting "Windows Firewall: Public: Allow unicast response" is not set to "No"</t>
  </si>
  <si>
    <t>Set "Windows Firewall: Public: Apply local firewall rules" to "No"</t>
  </si>
  <si>
    <t>The setting "Windows Firewall: Public: Apply local firewall rules" is set to "No"</t>
  </si>
  <si>
    <t>The setting "Windows Firewall: Public: Apply local firewall rules" is not set to "No"</t>
  </si>
  <si>
    <t>Set "Windows Firewall: Public: Apply local connection security rules" to "No"</t>
  </si>
  <si>
    <t>The setting "Windows Firewall: Public: Apply local connection security rules" is set to "No"</t>
  </si>
  <si>
    <t>The setting "Windows Firewall: Public: Apply local connection security rules" is not set to "No"</t>
  </si>
  <si>
    <t>Set "Windows Firewall: Public: Logging: Name" to "%SYSTEMROOT%\System32\logfiles\firewall\publicfw.log"</t>
  </si>
  <si>
    <t>The setting "Windows Firewall: Public: Logging: Name" is set to "%SYSTEMROOT%\System32\logfiles\firewall\publicfw.log"</t>
  </si>
  <si>
    <t>The setting "Windows Firewall: Public: Logging: Name" is not set to "%SYSTEMROOT%\System32\logfiles\firewall\publicfw.log"</t>
  </si>
  <si>
    <t>Set "Windows Firewall: Public: Logging: Size limit (KB)" to "16,384 KB or greater"</t>
  </si>
  <si>
    <t>The setting "Windows Firewall: Public: Logging: Size limit (KB)" is set to "16,384 KB or greater"</t>
  </si>
  <si>
    <t>The setting "Windows Firewall: Public: Logging: Size limit (KB)" is not set to "16,384 KB or greater"</t>
  </si>
  <si>
    <t>Set "Windows Firewall: Public: Logging: Log dropped packets" to "Yes"</t>
  </si>
  <si>
    <t>The setting "Windows Firewall: Public: Logging: Log dropped packets" is set to "Yes"</t>
  </si>
  <si>
    <t>The setting "Windows Firewall: Public: Logging: Log dropped packets" is not set to "Yes"</t>
  </si>
  <si>
    <t>Set "Windows Firewall: Public: Logging: Log successful connections" to "Yes"</t>
  </si>
  <si>
    <t>The setting "Windows Firewall: Public: Logging: Log successful connections" is set to "Yes"</t>
  </si>
  <si>
    <t>The setting "Windows Firewall: Public: Logging: Log successful connections" is not set to "Yes"</t>
  </si>
  <si>
    <t>Set "Audit Credential Validation" to "Success and Failure"</t>
  </si>
  <si>
    <t>The setting "Audit Credential Validation" is set to "Success and Failure"</t>
  </si>
  <si>
    <t>The setting "Audit Credential Validation" is not set to "Success and Failure"</t>
  </si>
  <si>
    <t>Set "Audit Application Group Management" to "Success and Failure"</t>
  </si>
  <si>
    <t>The setting "Audit Application Group Management" is set to "Success and Failure"</t>
  </si>
  <si>
    <t>The setting "Audit Application Group Management" is not set to "Success and Failure"</t>
  </si>
  <si>
    <t>Set "Audit Computer Account Management" to "Success and Failure"</t>
  </si>
  <si>
    <t>The setting "Audit Computer Account Management" is set to "Success and Failure"</t>
  </si>
  <si>
    <t>The setting "Audit Computer Account Management" is not set to "Success and Failure"</t>
  </si>
  <si>
    <t>Set "Audit Other Account Management Events" to "Success and Failure"</t>
  </si>
  <si>
    <t>The setting "Audit Other Account Management Events" is set to "Success and Failure"</t>
  </si>
  <si>
    <t>The setting "Audit Other Account Management Events" is not set to "Success and Failure"</t>
  </si>
  <si>
    <t>Set "Audit Security Group Management" to "Success and Failure"</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</si>
  <si>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Success and Failure.</t>
  </si>
  <si>
    <t>The setting "Audit Security Group Management" is set to "Success and Failure"</t>
  </si>
  <si>
    <t>The setting "Audit Security Group Management" is not set to "Success and Failure"</t>
  </si>
  <si>
    <t>Set "Audit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</si>
  <si>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</si>
  <si>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The setting "Audit User Account Management" is set to "Success and Failure"</t>
  </si>
  <si>
    <t>The setting "Audit User Account Management" is not set to "Success and Failure"</t>
  </si>
  <si>
    <t>Set "Audit PNP Activity" to "Success"</t>
  </si>
  <si>
    <t>The setting "Audit PNP Activity" is set to "Success"</t>
  </si>
  <si>
    <t>The setting "Audit PNP Activity" is not set to "Success"</t>
  </si>
  <si>
    <t>Set "Audit Process Creation" to "Success"</t>
  </si>
  <si>
    <t>The setting "Audit Process Creation" is set to "Success"</t>
  </si>
  <si>
    <t>The setting "Audit Process Creation" is not set to "Success"</t>
  </si>
  <si>
    <t>Set "Audit Account Lockout" to "Success"</t>
  </si>
  <si>
    <t>This subcategory reports when a user"s account is locked out as a result of too many failed logon attempts. Events for this subcategory include:
* 4625: An account failed to log on.
	The recommended state for this setting is: Success.</t>
  </si>
  <si>
    <t>The setting "Audit Account Lockout" is set to "Success"</t>
  </si>
  <si>
    <t>The setting "Audit Account Lockout" is not set to "Success"</t>
  </si>
  <si>
    <t>Set "Audit Group Membership" to "Success"</t>
  </si>
  <si>
    <t>This policy allows you to audit the group membership information in the user"s logon token. Events in this subcategory are generated on the computer on which a logon session is created. For an interactive logon, the security audit event is generated on the computer that the user logged on to. For a network logon, such as accessing a shared folder on the network, the security audit event is generated on the computer hosting the resource.
	The recommended state for this setting is: Success.
	NOTE: A Windows 10, Server 2016 or higher OS is required to access and set this value in Group Policy.</t>
  </si>
  <si>
    <t>The setting "Audit Group Membership" is set to "Success"</t>
  </si>
  <si>
    <t>The setting "Audit Group Membership" is not set to "Success"</t>
  </si>
  <si>
    <t>Set "Audit Logoff" to "Success"</t>
  </si>
  <si>
    <t>The setting "Audit Logoff" is set to "Success"</t>
  </si>
  <si>
    <t>The setting "Audit Logoff" is not set to "Success"</t>
  </si>
  <si>
    <t>Set "Audit Logon" to "Success and Failure"</t>
  </si>
  <si>
    <t>The setting "Audit Logon" is set to "Success and Failure"</t>
  </si>
  <si>
    <t>The setting "Audit Logon" is not set to "Success and Failure"</t>
  </si>
  <si>
    <t>Set "Audit Other Logon/Logoff Events" to "Success and Failure"</t>
  </si>
  <si>
    <t>The setting "Audit Other Logon/Logoff Events" is set to "Success and Failure"</t>
  </si>
  <si>
    <t>The setting "Audit Other Logon/Logoff Events" is not set to "Success and Failure"</t>
  </si>
  <si>
    <t>Set "Audit Special Logon" to "Success"</t>
  </si>
  <si>
    <t>The setting "Audit Special Logon" is set to "Success"</t>
  </si>
  <si>
    <t>The setting "Audit Special Logon" is not set to "Success"</t>
  </si>
  <si>
    <t>Set "Audit Removable Storage" to "Success and Failure"</t>
  </si>
  <si>
    <t>The setting "Audit Removable Storage" is set to "Success and Failure"</t>
  </si>
  <si>
    <t>The setting "Audit Removable Storage" is not set to "Success and Failure"</t>
  </si>
  <si>
    <t>Set "Audit Audit Policy Change" to "Success and Failure"</t>
  </si>
  <si>
    <t>The setting "Audit Audit Policy Change" is set to "Success and Failure"</t>
  </si>
  <si>
    <t>The setting "Audit Audit Policy Change" is not set to "Success and Failure"</t>
  </si>
  <si>
    <t>Set "Audit Authentication Policy Change" to "Success"</t>
  </si>
  <si>
    <t>The setting "Audit Authentication Policy Change" is set to "Success"</t>
  </si>
  <si>
    <t>The setting "Audit Authentication Policy Change" is not set to "Success"</t>
  </si>
  <si>
    <t>Set "Audit Sensitive Privilege Use" to "Success and Failure"</t>
  </si>
  <si>
    <t>The setting "Audit Sensitive Privilege Use" is set to "Success and Failure"</t>
  </si>
  <si>
    <t>The setting "Audit Sensitive Privilege Use" is not set to "Success and Failure"</t>
  </si>
  <si>
    <t>Set "Audit IPsec Driver" to "Success and Failure"</t>
  </si>
  <si>
    <t>The setting "Audit IPsec Driver" is set to "Success and Failure"</t>
  </si>
  <si>
    <t>The setting "Audit IPsec Driver" is not set to "Success and Failure"</t>
  </si>
  <si>
    <t>Set "Audit Other System Events" to "Success and Failure"</t>
  </si>
  <si>
    <t>The setting "Audit Other System Events" is set to "Success and Failure"</t>
  </si>
  <si>
    <t>The setting "Audit Other System Events" is not set to "Success and Failure"</t>
  </si>
  <si>
    <t>Set "Audit Security System Extension" to "Success and Failure"</t>
  </si>
  <si>
    <t>The setting "Audit Security System Extension" is set to "Success and Failure"</t>
  </si>
  <si>
    <t>The setting "Audit Security System Extension" is not set to "Success and Failure"</t>
  </si>
  <si>
    <t>Set "Audit System Integrity" to "Success and Failure"</t>
  </si>
  <si>
    <t>The setting "Audit System Integrity" is set to "Success and Failure"</t>
  </si>
  <si>
    <t>The setting "Audit System Integrity" is not set to "Success and Failure"</t>
  </si>
  <si>
    <t>Set "Prevent enabling lock screen camera" to "Enabled"</t>
  </si>
  <si>
    <t>The setting "Prevent enabling lock screen camera" is not enabled</t>
  </si>
  <si>
    <t>Set "Prevent enabling lock screen slide show" to "Enabled"</t>
  </si>
  <si>
    <t>The setting "Prevent enabling lock screen slide show" is not enabled</t>
  </si>
  <si>
    <t>Set "Allow Input Personalization" to "Disabled"</t>
  </si>
  <si>
    <t>This policy enables the automatic learning component of input personalization that includes speech, inking, and typing. Automatic learning enables the collection of speech and handwriting patterns, typing history, contacts, and recent calendar information. It is required for the use of Cortana. Some of this collected information may be stored on the user"s OneDrive, in the case of inking and typing; some of the information will be uploaded to Microsoft to personalize speech.
	The recommended state for this setting is: Disabled</t>
  </si>
  <si>
    <t>The setting "Allow Input Personalization" is not disabled</t>
  </si>
  <si>
    <t>Set "MSS: (AutoAdminLogon) Enable Automatic Logon (not recommended)" to "Disabled"</t>
  </si>
  <si>
    <t>The setting "MSS: (AutoAdminLogon) Enable Automatic Logon (not recommended)" is not disabled</t>
  </si>
  <si>
    <t>Set "MSS: (EnableICMPRedirect) Allow ICMP redirects to override OSPF generated routes" to "Disabled"</t>
  </si>
  <si>
    <t>The setting "MSS: (EnableICMPRedirect) Allow ICMP redirects to override OSPF generated routes" is not disabled</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</si>
  <si>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</si>
  <si>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Set "MSS: (NoNameReleaseOnDemand) Allow the computer to ignore NetBIOS name release requests except from WINS servers" to "Enabled"</t>
  </si>
  <si>
    <t>The setting "MSS: (NoNameReleaseOnDemand) Allow the computer to ignore NetBIOS name release requests except from WINS servers" is not enabled</t>
  </si>
  <si>
    <t>Set "MSS: (SafeDllSearchMode) Enable Safe DLL search mode (recommended)" to "Enabled"</t>
  </si>
  <si>
    <t>The setting "MSS: (SafeDllSearchMode) Enable Safe DLL search mode (recommended)" is not enabled</t>
  </si>
  <si>
    <t>Set "MSS: (ScreenSaverGracePeriod) The time in seconds before the screen saver grace period expires (0 recommended)" to "Enabled: 5 or fewer seconds"</t>
  </si>
  <si>
    <t>The setting "MSS: (ScreenSaverGracePeriod) The time in seconds before the screen saver grace period expires (0 recommended)" is set to "Enabled: 5 or fewer seconds"</t>
  </si>
  <si>
    <t>The setting "MSS: (ScreenSaverGracePeriod) The time in seconds before the screen saver grace period expires (0 recommended)" is not set to "Enabled: 5 or fewer seconds"</t>
  </si>
  <si>
    <t>Set "MSS: (WarningLevel) Percentage threshold for the security event log at which the system will generate a warning" to "Enabled: 90% or less"</t>
  </si>
  <si>
    <t>The setting "MSS: (WarningLevel) Percentage threshold for the security event log at which the system will generate a warning" is set to "Enabled: 90% or less"</t>
  </si>
  <si>
    <t>The setting "MSS: (WarningLevel) Percentage threshold for the security event log at which the system will generate a warning" is not set to "Enabled: 90% or less"</t>
  </si>
  <si>
    <t>Set "Prohibit installation and configuration of Network Bridge on your DNS domain network" to "Enabled"</t>
  </si>
  <si>
    <t>You can use this procedure to enable or disable the user"s ability to install and configure a network bridge.
	The recommended state for this setting is: Enabled.</t>
  </si>
  <si>
    <t>The setting "Prohibit installation and configuration of Network Bridge on your DNS domain network" is not enabled</t>
  </si>
  <si>
    <t>Set "Require domain users to elevate when setting a network"s location" to "Enabled"</t>
  </si>
  <si>
    <t>This policy setting determines whether to require domain users to elevate when setting a network"s location.
	The recommended state for this setting is: Enabled.</t>
  </si>
  <si>
    <t>The setting "Require domain users to elevate when setting a network"s location" is not enabled</t>
  </si>
  <si>
    <t>To establish the recommended configuration via GP, set the following UI path to Enabled:
	Computer Configuration\Policies\Administrative Templates\Network\Network Connections\Require domain users to elevate when setting a network"s location</t>
  </si>
  <si>
    <t>Set "Hardened UNC Paths" to "Enabled, with "Require Mutual Authentication" and "Require Integrity" set for all NETLOGON and SYSVOL shares"</t>
  </si>
  <si>
    <t>The setting "Hardened UNC Paths" is set to "Enabled, with "Require Mutual Authentication" and "Require Integrity" set for all NETLOGON and SYSVOL shares"</t>
  </si>
  <si>
    <t>The setting "Hardened UNC Paths" is not set to "Enabled, with "Require Mutual Authentication" and "Require Integrity" is not set for all NETLOGON and SYSVOL shares"</t>
  </si>
  <si>
    <t>Set "Prohibit connection to non-domain networks when connected to domain authenticated network" to "Enabled"</t>
  </si>
  <si>
    <t>The setting "Prohibit connection to non-domain networks when connected to domain authenticated network" is not enabled</t>
  </si>
  <si>
    <t>Set "Allow Windows to automatically connect to suggested open hotspots, to networks shared by contacts, and to hotspots offering paid services" to "Disabled"</t>
  </si>
  <si>
    <t>This policy setting determines whether users can enable the following WLAN settings: "Connect to suggested open hotspots," "Connect to networks shared by my contacts," and "Enable paid services".
	"Connect to suggested open hotspots" enables Windows to automatically connect users to open hotspots it knows about by crowdsourcing networks that other people using Windows have connected to.
	"Connect to networks shared by my contacts" enables Windows to automatically connect to networks that the user"s contacts have shared with them, and enables users on this device to share networks with their contacts.
	"Enable paid services" enables Windows to temporarily connect to open hotspots to determine if paid services are available.
	The recommended state for this setting is: Disabled.
	NOTE: These features are also known by the name "_Wi-Fi Sense_".</t>
  </si>
  <si>
    <t>The setting "Allow Windows to automatically connect to suggested open hotspots, to networks shared by contacts, and to hotspots offering paid services" is not disabled</t>
  </si>
  <si>
    <t>Set "Apply UAC restrictions to local accounts on network logons" to "Enabled"</t>
  </si>
  <si>
    <t>The setting "Apply UAC restrictions to local accounts on network logons" is not enabled</t>
  </si>
  <si>
    <t>Set "WDigest Authentication" to "Disabled"</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</si>
  <si>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 [http://www.microsoft.com/en-us/download/details.aspx?id=36036]" documents.
	For more information about UseLogonCredential, see Microsoft Knowledge Base article 2871997: Microsoft Security Advisory Update to improve credentials protection and management May 13, 2014 [https://support.microsoft.com/en-us/kb/2871997].
	The recommended state for this setting is: Disabled.</t>
  </si>
  <si>
    <t>The setting "WDigest Authentication" is not disabled</t>
  </si>
  <si>
    <t>Set "Include command line in process creation events" to "Disabled"</t>
  </si>
  <si>
    <t>The setting "Include command line in process creation events" is not disabled</t>
  </si>
  <si>
    <t>Set "Boot-Start Driver Initialization Policy" to "Enabled: Good, unknown and bad but critical"</t>
  </si>
  <si>
    <t>The setting "Boot-Start Driver Initialization Policy" is set to "Enabled: Good, unknown and bad but critical"</t>
  </si>
  <si>
    <t>The setting "Boot-Start Driver Initialization Policy" is not set to "Enabled: Good, unknown and bad but critical"</t>
  </si>
  <si>
    <t>Set "Configure registry policy processing: Do not apply during periodic background processing" to "Enabled: FALSE"</t>
  </si>
  <si>
    <t>The setting "Configure registry policy processing: Do not apply during periodic background processing" is set to "Enabled: FALSE"</t>
  </si>
  <si>
    <t>The setting "Configure registry policy processing: Do not apply during periodic background processing" is not set to "Enabled: FALSE"</t>
  </si>
  <si>
    <t>Set "Configure registry policy processing: Process even if the Group Policy objects have not changed" to "Enabled: TRUE"</t>
  </si>
  <si>
    <t>The setting "Configure registry policy processing: Process even if the Group Policy objects have not changed" is set to "Enabled: TRUE"</t>
  </si>
  <si>
    <t>The setting "Configure registry policy processing: Process even if the Group Policy objects have not changed" is not set to "Enabled: TRUE"</t>
  </si>
  <si>
    <t>Set "Do not display network selection UI" to "Enabled"</t>
  </si>
  <si>
    <t>The setting "Do not display network selection UI" is not enabled</t>
  </si>
  <si>
    <t>Set "Do not enumerate connected users on domain-joined computers" to "Enabled"</t>
  </si>
  <si>
    <t>The setting "Do not enumerate connected users on domain-joined computers" is not enabled</t>
  </si>
  <si>
    <t>Set "Enumerate local users on domain-joined computers" to "Disabled"</t>
  </si>
  <si>
    <t>The setting "Enumerate local users on domain-joined computers" is not disabled</t>
  </si>
  <si>
    <t>Set "Untrusted Font Blocking" to "Enabled: Block untrusted fonts and log events"</t>
  </si>
  <si>
    <t>The setting "Untrusted Font Blocking" is set to "Enabled: Block untrusted fonts and log events"</t>
  </si>
  <si>
    <t>The setting "Untrusted Font Blocking" is not set to "Enabled: Block untrusted fonts and log events"</t>
  </si>
  <si>
    <t>Set "Require a password when a computer wakes (on battery)" to "Enabled"</t>
  </si>
  <si>
    <t>The setting "Require a password when a computer wakes (on battery)" is not enabled</t>
  </si>
  <si>
    <t>Set "Require a password when a computer wakes (plugged in)" to "Enabled"</t>
  </si>
  <si>
    <t>The setting "Require a password when a computer wakes (plugged in)" is not enabled</t>
  </si>
  <si>
    <t>Set "Configure Offer Remote Assistance" to "Disabled"</t>
  </si>
  <si>
    <t>The setting "Configure Offer Remote Assistance" is not disabled</t>
  </si>
  <si>
    <t>Set "Configure Solicited Remote Assistance" to "Disabled"</t>
  </si>
  <si>
    <t>The setting "Configure Solicited Remote Assistance" is not disabled</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</si>
  <si>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</si>
  <si>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Set "Enable RPC Endpoint Mapper Client Authentication" to "Enabled"</t>
  </si>
  <si>
    <t>The setting "Enable RPC Endpoint Mapper Client Authentication" is not enabled</t>
  </si>
  <si>
    <t>Set "Restrict Unauthenticated RPC clients" to "Enabled: Authenticated"</t>
  </si>
  <si>
    <t>The setting "Restrict Unauthenticated RPC clients" is set to "Enabled: Authenticated"</t>
  </si>
  <si>
    <t>The setting "Restrict Unauthenticated RPC clients" is not set to "Enabled: Authenticated"</t>
  </si>
  <si>
    <t>Set "Allow Microsoft accounts to be optional" to "Enabled"</t>
  </si>
  <si>
    <t>The setting "Allow Microsoft accounts to be optional" is not enabled</t>
  </si>
  <si>
    <t>Set "Disallow Autoplay for non-volume devices" to "Enabled"</t>
  </si>
  <si>
    <t>The setting "Disallow Autoplay for non-volume devices" is not enabled</t>
  </si>
  <si>
    <t>Set "Set the default behavior for AutoRun" to "Enabled: Do not execute any autorun commands"</t>
  </si>
  <si>
    <t>The setting "Set the default behavior for AutoRun" is set to "Enabled: Do not execute any autorun commands"</t>
  </si>
  <si>
    <t>The setting "Set the default behavior for AutoRun" is not set to "Enabled: Do not execute any autorun commands"</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</si>
  <si>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</si>
  <si>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Set "Do not display the password reveal button" to "Enabled"</t>
  </si>
  <si>
    <t>The setting "Do not display the password reveal button" is not enabled</t>
  </si>
  <si>
    <t>Set "Enumerate administrator accounts on elevation" to "Disabled"</t>
  </si>
  <si>
    <t>The setting "Enumerate administrator accounts on elevation" is not disabled</t>
  </si>
  <si>
    <t>Set "Allow Telemetry" to "Enabled: 0 - Security [Enterprise Only]"</t>
  </si>
  <si>
    <t>The setting "Allow Telemetry" is set to "Enabled: 0 - Security [Enterprise Only]"</t>
  </si>
  <si>
    <t>The setting "Allow Telemetry" is not set to "Enabled: 0 - Security [Enterprise Only]"</t>
  </si>
  <si>
    <t>Set "Disable pre-release features or settings" to "Disabled"</t>
  </si>
  <si>
    <t>The setting "Disable pre-release features or settings" is not disabled</t>
  </si>
  <si>
    <t>Set "Download Mode" to "Enabled: None or LAN or Group" or "Disabled"</t>
  </si>
  <si>
    <t>The setting "Download Mode" is set to "Enabled: None or LAN or Group" or "Disabled"</t>
  </si>
  <si>
    <t>The setting "Download Mode" is not set to "Enabled: None or LAN or Group" or "Disabled"</t>
  </si>
  <si>
    <t>Ensure EMET" is installed</t>
  </si>
  <si>
    <t>Set "Default Protections for Internet Explorer" to "Enabled"</t>
  </si>
  <si>
    <t>The setting "Default Protections for Internet Explorer" is not enabled</t>
  </si>
  <si>
    <t>Set "Default Protections for Popular Software" to "Enabled"</t>
  </si>
  <si>
    <t>The setting "Default Protections for Popular Software" is not enabled</t>
  </si>
  <si>
    <t>Set "Default Protections for Recommended Software" to "Enabled"</t>
  </si>
  <si>
    <t>The setting "Default Protections for Recommended Software" is not enabled</t>
  </si>
  <si>
    <t>Set "System ASLR" to "Enabled: Application Opt-In"</t>
  </si>
  <si>
    <t>The setting "System ASLR" is set to "Enabled: Application Opt-In"</t>
  </si>
  <si>
    <t>The setting "System ASLR" is not set to "Enabled: Application Opt-In"</t>
  </si>
  <si>
    <t>Set "System DEP" to "Enabled: Application Opt-Out"</t>
  </si>
  <si>
    <t>The setting "System DEP" is set to "Enabled: Application Opt-Out"</t>
  </si>
  <si>
    <t>The setting "System DEP" is not set to "Enabled: Application Opt-Out"</t>
  </si>
  <si>
    <t>DEP marks pages of application memory as non-executable, which reduces a given exploit"s ability to run attacker-controlled code.</t>
  </si>
  <si>
    <t>Set "System SEHOP" to "Enabled: Application Opt-Out"</t>
  </si>
  <si>
    <t>The setting "System SEHOP" is set to "Enabled: Application Opt-Out"</t>
  </si>
  <si>
    <t>The setting "System SEHOP" is not set to "Enabled: Application Opt-Out"</t>
  </si>
  <si>
    <t>Set "Application: Control Event Log behavior when the log file reaches its maximum size" to "Disabled"</t>
  </si>
  <si>
    <t>The setting "Application: Control Event Log behavior when the log file reaches its maximum size" is not disabled</t>
  </si>
  <si>
    <t>Set "Application: Specify the maximum log file size (KB)" to "Enabled: 32,768 or greater"</t>
  </si>
  <si>
    <t>The setting "Application: Specify the maximum log file size (KB)" is set to "Enabled: 32,768 or greater"</t>
  </si>
  <si>
    <t>The setting "Application: Specify the maximum log file size (KB)" is not set to "Enabled: 32,768 or greater"</t>
  </si>
  <si>
    <t>Set "Security: Control Event Log behavior when the log file reaches its maximum size" to "Disabled"</t>
  </si>
  <si>
    <t>The setting "Security: Control Event Log behavior when the log file reaches its maximum size" is not disabled</t>
  </si>
  <si>
    <t>Set "Security: Specify the maximum log file size (KB)" to "Enabled: 196,608 or greater"</t>
  </si>
  <si>
    <t>The setting "Security: Specify the maximum log file size (KB)" is set to "Enabled: 196,608 or greater"</t>
  </si>
  <si>
    <t>The setting "Security: Specify the maximum log file size (KB)" is not set to "Enabled: 196,608 or greater"</t>
  </si>
  <si>
    <t>Set "Setup: Control Event Log behavior when the log file reaches its maximum size" to "Disabled"</t>
  </si>
  <si>
    <t>The setting "Setup: Control Event Log behavior when the log file reaches its maximum size" is not disabled</t>
  </si>
  <si>
    <t>Set "Setup: Specify the maximum log file size (KB)" to "Enabled: 32,768 or greater"</t>
  </si>
  <si>
    <t>The setting "Setup: Specify the maximum log file size (KB)" is set to "Enabled: 32,768 or greater"</t>
  </si>
  <si>
    <t>The setting "Setup: Specify the maximum log file size (KB)" is not set to "Enabled: 32,768 or greater"</t>
  </si>
  <si>
    <t>Set "System: Control Event Log behavior when the log file reaches its maximum size" to "Disabled"</t>
  </si>
  <si>
    <t>The setting "System: Control Event Log behavior when the log file reaches its maximum size" is not disabled</t>
  </si>
  <si>
    <t>Set "System: Specify the maximum log file size (KB)" to "Enabled: 32,768 or greater"</t>
  </si>
  <si>
    <t>The setting "System: Specify the maximum log file size (KB)" is set to "Enabled: 32,768 or greater"</t>
  </si>
  <si>
    <t>The setting "System: Specify the maximum log file size (KB)" is not set to "Enabled: 32,768 or greater"</t>
  </si>
  <si>
    <t>Set "Configure Windows SmartScreen" to "Enabled: Require approval from an administrator before running downloaded unknown software"</t>
  </si>
  <si>
    <t>The setting "Configure Windows SmartScreen" is set to "Enabled: Require approval from an administrator before running downloaded unknown software"</t>
  </si>
  <si>
    <t>The setting "Configure Windows SmartScreen" is not set to "Enabled: Require approval from an administrator before running downloaded unknown software"</t>
  </si>
  <si>
    <t>Set "Prevent the computer from joining a homegroup" to "Enabled"</t>
  </si>
  <si>
    <t>The setting "Prevent the computer from joining a homegroup" is not enabled</t>
  </si>
  <si>
    <t>Set "Prevent the usage of OneDrive for file storage" to "Enabled"</t>
  </si>
  <si>
    <t>The setting "Prevent the usage of OneDrive for file storage" is not enabled</t>
  </si>
  <si>
    <t>Set "Do not allow passwords to be saved" to "Enabled"</t>
  </si>
  <si>
    <t>The setting "Do not allow passwords to be saved" is not enabled</t>
  </si>
  <si>
    <t>An attacker with physical access to the computer may be able to break the protection guarding saved passwords. An attacker who compromises a user"s account and connects to their computer could use saved passwords to gain access to additional hosts.</t>
  </si>
  <si>
    <t>Set "Do not allow drive redirection" to "Enabled"</t>
  </si>
  <si>
    <t>The setting "Do not allow drive redirection" is not enabled</t>
  </si>
  <si>
    <t>Data could be forwarded from the user"s Terminal Server session to the user"s local computer without any direct user interaction.</t>
  </si>
  <si>
    <t>Set "Always prompt for password upon connection" to "Enabled"</t>
  </si>
  <si>
    <t>The setting "Always prompt for password upon connection" is not enabled</t>
  </si>
  <si>
    <t>Users have the option to store both their username and password when they create a new Remote Desktop connection shortcut. If the server that runs Terminal Services allows users who have used this feature to log on to the server but not enter their password, then it is possible that an attacker who has gained physical access to the user"s computer could connect to a Terminal Server through the Remote Desktop connection shortcut, even though they may not know the user"s password.</t>
  </si>
  <si>
    <t>Set "Require secure RPC communication" to "Enabled"</t>
  </si>
  <si>
    <t>The setting "Require secure RPC communication" is not enabled</t>
  </si>
  <si>
    <t>Set "Set client connection encryption level" to "Enabled: High Level"</t>
  </si>
  <si>
    <t>The setting "Set client connection encryption level" is set to "Enabled: High Level"</t>
  </si>
  <si>
    <t>The setting "Set client connection encryption level" is not set to "Enabled: High Level"</t>
  </si>
  <si>
    <t>Set "Do not use temporary folders per session" to "Disabled"</t>
  </si>
  <si>
    <t>By default, Remote Desktop Services creates a separate temporary folder on the RD Session Host server for each active session that a user maintains on the RD Session Host server. The temporary folder is created on the RD Session Host server in a Temp folder under the user"s profile folder and is named with the "sessionid." This temporary folder is used to store individual temporary files.
	To reclaim disk space, the temporary folder is deleted when the user logs off from a session.
	The recommended state for this setting is: Disabled.</t>
  </si>
  <si>
    <t>The setting "Do not use temporary folders per session" is not disabled</t>
  </si>
  <si>
    <t>Set "Allow Cortana" to "Disabled"</t>
  </si>
  <si>
    <t>The setting "Allow Cortana" is not disabled</t>
  </si>
  <si>
    <t>Set "Allow indexing of encrypted files" to "Disabled"</t>
  </si>
  <si>
    <t>The setting "Allow indexing of encrypted files" is not disabled</t>
  </si>
  <si>
    <t>Set "Allow search and Cortana to use location" to "Disabled"</t>
  </si>
  <si>
    <t>The setting "Allow search and Cortana to use location" is not disabled</t>
  </si>
  <si>
    <t>Set "Enables or disables Windows Game Recording and Broadcasting" to "Disabled"</t>
  </si>
  <si>
    <t>The setting "Enables or disables Windows Game Recording and Broadcasting" is not disabled</t>
  </si>
  <si>
    <t>Set "Allow user control over installs" to "Disabled"</t>
  </si>
  <si>
    <t>The setting "Allow user control over installs" is not disabled</t>
  </si>
  <si>
    <t>Set "Always install with elevated privileges" to "Disabled"</t>
  </si>
  <si>
    <t>Directs Windows Installer to use system permissions when it installs any program on the system.
	This setting extends elevated privileges to all programs. These privileges are usually reserved for programs that have been assigned to the user (offered on the desktop), assigned to the computer (installed automatically), or made available in Add or Remove Programs in Control Panel. This setting lets users install programs that require access to directories that the user might not have permission to view or change, including directories on highly restricted computers.
	If you disable this setting or do not configure it, the system applies the current user"s permissions when it installs programs that a system administrator does not distribute or offer.
	NOTE: This setting appears both in the Computer Configuration and User Configuration folders. To make this setting effective, you must enable the setting in both folders.
	CAUTION: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</si>
  <si>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The setting "Always install with elevated privileges" is not disabled</t>
  </si>
  <si>
    <t>Set "Sign-in last interactive user automatically after a system-initiated restart" to "Disabled"</t>
  </si>
  <si>
    <t>This policy setting controls whether a device will automatically sign-in the last interactive user after Windows Update restarts the system. If you enable or do not configure this policy setting the device securely saves the user"s credentials (including the user name domain and encrypted password) to configure automatic sign-in after a Windows Update restart. After the Windows Update restart the user is automatically signed-in and the session is automatically locked with all the lock screen apps configured for that user. If you disable this policy setting the device does not store the user"s credentials for automatic sign-in after a Windows Update restart. The users" lock screen apps are not restarted after the system restarts.
	The recommended state for this setting is: Disabled.</t>
  </si>
  <si>
    <t>The setting "Sign-in last interactive user automatically after a system-initiated restart" is not disabled</t>
  </si>
  <si>
    <t>Disabling this feature will prevent the caching of user"s credentials and unauthorized use of the device, and also ensure the user is aware of the restart.</t>
  </si>
  <si>
    <t>Set "Allow Basic authentication" to "Disabled"</t>
  </si>
  <si>
    <t>The setting "Allow Basic authentication" is not disabled</t>
  </si>
  <si>
    <t>Set "Allow unencrypted traffic" to "Disabled"</t>
  </si>
  <si>
    <t>The setting "Allow unencrypted traffic" is not disabled</t>
  </si>
  <si>
    <t>Set "Disallow Digest authentication" to "Enabled"</t>
  </si>
  <si>
    <t>The setting "Disallow Digest authentication" is not enabled</t>
  </si>
  <si>
    <t>Set "Disallow WinRM from storing RunAs credentials" to "Enabled"</t>
  </si>
  <si>
    <t>The setting "Disallow WinRM from storing RunAs credentials" is not enabled</t>
  </si>
  <si>
    <t>Set "Configure Automatic Updates" to "Enabled"</t>
  </si>
  <si>
    <t>The setting "Configure Automatic Updates" is not enabled</t>
  </si>
  <si>
    <t>Set "Configure Automatic Updates: Scheduled install day" to "0 - Every day"</t>
  </si>
  <si>
    <t>The setting "Configure Automatic Updates: Scheduled install day" is set to "0 - Every day"</t>
  </si>
  <si>
    <t>The setting "Configure Automatic Updates: Scheduled install day" is not set to "0 - Every day"</t>
  </si>
  <si>
    <t>Set "Defer Upgrade" to "Enabled"</t>
  </si>
  <si>
    <t>The setting "Defer Upgrade" is not enabled</t>
  </si>
  <si>
    <t>Set "No auto-restart with logged on users for scheduled automatic updates installations" to "Disabled"</t>
  </si>
  <si>
    <t>The setting "No auto-restart with logged on users for scheduled automatic updates installations" is not disabled</t>
  </si>
  <si>
    <t>Set "Enable screen saver" to "Enabled"</t>
  </si>
  <si>
    <t>The setting "Enable screen saver" is not enabled</t>
  </si>
  <si>
    <t>Set "Force specific screen saver: Screen saver executable name" to "Enabled: scrnsave.scr"</t>
  </si>
  <si>
    <t>The setting "Force specific screen saver: Screen saver executable name" is set to "Enabled: scrnsave.scr"</t>
  </si>
  <si>
    <t>The setting "Force specific screen saver: Screen saver executable name" is not set to "Enabled: scrnsave.scr"</t>
  </si>
  <si>
    <t>Set "Password protect the screen saver" to "Enabled"</t>
  </si>
  <si>
    <t>The setting "Password protect the screen saver" is not enabled</t>
  </si>
  <si>
    <t>Set "Screen saver timeout" to "Enabled: 900 seconds or fewer, but not 0"</t>
  </si>
  <si>
    <t>The setting "Screen saver timeout" is set to "Enabled: 900 seconds or fewer, but not 0"</t>
  </si>
  <si>
    <t>The setting "Screen saver timeout" is not set to "Enabled: 900 seconds or fewer, but not 0"</t>
  </si>
  <si>
    <t>Set "Do not preserve zone information in file attachments" to "Disabled"</t>
  </si>
  <si>
    <t>This policy setting allows you to manage whether Windows marks file attachments from Internet Explorer or Microsoft Outlook" Express with information about their zone of origin (such as restricted, Internet, intranet, or local). This policy setting requires that files be downloaded to NTFS disk partitions to function correctly. If zone information is not preserved, Windows cannot make proper risk assessments based on the zone where the attachment came from.
	If the Do not preserve zone information in file attachments setting is enabled, file attachments are not marked with their zone information. If this policy setting is disabled, Windows is forced to store file attachments with their zone information.
	The recommended state for this setting is: Disabled.</t>
  </si>
  <si>
    <t>The setting "Do not preserve zone information in file attachments" is not disabled</t>
  </si>
  <si>
    <t>Set "Notify antivirus programs when opening attachments" to "Enabled"</t>
  </si>
  <si>
    <t>The setting "Notify antivirus programs when opening attachments" is not enabled</t>
  </si>
  <si>
    <t>Set "Prevent users from sharing files within their profile." to "Enabled"</t>
  </si>
  <si>
    <t>The setting "Password must meet complexity requirements" is enabled</t>
  </si>
  <si>
    <t>The setting "Accounts: Limit local account use of blank passwords to console logon only" is enabled</t>
  </si>
  <si>
    <t>The setting "Audit: Force audit policy subcategory settings (Windows Vista or later) to override audit policy category settings" is enabled</t>
  </si>
  <si>
    <t>The setting "Domain member: Digitally encrypt or sign secure channel data (always)" is enabled</t>
  </si>
  <si>
    <t>The setting "Domain member: Digitally encrypt secure channel data (when possible)" is enabled</t>
  </si>
  <si>
    <t>The setting "Domain member: Digitally sign secure channel data (when possible)" is enabled</t>
  </si>
  <si>
    <t>The setting "Domain member: Require strong (Windows 2000 or later) session key" is enabled</t>
  </si>
  <si>
    <t>The setting "Interactive logon: Do not display last user name" is enabled</t>
  </si>
  <si>
    <t>The setting "Microsoft network client: Digitally sign communications (always)" is enabled</t>
  </si>
  <si>
    <t>The setting "Microsoft network client: Digitally sign communications (if server agrees)" is enabled</t>
  </si>
  <si>
    <t>The setting "Microsoft network server: Digitally sign communications (always)" is enabled</t>
  </si>
  <si>
    <t>The setting "Microsoft network server: Digitally sign communications (if client agrees)" is enabled</t>
  </si>
  <si>
    <t>The setting "Microsoft network server: Disconnect clients when logon hours expire" is enabled</t>
  </si>
  <si>
    <t>The setting "Network access: Do not allow anonymous enumeration of SAM accounts" is enabled</t>
  </si>
  <si>
    <t>The setting "Network access: Do not allow anonymous enumeration of SAM accounts and shares" is enabled</t>
  </si>
  <si>
    <t>The setting "Network access: Do not allow storage of passwords and credentials for network authentication" is enabled</t>
  </si>
  <si>
    <t>The setting "Network access: Restrict anonymous access to Named Pipes and Shares" is enabled</t>
  </si>
  <si>
    <t>The setting "Network security: Allow Local System to use computer identity for NTLM" is enabled</t>
  </si>
  <si>
    <t>The setting "Network security: Do not store LAN Manager hash value on next password change" is enabled</t>
  </si>
  <si>
    <t>The setting "Network security: Force logoff when logon hours expire" is enabled</t>
  </si>
  <si>
    <t>The setting "System objects: Require case insensitivity for non-Windows subsystems" is enabled</t>
  </si>
  <si>
    <t>The setting "System objects: Strengthen default permissions of internal system objects (e.g. Symbolic Links)" is enabled</t>
  </si>
  <si>
    <t>The setting "User Account Control: Admin Approval Mode for the Built-in Administrator account" is enabled</t>
  </si>
  <si>
    <t>The setting "User Account Control: Detect application installations and prompt for elevation" is enabled</t>
  </si>
  <si>
    <t>The setting "User Account Control: Only elevate UIAccess applications that are installed in secure locations" is enabled</t>
  </si>
  <si>
    <t>The setting "User Account Control: Run all administrators in Admin Approval Mode" is enabled</t>
  </si>
  <si>
    <t>The setting "User Account Control: Switch to the secure desktop when prompting for elevation" is enabled</t>
  </si>
  <si>
    <t>The setting "User Account Control: Virtualize file and registry write failures to per-user locations" is enabled</t>
  </si>
  <si>
    <t>The setting "Prevent enabling lock screen camera" is enabled</t>
  </si>
  <si>
    <t>The setting "Prevent enabling lock screen slide show" is enabled</t>
  </si>
  <si>
    <t>The setting "MSS: (NoNameReleaseOnDemand) Allow the computer to ignore NetBIOS name release requests except from WINS servers" is enabled</t>
  </si>
  <si>
    <t>The setting "MSS: (SafeDllSearchMode) Enable Safe DLL search mode (recommended)" is enabled</t>
  </si>
  <si>
    <t>The setting "Prohibit installation and configuration of Network Bridge on your DNS domain network" is enabled</t>
  </si>
  <si>
    <t>The setting "Require domain users to elevate when setting a network"s location" is enabled</t>
  </si>
  <si>
    <t>The setting "Prohibit connection to non-domain networks when connected to domain authenticated network" is enabled</t>
  </si>
  <si>
    <t>The setting "Apply UAC restrictions to local accounts on network logons" is enabled</t>
  </si>
  <si>
    <t>The setting "Do not display network selection UI" is enabled</t>
  </si>
  <si>
    <t>The setting "Do not enumerate connected users on domain-joined computers" is enabled</t>
  </si>
  <si>
    <t>The setting "Require a password when a computer wakes (on battery)" is enabled</t>
  </si>
  <si>
    <t>The setting "Require a password when a computer wakes (plugged in)" is enabled</t>
  </si>
  <si>
    <t>The setting "Enable RPC Endpoint Mapper Client Authentication" is enabled</t>
  </si>
  <si>
    <t>The setting "Allow Microsoft accounts to be optional" is enabled</t>
  </si>
  <si>
    <t>The setting "Disallow Autoplay for non-volume devices" is enabled</t>
  </si>
  <si>
    <t>The setting "Do not display the password reveal button" is enabled</t>
  </si>
  <si>
    <t>The setting "Default Protections for Internet Explorer" is enabled</t>
  </si>
  <si>
    <t>The setting "Default Protections for Popular Software" is enabled</t>
  </si>
  <si>
    <t>The setting "Default Protections for Recommended Software" is enabled</t>
  </si>
  <si>
    <t>The setting "Prevent the computer from joining a homegroup" is enabled</t>
  </si>
  <si>
    <t>The setting "Prevent the usage of OneDrive for file storage" is enabled</t>
  </si>
  <si>
    <t>The setting "Do not allow passwords to be saved" is enabled</t>
  </si>
  <si>
    <t>The setting "Do not allow drive redirection" is enabled</t>
  </si>
  <si>
    <t>The setting "Always prompt for password upon connection" is enabled</t>
  </si>
  <si>
    <t>The setting "Require secure RPC communication" is enabled</t>
  </si>
  <si>
    <t>The setting "Disallow Digest authentication" is enabled</t>
  </si>
  <si>
    <t>The setting "Disallow WinRM from storing RunAs credentials" is enabled</t>
  </si>
  <si>
    <t>The setting "Configure Automatic Updates" is enabled</t>
  </si>
  <si>
    <t>The setting "Defer Upgrade" is enabled</t>
  </si>
  <si>
    <t>The setting "Enable screen saver" is enabled</t>
  </si>
  <si>
    <t>The setting "Password protect the screen saver" is enabled</t>
  </si>
  <si>
    <t>The setting "Notify antivirus programs when opening attachments" is enabled</t>
  </si>
  <si>
    <t>The setting "Prevent users from sharing files within their profile." is enabled</t>
  </si>
  <si>
    <t>The setting "Store passwords using reversible encryption" is disabled</t>
  </si>
  <si>
    <t>The setting "Accounts: Administrator account status" is disabled</t>
  </si>
  <si>
    <t>The setting "Accounts: Guest account status" is disabled</t>
  </si>
  <si>
    <t>The setting "Audit: Shut down system immediately if unable to log security audits" is disabled</t>
  </si>
  <si>
    <t>The setting "Domain member: Disable machine account password changes" is disabled</t>
  </si>
  <si>
    <t>The setting "Interactive logon: Do not require CTRL+ALT+DEL" is disabled</t>
  </si>
  <si>
    <t>The setting "Microsoft network client: Send unencrypted password to third-party SMB servers" is disabled</t>
  </si>
  <si>
    <t>The setting "Network access: Allow anonymous SID/Name translation" is disabled</t>
  </si>
  <si>
    <t>The setting "Network access: Let Everyone permissions apply to anonymous users" is disabled</t>
  </si>
  <si>
    <t>The setting "Network security: Allow LocalSystem NULL session fallback" is disabled</t>
  </si>
  <si>
    <t>The setting "Network Security: Allow PKU2U authentication requests to this computer to use online identities" is disabled</t>
  </si>
  <si>
    <t>The setting "Recovery console: Allow automatic administrative logon" is disabled</t>
  </si>
  <si>
    <t>The setting "Recovery console: Allow floppy copy and access to all drives and all folders" is disabled</t>
  </si>
  <si>
    <t>The setting "User Account Control: Allow UIAccess applications to prompt for elevation without using the secure desktop" is disabled</t>
  </si>
  <si>
    <t>The setting "Allow Input Personalization" is disabled</t>
  </si>
  <si>
    <t>The setting "MSS: (AutoAdminLogon) Enable Automatic Logon (not recommended)" is disabled</t>
  </si>
  <si>
    <t>The setting "MSS: (EnableICMPRedirect) Allow ICMP redirects to override OSPF generated routes" is disabled</t>
  </si>
  <si>
    <t>The setting "Allow Windows to automatically connect to suggested open hotspots, to networks shared by contacts, and to hotspots offering paid services" is disabled</t>
  </si>
  <si>
    <t>The setting "WDigest Authentication" is disabled</t>
  </si>
  <si>
    <t>The setting "Include command line in process creation events" is disabled</t>
  </si>
  <si>
    <t>The setting "Enumerate local users on domain-joined computers" is disabled</t>
  </si>
  <si>
    <t>The setting "Configure Offer Remote Assistance" is disabled</t>
  </si>
  <si>
    <t>The setting "Configure Solicited Remote Assistance" is disabled</t>
  </si>
  <si>
    <t>The setting "Enumerate administrator accounts on elevation" is disabled</t>
  </si>
  <si>
    <t>The setting "Disable pre-release features or settings" is disabled</t>
  </si>
  <si>
    <t>The setting "Application: Control Event Log behavior when the log file reaches its maximum size" is disabled</t>
  </si>
  <si>
    <t>The setting "Security: Control Event Log behavior when the log file reaches its maximum size" is disabled</t>
  </si>
  <si>
    <t>The setting "Setup: Control Event Log behavior when the log file reaches its maximum size" is disabled</t>
  </si>
  <si>
    <t>The setting "System: Control Event Log behavior when the log file reaches its maximum size" is disabled</t>
  </si>
  <si>
    <t>The setting "Do not use temporary folders per session" is disabled</t>
  </si>
  <si>
    <t>The setting "Allow Cortana" is disabled</t>
  </si>
  <si>
    <t>The setting "Allow indexing of encrypted files" is disabled</t>
  </si>
  <si>
    <t>The setting "Allow search and Cortana to use location" is disabled</t>
  </si>
  <si>
    <t>The setting "Enables or disables Windows Game Recording and Broadcasting" is disabled</t>
  </si>
  <si>
    <t>The setting "Allow user control over installs" is disabled</t>
  </si>
  <si>
    <t>The setting "Always install with elevated privileges" is disabled</t>
  </si>
  <si>
    <t>The setting "Sign-in last interactive user automatically after a system-initiated restart" is disabled</t>
  </si>
  <si>
    <t>The setting "Allow Basic authentication" is disabled</t>
  </si>
  <si>
    <t>The setting "Allow unencrypted traffic" is disabled</t>
  </si>
  <si>
    <t>The setting "No auto-restart with logged on users for scheduled automatic updates installations" is disabled</t>
  </si>
  <si>
    <t>The setting "Do not preserve zone information in file attachments" is disabled</t>
  </si>
  <si>
    <t>Set "Access this computer from the network" to "Administrators, Authenticated Users"</t>
  </si>
  <si>
    <t>This policy setting allows other users on the network to connect to the computer and is required by various network protocols that include Server Message Block (SMB)-based protocols, NetBIOS, Common Internet File System (CIFS), and Component Object Model Plus (COM+).
The recommended state for this setting is: Administrators, Authenticated Users.</t>
  </si>
  <si>
    <t>The setting "Access this computer from the network" is set to "Administrators, Authenticated Users"</t>
  </si>
  <si>
    <t>The setting "Access this computer from the network" is not set to "Administrators, Authenticated Users"</t>
  </si>
  <si>
    <t>To establish the recommended configuration via GP, set the following UI path to Administrators, Authenticated Users:
	Computer Configuration\Policies\Windows Settings\Security Settings\Local Policies\User Rights Assignment\Access this computer from the network</t>
  </si>
  <si>
    <t>Adding in Authenticated Users to remain in sync with other Windows Server baselines.</t>
  </si>
  <si>
    <t>Set "Deny log on as a Service" to include "Guests"</t>
  </si>
  <si>
    <t>The setting "Deny log on as a Service" includes "Guests"</t>
  </si>
  <si>
    <t>The setting "Deny log on as a Service" does not include "Guests"</t>
  </si>
  <si>
    <t>If the firewall is turned off all traffic will be able to access the system and an attacker may be more easily able to remotely exploit a weakness in a Network Service.</t>
  </si>
  <si>
    <t>If the firewall allows all traffic to access the system then an attacker may be more easily able to remotely exploit a weakness in a Network Service.</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</si>
  <si>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</si>
  <si>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</si>
  <si>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t>
  </si>
  <si>
    <t>The setting "Adjust memory quotas for a process" is set to "Administrators, Local Service, Network Service"</t>
  </si>
  <si>
    <t>The setting "Adjust memory quotas for a process" is not set to "Administrators, Local Service, Network Service"</t>
  </si>
  <si>
    <t>To establish the recommended configuration via GP, set the following UI path to Administrators, Local Service, Network Service:
	Computer Configuration\Policies\Windows Settings\Security Settings\Local Policies\User Rights Assignment\Adjust memory quotas for a process</t>
  </si>
  <si>
    <t>Set "Change the system time" to "Administrators, "Local Service"</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</si>
  <si>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When configuring a user right in the SCM enter a comma delimited list of accounts. Accounts can be either local or located in Active Directory, they can be groups, users, or computers.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
	The recommended state for this setting is: Administrators, Local Service.</t>
  </si>
  <si>
    <t>The setting "Change the system time" is set to "Administrators, "Local Service"</t>
  </si>
  <si>
    <t>The setting "Change the system time" is not set to "Administrators, "Local Service"</t>
  </si>
  <si>
    <t>To establish the recommended configuration via GP, set the following UI path to Administrators, Local Service:
	Computer Configuration\Policies\Windows Settings\Security Settings\Local Policies\User Rights Assignment\Change the system time</t>
  </si>
  <si>
    <t>Set "Change the time zone" to "Administrators, Local Service, Users"</t>
  </si>
  <si>
    <t>This setting determines which users can change the time zone of the computer. This ability holds no great danger for the computer and may be useful for mobile workers.
	The recommended state for this setting is: Administrators, Local Service, Users.</t>
  </si>
  <si>
    <t>The setting "Change the time zone" is set to "Administrators, Local Service, Users"</t>
  </si>
  <si>
    <t>The setting "Change the time zone" is not set to "Administrators, Local Service, Users"</t>
  </si>
  <si>
    <t>To establish the recommended configuration via GP, set the following UI path to Administrators, Local Service, Users:
	Computer Configuration\Policies\Windows Settings\Security Settings\Local Policies\User Rights Assignment\Change the time zone</t>
  </si>
  <si>
    <t>Set "Create global objects" to "Administrators, Local Service, Network Service, Service"</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</si>
  <si>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t>
  </si>
  <si>
    <t>The setting "Create global objects" is set to "Administrators, Local Service, Network Service, Service"</t>
  </si>
  <si>
    <t>The setting "Create global objects" is not set to "Administrators, Local Service, Network Service, Service"</t>
  </si>
  <si>
    <t>To establish the recommended configuration via GP, set the following UI path to Administrators, Local Service, Network Service, SERVICE:
	Computer Configuration\Policies\Windows Settings\Security Settings\Local Policies\User Rights Assignment\Create global objects</t>
  </si>
  <si>
    <t>Set "Generate security audits" to "Local Service, Network Service"</t>
  </si>
  <si>
    <t>This policy setting determines which users or processes can generate audit records in the Security log.
	The recommended state for this setting is: Local Service, Network Service.</t>
  </si>
  <si>
    <t>The setting "Generate security audits" is set to "Local Service, Network Service"</t>
  </si>
  <si>
    <t>The setting "Generate security audits" is not set to "Local Service, Network Service"</t>
  </si>
  <si>
    <t>To establish the recommended configuration via GP, set the following UI path to Local Service, Network Service:
	Computer Configuration\Policies\Windows Settings\Security Settings\Local Policies\User Rights Assignment\Generate security audits</t>
  </si>
  <si>
    <t>Set "Impersonate a client after authentication" to "Administrators, Local Service, Network Service, Service"</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</si>
  <si>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The recommended state for this setting is: Administrators, Local Service, Network Service, SERVICE.</t>
  </si>
  <si>
    <t>The setting "Impersonate a client after authentication" is set to "Administrators, Local Service, Network Service, Service"</t>
  </si>
  <si>
    <t>The setting "Impersonate a client after authentication" is not set to "Administrators, Local Service, Network Service, Service"</t>
  </si>
  <si>
    <t>To establish the recommended configuration via GP, set the following UI path to Administrators, Local Service, Network Service, SERVICE:
	Computer Configuration\Policies\Windows Settings\Security Settings\Local Policies\User Rights Assignment\Impersonate a client after authentication</t>
  </si>
  <si>
    <t>Set "Replace a process level token" to "Local Service, Network Service"</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</si>
  <si>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t>
  </si>
  <si>
    <t>The setting "Replace a process level token" is set to "Local Service, Network Service"</t>
  </si>
  <si>
    <t>The setting "Replace a process level token" is not set to "Local Service, Network Service"</t>
  </si>
  <si>
    <t>To establish the recommended configuration via GP, set the following UI path to Local Service, Network Service:
	Computer Configuration\Policies\Windows Settings\Security Settings\Local Policies\User Rights Assignment\Replace a process level token</t>
  </si>
  <si>
    <t>Set "Accounts: Block Microsoft accounts" to "Users can't add or log on with Microsoft accounts"</t>
  </si>
  <si>
    <t>The setting "Accounts: Block Microsoft accounts" is set to "Users can't add or log on with Microsoft accounts"</t>
  </si>
  <si>
    <t>The setting "Accounts: Block Microsoft accounts" is not set to "Users can't add or log on with Microsoft accounts"</t>
  </si>
  <si>
    <t>Set 'take ownership of files or other objects" to "Administrators"</t>
  </si>
  <si>
    <t>The setting 'take ownership of files or other objects" is set to "Administrators"</t>
  </si>
  <si>
    <t>The setting 'take ownership of files or other objects" is not set to "Administrators"</t>
  </si>
  <si>
    <t>Set 'turn off background refresh of Group Policy" to "Disabled"</t>
  </si>
  <si>
    <t>The setting 'turn off background refresh of Group Policy" is disabled</t>
  </si>
  <si>
    <t>The setting 'turn off background refresh of Group Policy" is not disabled</t>
  </si>
  <si>
    <t>Set 'turn off app notifications on the lock screen" to "Enabled"</t>
  </si>
  <si>
    <t>The setting 'turn off app notifications on the lock screen" is enabled</t>
  </si>
  <si>
    <t>The setting 'turn off app notifications on the lock screen" is not enabled</t>
  </si>
  <si>
    <t>Set 'turn on PIN sign-in" to "Disabled"</t>
  </si>
  <si>
    <t>This policy setting allows you to control whether a domain user can sign in using a PIN.
	If you enable this policy setting, a domain user can set up and sign in with a PIN.
	If you disable or don't configure this policy setting, a domain user can't set up and use a PIN.
	Note that the user"s domain password will be cached in the system vault when using this feature.
	The recommended state for this setting is: Disabled.</t>
  </si>
  <si>
    <t>The setting 'turn on PIN sign-in" is disabled</t>
  </si>
  <si>
    <t>The setting 'turn on PIN sign-in" is not disabled</t>
  </si>
  <si>
    <t>Set 'turn off Autoplay" to "Enabled: All drives"</t>
  </si>
  <si>
    <t>The setting 'turn off Autoplay" is set to "Enabled: All drives"</t>
  </si>
  <si>
    <t>The setting 'turn off Autoplay" is not set to "Enabled: All drives"</t>
  </si>
  <si>
    <t>Set 'toggle user control over Insider builds" to "Disabled"</t>
  </si>
  <si>
    <t>The setting 'toggle user control over Insider builds" is disabled</t>
  </si>
  <si>
    <t>The setting 'toggle user control over Insider builds" is not disabled</t>
  </si>
  <si>
    <t>Set 'turn off Data Execution Prevention for Explorer" to "Disabled"</t>
  </si>
  <si>
    <t>The setting 'turn off Data Execution Prevention for Explorer" is disabled</t>
  </si>
  <si>
    <t>The setting 'turn off Data Execution Prevention for Explorer" is not disabled</t>
  </si>
  <si>
    <t>Set 'turn off heap termination on corruption" to "Disabled"</t>
  </si>
  <si>
    <t>The setting 'turn off heap termination on corruption" is disabled</t>
  </si>
  <si>
    <t>The setting 'turn off heap termination on corruption" is not disabled</t>
  </si>
  <si>
    <t>Set 'turn off shell protocol protected mode" to "Disabled"</t>
  </si>
  <si>
    <t>The setting 'turn off shell protocol protected mode" is disabled</t>
  </si>
  <si>
    <t>The setting 'turn off shell protocol protected mode" is not disabled</t>
  </si>
  <si>
    <t>Set 'turn on PowerShell Script Block Logging" to "Disabled"</t>
  </si>
  <si>
    <t>The setting 'turn on PowerShell Script Block Logging" is disabled</t>
  </si>
  <si>
    <t>The setting 'turn on PowerShell Script Block Logging" is not disabled</t>
  </si>
  <si>
    <t>Set 'turn on PowerShell Transcription" to "Disabled"</t>
  </si>
  <si>
    <t>The setting 'turn on PowerShell Transcription" is disabled</t>
  </si>
  <si>
    <t>The setting 'turn on PowerShell Transcription" is not disabled</t>
  </si>
  <si>
    <t>Set 'turn off toast notifications on the lock screen" to "Enabled"</t>
  </si>
  <si>
    <t>The setting 'turn off toast notifications on the lock screen" is enabled</t>
  </si>
  <si>
    <t>The setting 'turn off toast notifications on the lock screen" is not enabled</t>
  </si>
  <si>
    <t>Set "Audit Security State Change" to "Success and Failure"</t>
  </si>
  <si>
    <t>The setting "Audit Security State Change" is set to "Success and Failure"</t>
  </si>
  <si>
    <t>Changing from "Success" to "Success and Failure" to synchronize with other Windows Server benchmarks.</t>
  </si>
  <si>
    <t>The setting "Audit Security State Change" is not set to "Success and Failure"</t>
  </si>
  <si>
    <t>To establish the recommended configuration via GP, set the following UI path to Success and Failure:
	Computer Configuration\Policies\Windows Settings\Security Settings\Advanced Audit Policy Configuration\Audit Policies\System\Audit Security State Change</t>
  </si>
  <si>
    <t xml:space="preserve">This SCSEM is used by the IRS Office of Safeguards to evaluate compliance with IRS Publication 1075 for agencies that have implemented Windows 10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Windows 10 -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This SCSEM was created for the IRS Office of Safeguards based on the following resources.
▪ IRS Publication 1075, Tax Information Security Guidelines for Federal, State and Local Agencies (October 2014)
▪ NIST SP 800-53 Rev. 4, Recommended Security Controls for Federal Information Systems and Organizations (April 2013)
▪ CIS Microsoft Windows 10 Enterprise RTM (Release 1507) Benchmark v1.0.0
</t>
  </si>
  <si>
    <t>CIS Benchmark Section #</t>
  </si>
  <si>
    <t>CIS Recommendation #</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</si>
  <si>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</si>
  <si>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CCE-35219-5</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</si>
  <si>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</si>
  <si>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CCE-34907-6</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</si>
  <si>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</si>
  <si>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CCE-35366-4</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</si>
  <si>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</si>
  <si>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CCE-33789-9</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</si>
  <si>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01280159 range. (ALT characters outside of this range can represent standard alphanumeric characters that would not add additional complexity to the password.)</t>
  </si>
  <si>
    <t>CCE-33777-4</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</si>
  <si>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</si>
  <si>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CCE-35370-6</t>
  </si>
  <si>
    <t>Although it may seem like a good idea to configure this policy setting to never automatically unlock an account, such a configuration can increase the number of requests that your organization's help desk receives to unlock accounts that were locked by mistake.</t>
  </si>
  <si>
    <t>CCE-35409-2</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</si>
  <si>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</si>
  <si>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CCE-33728-7</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</si>
  <si>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</si>
  <si>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CCE-35408-4</t>
  </si>
  <si>
    <t>None, this is the default configuration.</t>
  </si>
  <si>
    <t>CCE-35457-1</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</si>
  <si>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it is recommended that it be assigned to the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</si>
  <si>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CCE-32928-4</t>
  </si>
  <si>
    <t>There should be little or no impact because the Act as part of the operating system user right is rarely needed by any accounts other than the Local System account.</t>
  </si>
  <si>
    <t>CCE-35403-5</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</si>
  <si>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</si>
  <si>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CCE-35490-2</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</si>
  <si>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rights assignments.</t>
  </si>
  <si>
    <t>CCE-35640-2</t>
  </si>
  <si>
    <t>Removal of the Allow log on through Terminal Services user right from other groups or membership changes in these default groups could limit the abilities of users who perform specific administrative roles in your environment. You should confirm that delegated activities will not be adversely affected.</t>
  </si>
  <si>
    <t>CCE-33035-7</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</si>
  <si>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</si>
  <si>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CCE-35699-8</t>
  </si>
  <si>
    <t>There should be no impact, because time synchronization for most organizations should be fully automated for all computers that belong to the domain. Computers that do not belong to the domain should be configured to synchronize with an external source.</t>
  </si>
  <si>
    <t>CCE-33094-4</t>
  </si>
  <si>
    <t>None. This is the default configuration.</t>
  </si>
  <si>
    <t>CCE-33431-8</t>
  </si>
  <si>
    <t>CCE-33051-4</t>
  </si>
  <si>
    <t>CCE-33779-0</t>
  </si>
  <si>
    <t>CCE-33095-1</t>
  </si>
  <si>
    <t>CCE-33780-8</t>
  </si>
  <si>
    <t>CCE-33053-0</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</si>
  <si>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privilege; if it does not have it, Windows Clustering will fail. For additional information about how to configure Windows Clustering in conjunction with computer hardening, see Microsoft Knowledge Base article 891597: How to apply more restrictive security settings on a Windows Server 2003-based cluster server [https://support.microsoft.com/en-us/kb/891597].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</si>
  <si>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CCE-33157-9</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</si>
  <si>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</si>
  <si>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CCE-34173-5</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</si>
  <si>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IWAM_&lt;ComputerName&gt;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</si>
  <si>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CCE-35461-3</t>
  </si>
  <si>
    <t>If you assign the Deny log on as a service user right to specific accounts, services may not be able to start and a DoS condition could result.</t>
  </si>
  <si>
    <t>CCE-35404-3</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</si>
  <si>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</si>
  <si>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CCE-35293-0</t>
  </si>
  <si>
    <t>If you assign the Deny log on through Terminal Services user right to other groups, you could limit the abilities of users who are assigned to specific administrative roles in your environment. Accounts that have this user right will be unable to connect to the computer through either Terminal Services or Remote Assistance. You should confirm that delegated tasks will not be negatively impacted.</t>
  </si>
  <si>
    <t>CCE-33787-3</t>
  </si>
  <si>
    <t>CCE-33778-2</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</si>
  <si>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</si>
  <si>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CCE-33715-4</t>
  </si>
  <si>
    <t>On most computers, this is the default configuration and there will be no negative impact. However, if you have installed _Web Server (IIS)_, you will need to allow the IIS application pool(s) to be granted this User Right Assignment.</t>
  </si>
  <si>
    <t>CCE-35363-1</t>
  </si>
  <si>
    <t>In most cases this configuration will have no impact. If you have installed _Web Server (IIS)_, you will need to also assign the user right to IIS_IUSRS.</t>
  </si>
  <si>
    <t>CCE-34021-6</t>
  </si>
  <si>
    <t>CCE-35178-3</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</si>
  <si>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</si>
  <si>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CCE-34903-5</t>
  </si>
  <si>
    <t>CCE-33807-9</t>
  </si>
  <si>
    <t>CCE-35275-7</t>
  </si>
  <si>
    <t>None, by default the Administrators group has this user right.</t>
  </si>
  <si>
    <t>CCE-34913-4</t>
  </si>
  <si>
    <t>CCE-35183-3</t>
  </si>
  <si>
    <t>CCE-35369-8</t>
  </si>
  <si>
    <t>If you remove the Profile single process user right from the Power Users group or other accounts, you could limit the abilities of users who are assigned to specific administrative roles in your environment. You should ensure that delegated tasks will not be negatively affected.</t>
  </si>
  <si>
    <t>CCE-35000-9</t>
  </si>
  <si>
    <t>CCE-35001-7</t>
  </si>
  <si>
    <t>CCE-35003-3</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</si>
  <si>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</si>
  <si>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CCE-35067-8</t>
  </si>
  <si>
    <t>The impact of removing these default groups from the Shut down the system user right could limit the delegated abilities of assigned roles in your environment. You should confirm that delegated activities will not be adversely affected.</t>
  </si>
  <si>
    <t>CCE-35004-1</t>
  </si>
  <si>
    <t>CCE-35009-0</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</si>
  <si>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</si>
  <si>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CCE-33511-7</t>
  </si>
  <si>
    <t>Users will not be able to log onto the computer with their Microsoft account.</t>
  </si>
  <si>
    <t>CCE-35487-8</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</si>
  <si>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Server(tm) 2003.</t>
  </si>
  <si>
    <t>CCE-33949-9</t>
  </si>
  <si>
    <t>CCE-32929-2</t>
  </si>
  <si>
    <t>You will have to inform users who are authorized to use this account of the new account name. (The guidance for this setting assumes that the Administrator account was not disabled, which was recommended earlier in this chapter.)</t>
  </si>
  <si>
    <t>CCE-33034-0</t>
  </si>
  <si>
    <t>There should be little impact, because the Guest account is disabled by default.</t>
  </si>
  <si>
    <t>CCE-35488-6</t>
  </si>
  <si>
    <t>The individual audit policy subcategories that are available in Windows Vista are not exposed in the interface of Group Policy tools. Administrators can deploy a custom audit policy that applies detailed security auditing settings to Windows Vista-based client computers in a Windows Server 2003 domain or in a Windows 2000 domain. If after enabling this setting, you attempt to modify an auditing setting by using Group Policy, the Group Policy auditing setting will be ignored in favor of the custom policy setting. To modify auditing settings by using Group Policy, you must first disable this key.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</si>
  <si>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CCE-35533-9</t>
  </si>
  <si>
    <t>If you enable this policy setting,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t>
  </si>
  <si>
    <t>CCE-33046-4</t>
  </si>
  <si>
    <t>None - the default value is Administrators only. Administrators and Interactive Users will be able to format and eject removable NTFS media.</t>
  </si>
  <si>
    <t>CCE-34355-8</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</si>
  <si>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
	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</si>
  <si>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CCE-34892-0</t>
  </si>
  <si>
    <t>Digital encryption and signing of the "secure channel" is a good idea where it is supported. The secure channel protects domain credentials as they are sent to the domain controller. However, only Windows NT 4.0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t>
  </si>
  <si>
    <t>CCE-35273-2</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</si>
  <si>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</si>
  <si>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CCE-34893-8</t>
  </si>
  <si>
    <t>CCE-34986-0</t>
  </si>
  <si>
    <t>CCE-34894-6</t>
  </si>
  <si>
    <t>Computers that have this policy setting enabled will not be able to join Windows NT 4.0 domains, and trusts between Active Directory domains and Windows NT-style domains may not work properly. Also, computers that do not support this policy setting will not be able to join domains in which the domain controllers have this policy setting enabled.</t>
  </si>
  <si>
    <t>CCE-35177-5</t>
  </si>
  <si>
    <t>Users will not see their user name or domain name when unlocking their computer, they will have to enter that information.</t>
  </si>
  <si>
    <t>CCE-34898-7</t>
  </si>
  <si>
    <t>Unless they use a smart card to log on, users will have to simultaneously press three keys before the logon dialog box will display.</t>
  </si>
  <si>
    <t>CCE-35099-1</t>
  </si>
  <si>
    <t>The screen saver will automatically activate when the computer has been unattended for the amount of time specified. The impact should be minimal since the screen saver is enabled by default.</t>
  </si>
  <si>
    <t>CCE-34900-1</t>
  </si>
  <si>
    <t>Users will see a message in a dialog box before they can log on to the server console.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 If you inadvertently create a logon message policy on a Windows Vista-based or Windows XP Professional-based computer and you discover that it does not display properly on Windows 2000-based computers, do the following: Change the setting to Not Defined, and then change the setting to the desired value by using a Windows 2000-based computer.
	IMPORTANT: If you do not reconfigure this setting to Not Defined before reconfiguring the setting using a Windows 2000-based computer, the changes will not take effect properly.</t>
  </si>
  <si>
    <t>CCE-35064-5</t>
  </si>
  <si>
    <t>CCE-35179-1</t>
  </si>
  <si>
    <t>Users will be unable to log on to any computers if there is no domain controller available to authenticate them. Organizations may want to configure this value to 2 for end-user computers, especially for mobile users. A configuration value of 2 means that the user's logon information will still be in the cache, even if a member of the IT department has recently logged on to their computer to perform system maintenance. This method allows users to log on to their computers when they are not connected to the organization's network.</t>
  </si>
  <si>
    <t>CCE-34901-9</t>
  </si>
  <si>
    <t>Users will see a dialog box prompt to change their password each time that they log on to the domain when their password is configured to expire between 5 and 14 days.</t>
  </si>
  <si>
    <t>CCE-35274-0</t>
  </si>
  <si>
    <t>If you select Force Logoff, users will have to re-insert their smart cards and re-enter their PINs when they return to their workstations. Enforcing this setting on computers used by people who must log onto multiple computers in order to perform their duties could be frustrating and lower productivity. For example, if network administrators are limited to a single account but need to log into several computers simultaneously in order to effectively manage the network enforcing this setting will limit them to logging onto one computer at a time. For these reasons it is recommended that this setting only be enforced on workstations used for purposes commonly associated with typical users such as document creation and email.</t>
  </si>
  <si>
    <t>CCE-34988-6</t>
  </si>
  <si>
    <t>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 [https://support.microsoft.com/en-us/kb/950876].</t>
  </si>
  <si>
    <t>CCE-35222-9</t>
  </si>
  <si>
    <t>CCE-34908-4</t>
  </si>
  <si>
    <t>Some very old applications and operating systems such as MS-DOS, Windows for Workgroups 3.11, and Windows 95a may not be able to communicate with the servers in your organization by means of the SMB protocol.</t>
  </si>
  <si>
    <t>CCE-33717-0</t>
  </si>
  <si>
    <t>There will be little impact because SMB sessions will be re-established automatically if the client resumes activity.</t>
  </si>
  <si>
    <t>CCE-34909-2</t>
  </si>
  <si>
    <t>CCE-35065-2</t>
  </si>
  <si>
    <t>CCE-35182-5</t>
  </si>
  <si>
    <t>If logon hours are not used in your organization, this policy setting will have no impact. If logon hours are used, existing user sessions will be forcibly terminated when their logon hours expire.</t>
  </si>
  <si>
    <t>CCE-34911-8</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</si>
  <si>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t>
  </si>
  <si>
    <t>CCE-35299-7</t>
  </si>
  <si>
    <t>Disabled is the default configuration for this policy setting on member computers; therefore it will have no impact on them. The default configuration for domain controllers is Enabled. If you disable this policy setting on domain controllers, legacy computers may be unable to communicate with Windows Server 2003-based domains. For example, the following computers may not work:
* Windows NT 4.0-based Remote Access Service servers.
* Microsoft SQL Servers(tm) that run on Windows NT 3.x-based or Windows NT 4.0-based computers.
* Remote Access Service or Microsoft SQL servers that run on Windows 2000-based computers and are located in Windows NT 3.x domains or Windows NT 4.0 domains.</t>
  </si>
  <si>
    <t>CCE-34914-2</t>
  </si>
  <si>
    <t>It will be impossible to establish trusts with Windows NT 4.0-based domains. Also, client computers that run older versions of the Windows operating system such as Windows NT 3.51 and Windows 95 will experience problems when they try to use resources on the server.</t>
  </si>
  <si>
    <t>CCE-34631-2</t>
  </si>
  <si>
    <t>It will be impossible to grant access to users of another domain across a one-way trust because administrators in the trusting domain will be unable to enumerate lists of accounts in the other domain. Users who access file and print servers anonymously will be unable to list the shared network resources on those servers; the users will have to authenticate before they can view the lists of shared folders and printers.</t>
  </si>
  <si>
    <t>CCE-34723-7</t>
  </si>
  <si>
    <t>Users will be forced to enter passwords whenever they log on to their Passport account or other network resources that aren't accessible to their domain account. Testing has shown that clients running Windows Vista or Windows Server 2008 will be unable to connect to Distributed File System (DFS) shares in untrusted domains. Enabling this setting also makes it impossible to specify alternate credentials for scheduled tasks, this can cause a variety of problems. For example, some third party backup products will no longer work. This policy setting should have no impact on users who access network resources that are configured to allow access with their Active Directory-based domain account.</t>
  </si>
  <si>
    <t>CCE-33718-8</t>
  </si>
  <si>
    <t>CCE-35367-2</t>
  </si>
  <si>
    <t>This configuration will disable null session access over named pipes, and applications that rely on this feature or on unauthenticated access to named pipes will no longer function. The BROWSER named pipe may need to be added to this list if the _Computer Browser_ service is needed for supporting legacy components. The _Computer Browser_ service is disabled by default.</t>
  </si>
  <si>
    <t>CCE-34965-4</t>
  </si>
  <si>
    <t>Remote management tools such as the Microsoft Baseline Security Analyzer and Microsoft Systems Management Server require remote access to the registry to properly monitor and manage those computers. If you remove the default registry paths from the list of accessible ones, such remote management tools could fail.
	NOTE: If you want to allow remote access, you must also enable the Remote Registry service.</t>
  </si>
  <si>
    <t>CCE-33976-2</t>
  </si>
  <si>
    <t>CCE-35300-3</t>
  </si>
  <si>
    <t>You can enable this policy setting to restrict null session access for unauthenticated users to all server pipes and shared folders except those that are listed in the NullSessionPipes and NullSessionShares entries.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</si>
  <si>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CCE-33563-8</t>
  </si>
  <si>
    <t>There should be little impact because this is the default configuration. Only authenticated users will have access to shared resources on the server.</t>
  </si>
  <si>
    <t>CCE-34651-0</t>
  </si>
  <si>
    <t>CCE-33719-6</t>
  </si>
  <si>
    <t>If you enable this policy setting, services running as Local System that use Negotiate will use the computer identity. This might cause some authentication requests between Windows operating systems to fail and log an error.
	If you disable this policy setting, services running as Local System that use Negotiate when reverting to NTLM authentication will authenticate anonymously. This was the behavior in previous versions of Windows.</t>
  </si>
  <si>
    <t>CCE-33141-3</t>
  </si>
  <si>
    <t>Any applications that require NULL sessions for LocalSystem will not work as designed.</t>
  </si>
  <si>
    <t>CCE-35410-0</t>
  </si>
  <si>
    <t>Disabling this setting will disallow the online identities to be able to authenticate to the domain joined machine in Windows 7 and later.</t>
  </si>
  <si>
    <t>CCE-35411-8</t>
  </si>
  <si>
    <t>If not selected, the encryption type will not be allowed. This setting may affect compatibility with client computers or services and applications. Multiple selections are permitted.</t>
  </si>
  <si>
    <t>CCE-35786-3</t>
  </si>
  <si>
    <t>Earlier operating systems such as Windows 95, Windows 98, and Windows ME as well as some third-party applications will fail.</t>
  </si>
  <si>
    <t>CCE-35225-2</t>
  </si>
  <si>
    <t>When a user's logon time expires, SMB sessions will terminate. The user will be unable to log on to the computer until their next scheduled access time commences.</t>
  </si>
  <si>
    <t>CCE-34993-6</t>
  </si>
  <si>
    <t>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Microsoft Knowledge Base article 305379: Authentication Problems in Windows 2000 with NTLM 2 Levels Above 2 in a Windows NT 4.0 Domain [https://support.microsoft.com/en-us/kb/305379].</t>
  </si>
  <si>
    <t>CCE-35302-9</t>
  </si>
  <si>
    <t>If you configure the server to require LDAP signatures you must also configure the client. If you do not configure the client it will not be able to communicate with the server, which could cause many features to fail, including user authentication, Group Policy, and logon scripts.</t>
  </si>
  <si>
    <t>CCE-33802-0</t>
  </si>
  <si>
    <t>Client applications that are enforcing these settings will be unable to communicate with older servers that do not support them. This setting could impact Windows Clustering when applied to servers running Windows Server 2003, see Microsoft Knowledge Base articles 891597: How to apply more restrictive security settings on a Windows Server 2003-based cluster server [https://support.microsoft.com/en-us/kb/891597] and 890761: You receive an "Error 0x8007042b" error message when you add or join a node to a cluster if you use NTLM version 2 in Windows Server 2003 [https://support.microsoft.com/en-us/kb/890761] for more information on possible issues and how to resolve them.</t>
  </si>
  <si>
    <t>CCE-35447-2</t>
  </si>
  <si>
    <t>Server applications that are enforcing these settings will be unable to communicate with older servers that do not support them. This setting could impact Windows Clustering when applied to servers running Windows Server 2003, see Microsoft Knowledge Base articles 891597: How to apply more restrictive security settings on a Windows Server 2003-based cluster server [https://support.microsoft.com/en-us/kb/891597] and 890761: You receive an "Error 0x8007042b" error message when you add or join a node to a cluster if you use NTLM version 2 in Windows Server 2003 [https://support.microsoft.com/en-us/kb/890761] for more information on possible issues and how to resolve them.</t>
  </si>
  <si>
    <t>CCE-35108-0</t>
  </si>
  <si>
    <t>Users will have to enter a user name and password to access the Recovery Console.</t>
  </si>
  <si>
    <t>CCE-35228-6</t>
  </si>
  <si>
    <t>Users who have started a server through the Recovery Console and logged in with the built-in Administrator account will not be able to copy files and folders to a floppy disk.</t>
  </si>
  <si>
    <t>CCE-34757-5</t>
  </si>
  <si>
    <t>All subsystems will be forced to observe case insensitivity. This configuration may confuse users who are familiar with any UNIX-based operating systems that is case-sensitive.</t>
  </si>
  <si>
    <t>CCE-35008-2</t>
  </si>
  <si>
    <t>CCE-35232-8</t>
  </si>
  <si>
    <t>Users that log on using the local Administrator account will be prompted for consent whenever a program requests an elevation in privilege.</t>
  </si>
  <si>
    <t>CCE-35338-3</t>
  </si>
  <si>
    <t>If you enable this setting, ("User Account Control: Allow UIAccess applications to prompt for elevation without using the secure desktop"), requests for elevation are automatically sent to the interactive desktop (not the secure desktop) and also appear on the remote administrator's view of the desktop during a Windows Remote Assistance session, and the remote administrator is able to provide the appropriate credentials for elevation. This setting does not change the behavior of the UAC elevation prompt for administrators.</t>
  </si>
  <si>
    <t>CCE-35458-9</t>
  </si>
  <si>
    <t>This policy setting controls the behavior of the elevation prompt for administrators.</t>
  </si>
  <si>
    <t>CCE-33784-0</t>
  </si>
  <si>
    <t>Users will need to provide administrative passwords to be able to run programs with elevated privileges. This could cause an increased load on IT staff while the programs that are impacted are identified and standard operating procedures are modified to support least privilege operations.</t>
  </si>
  <si>
    <t>CCE-33785-7</t>
  </si>
  <si>
    <t>Users will need to provide administrative passwords to be able to install programs.</t>
  </si>
  <si>
    <t>CCE-35429-0</t>
  </si>
  <si>
    <t>If the application that requests UIAccess meets the UIAccess setting requirements, Windows Vista starts the application with the ability to bypass most of the UIPI restrictions. If the application does not meet the security restrictions, the application will be started without UIAccess rights and can interact only with applications at the same or lower privilege level.</t>
  </si>
  <si>
    <t>CCE-35401-9</t>
  </si>
  <si>
    <t>Users and administrators will need to learn to work with UAC prompts and adjust their work habits to use least privilege operations.</t>
  </si>
  <si>
    <t>CCE-33788-1</t>
  </si>
  <si>
    <t>CCE-33815-2</t>
  </si>
  <si>
    <t>CCE-35459-7</t>
  </si>
  <si>
    <t>CCE-33160-3</t>
  </si>
  <si>
    <t>CCE-33063-9</t>
  </si>
  <si>
    <t>CCE-33098-5</t>
  </si>
  <si>
    <t>If you configure this policy setting to No, Windows Firewall will not display these notifications.</t>
  </si>
  <si>
    <t>CCE-33062-1</t>
  </si>
  <si>
    <t>If you enable this setting and this computer sends multicast or broadcast messages to other computers, Windows Firewall with Advanced Security waits as long as three seconds for unicast responses from the other computers and then blocks all later responses. If you disable this setting and this computer sends a multicast or broadcast message to other computers, Windows Firewall with Advanced Security blocks the unicast responses sent by those other computers.</t>
  </si>
  <si>
    <t>CCE-33060-5</t>
  </si>
  <si>
    <t>If you configure this setting to No, administrators can still create firewall rules, but the rules will not be applied. This setting is available only when configuring the policy through Group Policy.</t>
  </si>
  <si>
    <t>CCE-33061-3</t>
  </si>
  <si>
    <t>CCE-35701-2</t>
  </si>
  <si>
    <t>The log file will be stored in the specified file.</t>
  </si>
  <si>
    <t>CCE-34176-8</t>
  </si>
  <si>
    <t>The log file size will be limited to the specified size, old events will be overwritten by newer ones when the limit is reached.</t>
  </si>
  <si>
    <t>CCE-35083-5</t>
  </si>
  <si>
    <t>Information about dropped packets will be recorded in the firewall log file.</t>
  </si>
  <si>
    <t>CCE-35252-6</t>
  </si>
  <si>
    <t>Information about successful connections will be recorded in the firewall log file.</t>
  </si>
  <si>
    <t>CCE-35306-0</t>
  </si>
  <si>
    <t>CCE-33066-2</t>
  </si>
  <si>
    <t>CCE-33161-1</t>
  </si>
  <si>
    <t>CCE-33162-9</t>
  </si>
  <si>
    <t>CCE-33065-4</t>
  </si>
  <si>
    <t>CCE-35536-2</t>
  </si>
  <si>
    <t>CCE-35702-0</t>
  </si>
  <si>
    <t>CCE-33064-7</t>
  </si>
  <si>
    <t>CCE-33437-5</t>
  </si>
  <si>
    <t>CCE-34356-6</t>
  </si>
  <si>
    <t>CCE-33436-7</t>
  </si>
  <si>
    <t>CCE-34177-6</t>
  </si>
  <si>
    <t>CCE-35703-8</t>
  </si>
  <si>
    <t>CCE-33069-6</t>
  </si>
  <si>
    <t>CCE-33070-4</t>
  </si>
  <si>
    <t>CCE-33068-8</t>
  </si>
  <si>
    <t>CCE-33067-0</t>
  </si>
  <si>
    <t>CCE-35537-0</t>
  </si>
  <si>
    <t>CCE-33099-3</t>
  </si>
  <si>
    <t>CCE-35117-1</t>
  </si>
  <si>
    <t>CCE-35421-7</t>
  </si>
  <si>
    <t>CCE-35116-3</t>
  </si>
  <si>
    <t>CCE-33734-5</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</si>
  <si>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</si>
  <si>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CCE-35494-4</t>
  </si>
  <si>
    <t>CCE-32932-6</t>
  </si>
  <si>
    <t>CCE-33410-2</t>
  </si>
  <si>
    <t>CCE-35497-7</t>
  </si>
  <si>
    <t>CCE-35498-5</t>
  </si>
  <si>
    <t>CCE-35499-3</t>
  </si>
  <si>
    <t>CCE-33040-7</t>
  </si>
  <si>
    <t>CCE-35504-0</t>
  </si>
  <si>
    <t>CCE-35507-3</t>
  </si>
  <si>
    <t>CCE-35508-1</t>
  </si>
  <si>
    <t>CCE-35510-7</t>
  </si>
  <si>
    <t>CCE-35511-5</t>
  </si>
  <si>
    <t>CCE-35520-6</t>
  </si>
  <si>
    <t>CCE-35521-4</t>
  </si>
  <si>
    <t>CCE-33091-0</t>
  </si>
  <si>
    <t>CCE-35524-8</t>
  </si>
  <si>
    <t>CCE-35525-5</t>
  </si>
  <si>
    <t>CCE-32936-7</t>
  </si>
  <si>
    <t>CCE-33043-1</t>
  </si>
  <si>
    <t>CCE-35526-3</t>
  </si>
  <si>
    <t>CCE-35527-1</t>
  </si>
  <si>
    <t>If you enable this setting, users will no longer be able to enable or disable lock screen camera access in PC Settings, and the camera cannot be invoked on the lock screen.</t>
  </si>
  <si>
    <t>CCE-35799-6</t>
  </si>
  <si>
    <t>If you enable this setting, users will no longer be able to modify slide show settings in PC Settings, and no slide show will ever start.</t>
  </si>
  <si>
    <t>CCE-35800-2</t>
  </si>
  <si>
    <t>If this policy is disabled, automatic learning of speech, inking, and typing stops and users cannot change its value via PC Settings.</t>
  </si>
  <si>
    <t>CCE-41387-2</t>
  </si>
  <si>
    <t>None. By default this entry is not enabled.</t>
  </si>
  <si>
    <t>CCE-35438-1</t>
  </si>
  <si>
    <t>All incoming source routed packets will be dropped.</t>
  </si>
  <si>
    <t>CCE-33790-7</t>
  </si>
  <si>
    <t>CCE-33816-0</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</si>
  <si>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</si>
  <si>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CCE-34597-5</t>
  </si>
  <si>
    <t>An attacker could send a request over the network and query a computer to release its NetBIOS name. As with any change that could affect applications, it is recommended that you test this change in a non-production environment before you change the production environment.</t>
  </si>
  <si>
    <t>CCE-35405-0</t>
  </si>
  <si>
    <t>Applications will be forced to search for DLLs in the system path first. For applications that require unique versions of these DLLs that are included with the application, this entry could cause performance or stability problems.</t>
  </si>
  <si>
    <t>CCE-34022-4</t>
  </si>
  <si>
    <t>Users will have to enter their passwords to resume their console sessions as soon as the screen saver activates.</t>
  </si>
  <si>
    <t>CCE-34619-7</t>
  </si>
  <si>
    <t>This setting will generate an audit event when the Security log reaches the 90 percent-full threshold unless the log is configured to overwrite events as needed.</t>
  </si>
  <si>
    <t>CCE-35406-8</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</si>
  <si>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environment, where there is a need to control network traffic to only authorized paths, you can disable the Network Bridge setting on a computer. If you disable Network Bridge on a computer, users cannot create or configure a network bridge. Membership in the local Administrators group, or equivalent, is the minimum required to complete this procedure.</t>
  </si>
  <si>
    <t>CCE-33107-4</t>
  </si>
  <si>
    <t>If you enable this policy setting domain users must elevate when setting a network's location. If you disable or do not configure this policy setting domain users can set a network's location without elevating.</t>
  </si>
  <si>
    <t>CCE-35554-5</t>
  </si>
  <si>
    <t>If you enable this policy, Windows only allows access to the specified UNC paths after fulfilling additional security requirements.</t>
  </si>
  <si>
    <t>If this policy setting is enabled, the computer responds to automatic and manual network connection attempts based on the following circumstances:
	- _Automatic connection attempts_
- When the computer is already connected to a domain based network, all automatic connection attempts to non-domain networks are blocked.
- When the computer is already connected to a non-domain based network, automatic connection attempts to domain based networks are blocked.
	- _Manual connection attempts_
- When the computer is already connected to either a non-domain based network or a domain based network over media other than Ethernet, and a user attempts to create a manual connection to an additional network in violation of this policy setting, the existing network connection is disconnected and the manual connection is allowed.
- When the computer is already connected to either a non-domain based network or a domain based network over Ethernet, and a user attempts to create a manual connection to an additional network in violation of this policy setting, the existing Ethernet connection is maintained and the manual connection attempt is blocked.</t>
  </si>
  <si>
    <t>CCE-35375-5</t>
  </si>
  <si>
    <t>If this policy setting is disabled, both "Connect to suggested open hotspots," "Connect to networks shared by my contacts," and "Enable paid services" will be turned off and users on this device will be prevented from enabling them.</t>
  </si>
  <si>
    <t>CCE-41378-1</t>
  </si>
  <si>
    <t>None - this is the default behavior.</t>
  </si>
  <si>
    <t>CCE-35486-0</t>
  </si>
  <si>
    <t>None - this is the default behavior for Windows 8.1 and Server 2012 R2.</t>
  </si>
  <si>
    <t>CCE-35815-0</t>
  </si>
  <si>
    <t>If you disable or do not configure this policy setting, the process's command line information will not be included in Audit Process Creation events.</t>
  </si>
  <si>
    <t>CCE-35802-8</t>
  </si>
  <si>
    <t>CCE-33231-2</t>
  </si>
  <si>
    <t>Group Policies will be reapplied every time they are refreshed, which could have a slight impact on performance.</t>
  </si>
  <si>
    <t>CCE-35384-7</t>
  </si>
  <si>
    <t>None - this is the default behavior.
	If you enable this policy setting the system waits until the current user logs off the system before updating the computer and user settings. If you disable or do not configure this policy setting updates can be applied while users are working.
	The frequency of updates is determined by the "Set Group Policy refresh interval for computers" and "Set Group Policy refresh interval for users" policy settings.
	NOTE: If you make changes to this policy setting you must restart your computer for it to take effect.</t>
  </si>
  <si>
    <t>CCE-35776-4</t>
  </si>
  <si>
    <t>If you enable this policy setting, the PC's network connectivity state cannot be changed without signing into Windows.
	If you disable or don't configure this policy setting, any user can disconnect the PC from the network or can connect the PC to other available networks without signing into Windows.</t>
  </si>
  <si>
    <t>CCE-33822-8</t>
  </si>
  <si>
    <t>The Logon UI will not enumerate any connected users on domain-joined computers.</t>
  </si>
  <si>
    <t>CCE-35207-0</t>
  </si>
  <si>
    <t>CCE-34838-3</t>
  </si>
  <si>
    <t>If you enable this policy setting, no app notifications are displayed on the lock screen.
	If you disable or do not configure this policy setting, users can choose which apps display notifications on the lock screen.</t>
  </si>
  <si>
    <t>CCE-34837-5</t>
  </si>
  <si>
    <t>CCE-35095-9</t>
  </si>
  <si>
    <t>Fonts not located in the %windir%\Fonts directory will not be loaded. This setting can temporarily be run in Audit mode ("Log events without blocking untrusted fonts") first to observe if blocking untrusted fonts would cause any usability or compatibility issues.</t>
  </si>
  <si>
    <t>CCE-41386-4</t>
  </si>
  <si>
    <t>If you enable this policy, or if it is not configured, the user is prompted for a password when the system resumes from sleep.
	If you disable this policy, the user is not prompted for a password when the system resumes from sleep.</t>
  </si>
  <si>
    <t>CCE-33782-4</t>
  </si>
  <si>
    <t>CCE-35462-1</t>
  </si>
  <si>
    <t>Help desk and support personnel will not be able to proactively offer assistance, although they can still respond to user assistance requests.</t>
  </si>
  <si>
    <t>CCE-33801-2</t>
  </si>
  <si>
    <t>If you enable this policy, users on this computer can use e-mail or file transfer to ask someone for help. Also, users can use instant messaging programs to allow connections to this computer, and you can configure additional Remote Assistance settings.
	If you disable this policy, users on this computer cannot use e-mail or file transfer to ask someone for help. Also, users cannot use instant messaging programs to allow connections to this computer.
	If you don't configure this policy, users can enable or disable Solicited (Ask for) Remote Assistance themselves in System Properties in Control Panel. Users can also configure Remote Assistance settings.</t>
  </si>
  <si>
    <t>CCE-35331-8</t>
  </si>
  <si>
    <t>RPC clients will authenticate to the Endpoint Mapper Service for calls that contain authentication information. Clients making such calls will not be able to communicate with the Windows NT4 Server Endpoint Mapper Service.</t>
  </si>
  <si>
    <t>CCE-35392-0</t>
  </si>
  <si>
    <t>Only authenticated RPC Clients will be allowed to connect to RPC Servers running on the machine on which the policy setting is applied. Exemptions are granted to interfaces that have requested them.</t>
  </si>
  <si>
    <t>CCE-35391-2</t>
  </si>
  <si>
    <t>Windows Store apps that typically require a Microsoft account to sign in will allow users to sign in with an enterprise account instead.</t>
  </si>
  <si>
    <t>CCE-35803-6</t>
  </si>
  <si>
    <t>If you enable this policy setting, AutoPlay is not allowed for MTP devices like cameras or phones.</t>
  </si>
  <si>
    <t>CCE-35289-8</t>
  </si>
  <si>
    <t>If you enable this policy setting, an Administrator can change the default Windows Vista or later behavior for autorun to:
	a) Completely disable autorun commands, or
	b) Revert back to pre-Windows Vista behavior of automatically executing the autorun command.</t>
  </si>
  <si>
    <t>CCE-34771-6</t>
  </si>
  <si>
    <t>Users will have to manually launch setup or installation programs that are provided on removable media.</t>
  </si>
  <si>
    <t>CCE-33791-5</t>
  </si>
  <si>
    <t>If you enable this policy setting the password reveal button will not be displayed after a user types a password in the password entry text box. If you disable or do not configure this policy setting the password reveal button will be displayed after a user types a password in the password entry text box. The policy applies to all Windows components and applications that use the Windows system controls including Internet Explorer.</t>
  </si>
  <si>
    <t>CCE-32965-6</t>
  </si>
  <si>
    <t>If you enable this policy setting, all local administrator accounts on the machine will be displayed so the user can choose one and enter the correct password. If you disable this policy setting, users will be required to always type in a username and password to elevate.</t>
  </si>
  <si>
    <t>CCE-35194-0</t>
  </si>
  <si>
    <t>Note that setting values of 0 or 1 will degrade certain experiences on the device.</t>
  </si>
  <si>
    <t>CCE-41400-3</t>
  </si>
  <si>
    <t>If you disable this policy setting, all experimentations will be turned off.</t>
  </si>
  <si>
    <t>CCE-41379-9</t>
  </si>
  <si>
    <t>If you disable this policy setting, the item "Get Insider builds" will be unavailable.</t>
  </si>
  <si>
    <t>CCE-41380-7</t>
  </si>
  <si>
    <t>Machines will not be able to download updates from peers on the Internet. If disabled machines will not be able to download updates from other machines on the same LAN.</t>
  </si>
  <si>
    <t>Impact Statement</t>
  </si>
  <si>
    <t>CCE ID</t>
  </si>
  <si>
    <t>CCE-35474-6</t>
  </si>
  <si>
    <t>CCE-35476-1</t>
  </si>
  <si>
    <t>CCE-35479-5</t>
  </si>
  <si>
    <t>CCE-35483-7</t>
  </si>
  <si>
    <t>CCE-35484-5</t>
  </si>
  <si>
    <t>CCE-35485-2</t>
  </si>
  <si>
    <t>If you enable this policy setting and a log file reaches its maximum size, new events are not written to the log and are lost.
	If you disable or do not configure this policy setting and a log file reaches its maximum size, new events overwrite old events.</t>
  </si>
  <si>
    <t>CCE-34169-3</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</si>
  <si>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</si>
  <si>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CCE-33975-4</t>
  </si>
  <si>
    <t>CCE-35090-0</t>
  </si>
  <si>
    <t>CCE-33428-4</t>
  </si>
  <si>
    <t>CCE-34170-1</t>
  </si>
  <si>
    <t>CCE-35091-8</t>
  </si>
  <si>
    <t>CCE-33729-5</t>
  </si>
  <si>
    <t>CCE-35288-0</t>
  </si>
  <si>
    <t>Only administrators will be able to run unrecognized programs downloaded from the Internet. If users with a standard account try, they won't be able to unless they get an administrator to authorize it.</t>
  </si>
  <si>
    <t>CCE-34026-5</t>
  </si>
  <si>
    <t>Enabling this policy setting may allow certain legacy plug-in applications to function. Disabling this policy setting will ensure that Data Execution Prevention blocks certain types of malware from exploiting Explorer.</t>
  </si>
  <si>
    <t>CCE-33608-1</t>
  </si>
  <si>
    <t>Disabling heap termination on corruption can allow certain legacy plug-in applications to function without terminating Explorer immediately although Explorer may still terminate unexpectedly later.</t>
  </si>
  <si>
    <t>CCE-33745-1</t>
  </si>
  <si>
    <t>If you enable this policy setting the protocol is fully enabled allowing the opening of folders and files. If you disable this policy setting the protocol is in the protected mode allowing applications to only open a limited set of folders.</t>
  </si>
  <si>
    <t>CCE-33764-2</t>
  </si>
  <si>
    <t>Mobile users who access printers and other shared devices on their home networks will not be able to leverage the ease of use provided by HomeGroup functionality.</t>
  </si>
  <si>
    <t>CCE-34776-5</t>
  </si>
  <si>
    <t>If you enable this policy setting: 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If you disable or do not configure this policy setting apps and features can work with OneDrive file storage.</t>
  </si>
  <si>
    <t>CCE-33826-9</t>
  </si>
  <si>
    <t>If you enable this policy setting, the password saving checkbox is disabled for Remote Desktop Services / Terminal Services clients and users will not be able to save passwords.</t>
  </si>
  <si>
    <t>CCE-34506-6</t>
  </si>
  <si>
    <t>Drive redirection will not be possible. In most cases, traditional network drive mapping to file shares (including administrative shares) will serve as a capable substitute to still allow file transfers when needed.</t>
  </si>
  <si>
    <t>CCE-34697-3</t>
  </si>
  <si>
    <t>Users will always have to enter their password when they establish new Terminal Server sessions.</t>
  </si>
  <si>
    <t>CCE-33960-6</t>
  </si>
  <si>
    <t>If you enable this policy setting, the terminal server accepts requests from RPC clients that support secure requests, and does not allow unsecured communication with untrusted clients.</t>
  </si>
  <si>
    <t>CCE-35723-6</t>
  </si>
  <si>
    <t>Clients that do not support 128-bit encryption will be unable to establish Terminal Server sessions.</t>
  </si>
  <si>
    <t>CCE-35578-4</t>
  </si>
  <si>
    <t>If you disable this policy setting, per-session temporary folders are always created, even if you specify otherwise in the Remote Desktop Session Host Configuration tool.</t>
  </si>
  <si>
    <t>CCE-34531-4</t>
  </si>
  <si>
    <t>If you disable this setting, Cortana will be turned off. When Cortana is off, users will still be able to use search to find things on the device and on the Internet.</t>
  </si>
  <si>
    <t>CCE-41421-9</t>
  </si>
  <si>
    <t>The search service components (including non-Microsoft components) will not encrypted items or encrypted stores.</t>
  </si>
  <si>
    <t>CCE-35314-4</t>
  </si>
  <si>
    <t>If this is disabled, search and Cortana will not have access to location information.</t>
  </si>
  <si>
    <t>CCE-41372-4</t>
  </si>
  <si>
    <t>If you disable this setting, Windows Game Recording will not be allowed.</t>
  </si>
  <si>
    <t>If you disable or do not configure this policy setting, the security features of Windows Installer prevent users from changing installation options typically reserved for system administrators, such as specifying the directory to which files are installed.</t>
  </si>
  <si>
    <t>CCE-40809-6</t>
  </si>
  <si>
    <t>Windows Installer will apply the current user's permissions when it installs programs, this will prevent standard users from installing applications that affect system-wide configuration items.</t>
  </si>
  <si>
    <t>CCE-35400-1</t>
  </si>
  <si>
    <t>The user is required to present the logon credentials in order to proceed after restart.</t>
  </si>
  <si>
    <t>CCE-33891-3</t>
  </si>
  <si>
    <t>If you disable this policy setting, logging of PowerShell script input is disabled.</t>
  </si>
  <si>
    <t>If you disable this policy setting, transcription of PowerShell-based applications is disabled by default, although transcription can still be enabled through the Start-Transcript cmdlet.</t>
  </si>
  <si>
    <t>CCE-35258-3</t>
  </si>
  <si>
    <t>CCE-34458-0</t>
  </si>
  <si>
    <t>The WinRM client will not use Digest authentication.</t>
  </si>
  <si>
    <t>CCE-34778-1</t>
  </si>
  <si>
    <t>CCE-34779-9</t>
  </si>
  <si>
    <t>CCE-35054-6</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</si>
  <si>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this computer.
	If this setting is later Disabled again, any values that were previously configured for RunAsPassword will need to be reset.</t>
  </si>
  <si>
    <t>CCE-35416-7</t>
  </si>
  <si>
    <t>Critical operating system updates and service packs will automatically download and install at 3:00 A.M. daily.</t>
  </si>
  <si>
    <t>CCE-35111-4</t>
  </si>
  <si>
    <t>If you enable this policy setting, in Pro and Enterprise SKUs you can defer upgrades till the next upgrade period (at least a few months). Security updates will not be impacted by this policy.</t>
  </si>
  <si>
    <t>CCE-41427-6</t>
  </si>
  <si>
    <t>If you enable this policy setting, the operating systems on the servers in your environment will restart themselves automatically. For critical servers this could lead to a temporary denial of service (DoS) condition.</t>
  </si>
  <si>
    <t>CCE-33813-7</t>
  </si>
  <si>
    <t>The screen saver will automatically activate when the computer has been unattended for the amount of time specified by the Screen Saver timeout setting. The impact should be minimal since the screen saver is enabled by default.</t>
  </si>
  <si>
    <t>CCE-33164-5</t>
  </si>
  <si>
    <t>The screen saver will automatically activate when the computer has been unattended for the amount of time specified by the Screen Saver timeout setting.</t>
  </si>
  <si>
    <t>CCE-33105-8</t>
  </si>
  <si>
    <t>Users will have to provide their logon credentials when they want to access their locked desktop session.</t>
  </si>
  <si>
    <t>CCE-32938-3</t>
  </si>
  <si>
    <t>CCE-33168-6</t>
  </si>
  <si>
    <t>By turning off this feature, applications will not be able to raise toast notifications on the lock screen, and user will not be able to access the information.</t>
  </si>
  <si>
    <t>CCE-33727-9</t>
  </si>
  <si>
    <t>CCE-34810-2</t>
  </si>
  <si>
    <t>When the Notify antivirus programs when opening attachments setting is Enabled, every downloaded file or e-mail attachment that the user opens will be scanned.</t>
  </si>
  <si>
    <t>CCE-33799-8</t>
  </si>
  <si>
    <t>If you enable this policy setting, users cannot share files within their profile using the sharing wizard. Also, the sharing wizard cannot create a share at %root%\users and can only be used to create SMB shares on folders.</t>
  </si>
  <si>
    <t>CCE-33490-4</t>
  </si>
  <si>
    <t>CCE-34788-0</t>
  </si>
  <si>
    <t>Risk Rating (Do Not Edit)</t>
  </si>
  <si>
    <t>HAC14: Warning banner is insufficient
HAC38: Warning banner does not exist</t>
  </si>
  <si>
    <t>HPW6: Password history is insufficient</t>
  </si>
  <si>
    <t>HPW2: Password does not expire timely</t>
  </si>
  <si>
    <t>HPW4: Minimum password age does not exist</t>
  </si>
  <si>
    <t>HPW3: Minimum password length is too short</t>
  </si>
  <si>
    <t>HPW12: Passwords do not meet complexity requirements</t>
  </si>
  <si>
    <t>HAC17: Account lockouts do not require administrator action</t>
  </si>
  <si>
    <t>HAU23: Audit storage capacity threshold has not been defined</t>
  </si>
  <si>
    <t>SIgnificant</t>
  </si>
  <si>
    <t>Digital Signatures or PKI certificates are expired or revoked</t>
  </si>
  <si>
    <t>VLAN configurations do not utilize networking best practices</t>
  </si>
  <si>
    <t>PLACEHOLDER FOR FUTURE USE</t>
  </si>
  <si>
    <t>HTC1</t>
  </si>
  <si>
    <t>The Windows 2000 server is unsupported</t>
  </si>
  <si>
    <t>HTC10</t>
  </si>
  <si>
    <t>The ASA firewall is not configured securely</t>
  </si>
  <si>
    <t>HTC100</t>
  </si>
  <si>
    <t>HTC11</t>
  </si>
  <si>
    <t>The RACF Mainframe is not configured securely</t>
  </si>
  <si>
    <t>HTC12</t>
  </si>
  <si>
    <t>The ACF2 Mainframe is not configured securely</t>
  </si>
  <si>
    <t>HTC13</t>
  </si>
  <si>
    <t>The Top Secret Mainframe is not configured securely</t>
  </si>
  <si>
    <t>HTC14</t>
  </si>
  <si>
    <t>The Unisys Mainframe is not configured securely</t>
  </si>
  <si>
    <t>HTC15</t>
  </si>
  <si>
    <t>The i5OS Mainframe is not configured securely</t>
  </si>
  <si>
    <t>HTC16</t>
  </si>
  <si>
    <t>The Cisco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</si>
  <si>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</si>
  <si>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</si>
  <si>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</si>
  <si>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</si>
  <si>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</si>
  <si>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</si>
  <si>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</si>
  <si>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</si>
  <si>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</si>
  <si>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</si>
  <si>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</si>
  <si>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</si>
  <si>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</si>
  <si>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</si>
  <si>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</si>
  <si>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</si>
  <si>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</si>
  <si>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</si>
  <si>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</si>
  <si>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</si>
  <si>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</si>
  <si>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</si>
  <si>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</si>
  <si>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</si>
  <si>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</si>
  <si>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</si>
  <si>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</si>
  <si>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</si>
  <si>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</si>
  <si>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</si>
  <si>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</si>
  <si>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</si>
  <si>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</si>
  <si>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</si>
  <si>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</si>
  <si>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</si>
  <si>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</si>
  <si>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</si>
  <si>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</si>
  <si>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</si>
  <si>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</si>
  <si>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</si>
  <si>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</si>
  <si>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</si>
  <si>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</si>
  <si>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</si>
  <si>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</si>
  <si>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</si>
  <si>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</si>
  <si>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</si>
  <si>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</si>
  <si>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</si>
  <si>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</si>
  <si>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</si>
  <si>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</si>
  <si>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</si>
  <si>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</si>
  <si>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</si>
  <si>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</si>
  <si>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</si>
  <si>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</si>
  <si>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</si>
  <si>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</si>
  <si>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</si>
  <si>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</si>
  <si>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</si>
  <si>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</si>
  <si>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</si>
  <si>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</si>
  <si>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</si>
  <si>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</si>
  <si>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</si>
  <si>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</si>
  <si>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</si>
  <si>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</si>
  <si>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</si>
  <si>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</si>
  <si>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</si>
  <si>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</si>
  <si>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</si>
  <si>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</si>
  <si>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</si>
  <si>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</si>
  <si>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</si>
  <si>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</si>
  <si>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</si>
  <si>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</si>
  <si>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</si>
  <si>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</si>
  <si>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</si>
  <si>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</si>
  <si>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</si>
  <si>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The setting "Prevent users from sharing files within their profile" is not enabled</t>
  </si>
  <si>
    <t>HCM48</t>
  </si>
  <si>
    <t xml:space="preserve">HAC47: Files containing authentication information are not adequately protected </t>
  </si>
  <si>
    <t>HAC15: User accounts not locked out after 3 unsuccessful login attempts</t>
  </si>
  <si>
    <t>HAC11: User access was not established with concept of least privilege</t>
  </si>
  <si>
    <t>HAC59: The guest account has improper access to data and/or resources</t>
  </si>
  <si>
    <t>HAC27: Default accounts have not been disabled or renamed</t>
  </si>
  <si>
    <t>HIA5: System does not properly control authentication process</t>
  </si>
  <si>
    <t>HCM45: System configuration provides additional attack surface</t>
  </si>
  <si>
    <t>HAU17: Audit logs do not capture sufficient auditable events</t>
  </si>
  <si>
    <t>HAU25: Audit processing failures are not properly reported and responded to</t>
  </si>
  <si>
    <t>HPW11: Password transmission does not use strong cryptography</t>
  </si>
  <si>
    <t>HSC15: Encryption capabilities do not meet FIPS 140-2 requirements</t>
  </si>
  <si>
    <t>HAC2: User sessions do not lock after the Publication 1075 required timeframe</t>
  </si>
  <si>
    <t>HPW10: Passwords are allowed to be stored</t>
  </si>
  <si>
    <t>HPW7: Password change notification is not sufficient</t>
  </si>
  <si>
    <t>HAC22: Administrators do not use su or sudo command to access root privileges</t>
  </si>
  <si>
    <t>HSA4: Software installation rights are not limited to the technical staff</t>
  </si>
  <si>
    <t>HIA2: Standardized naming convention is not enforced</t>
  </si>
  <si>
    <t xml:space="preserve">HAU21: System does not audit all attempts to gain access </t>
  </si>
  <si>
    <t>HAU6: System does not audit changes to access control settings</t>
  </si>
  <si>
    <t>HCM10: System has unneeded functionality installed</t>
  </si>
  <si>
    <t>HSI7: FTI can move via covert channels (e.g., VM isolation tools)</t>
  </si>
  <si>
    <t>HIA1: Adequate device identification and authentication is not employed</t>
  </si>
  <si>
    <t>HAC36: Agency allows FTI access from unsecured wireless network</t>
  </si>
  <si>
    <t>HPW21: Passwords are allowed to be stored unencrypted in config files</t>
  </si>
  <si>
    <t>HSI17: Antivirus is not configured appropriately</t>
  </si>
  <si>
    <t>HSI14: The system's automatic update feature is not configured appropriately.</t>
  </si>
  <si>
    <t>HRM7: The agency does not adequately control remote access to its systems</t>
  </si>
  <si>
    <t>HSI1: System configured to load or run removable media automatically</t>
  </si>
  <si>
    <t>HSI22: Data remanence is not properly handled</t>
  </si>
  <si>
    <t>1.  Windows 10 SCSEM Test Results</t>
  </si>
  <si>
    <t>Initial release. Tailord to CIS Benchmark.</t>
  </si>
  <si>
    <t>Reportable
(Yes / No)</t>
  </si>
  <si>
    <t>HAC62</t>
  </si>
  <si>
    <t>HAC62:  The server-level firewall is not configured according to industry standard best practice.</t>
  </si>
  <si>
    <t>Yes</t>
  </si>
  <si>
    <t>AC-12</t>
  </si>
  <si>
    <t>Session Termination</t>
  </si>
  <si>
    <t>The setting "MSS: (DisableIPSourceRouting) IP source routing protection level (protects against packet spoofing)" is set to "Enabled: Highest protection, source routing is completely disabled"</t>
  </si>
  <si>
    <t>The setting "MSS: (DisableIPSourceRouting IPv6) IP source routing protection level (protects against packet spoofing)" is set to "Enabled: Highest protection, source routing is completely disabled"</t>
  </si>
  <si>
    <t>HCM48: Low-risk operating system settings are not configured securely</t>
  </si>
  <si>
    <t>HAC61</t>
  </si>
  <si>
    <t>HAC61: User rights and permissions are not adequately configured</t>
  </si>
  <si>
    <t>User rights and permissions are not adequately configured</t>
  </si>
  <si>
    <t>Server-level firewall is not configured according to industry standard best practice</t>
  </si>
  <si>
    <t>Low-risk operating system settings are not configured security</t>
  </si>
  <si>
    <t>The system's automatic update feature is not configured appropriately</t>
  </si>
  <si>
    <t>HCM45: System configuration provides additional attack surface
HAC29: Access to system functionality without identification and authentication</t>
  </si>
  <si>
    <t>HCM45: System configuration provides additional attack surface.</t>
  </si>
  <si>
    <t>HCM45: System configuration provides additional attack surface
HPW1: No password is required to access an FTI system</t>
  </si>
  <si>
    <t>HCM45: System configuratoin provides additional attack surface
HPW1: No password is required to access an FTI system</t>
  </si>
  <si>
    <t>HRM5: User sessions do not terminate after the Publication 1075 period of inactivity</t>
  </si>
  <si>
    <t>HAU10: Audit logs are not properly protected</t>
  </si>
  <si>
    <t>Set "MSS: (DisableIPSourceRouting IPv6) IP source routing protection level (protects against packet spoofing)" to "Enabled: Highest protection, source routing is completely disabled"</t>
  </si>
  <si>
    <t>Set "MSS: (DisableIPSourceRouting) IP source routing protection level (protects against packet spoofing)" to "Enabled: Highest protection, source routing is completely disabled"</t>
  </si>
  <si>
    <t xml:space="preserve"> ▪ SCSEM Release Date: May 15, 2016</t>
  </si>
  <si>
    <t>The setting "MSS: (DisableIPSourceRouting IPv6) IP source routing protection level (protects against packet spoofing)" is not set to "Enabled: Highest protection, source routing is completely disabled"</t>
  </si>
  <si>
    <t>The setting "MSS: (DisableIPSourceRouting) IP source routing protection level (protects against packet spoofing)" is not set to "Enabled: Highest protection, source routing is completely disabled"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</si>
</sst>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lt;=9999999]###\-####;\(###\)\ ###\-####"/>
    <numFmt numFmtId="165" formatCode="m/d/yyyy;@"/>
    <numFmt numFmtId="166" formatCode="0.0"/>
  </numFmts>
  <fonts count="19" x14ac:knownFonts="1">
    <font>
      <sz val="11"/>
      <color indexed="8"/>
      <name val="Calibri"/>
    </font>
    <font>
      <sz val="11"/>
      <color indexed="8"/>
      <name val="Calibri"/>
      <family val="2"/>
    </font>
    <font>
      <sz val="10"/>
      <name val="Arial"/>
      <family val="2"/>
    </font>
    <font>
      <sz val="10"/>
      <color theme="1"/>
      <name val="Arial"/>
      <family val="2"/>
    </font>
    <font>
      <b/>
      <sz val="10"/>
      <name val="Arial"/>
      <family val="2"/>
    </font>
    <font>
      <sz val="12"/>
      <name val="Arial"/>
      <family val="2"/>
    </font>
    <font>
      <b/>
      <sz val="12"/>
      <name val="Arial"/>
      <family val="2"/>
    </font>
    <font>
      <i/>
      <sz val="10"/>
      <name val="Arial"/>
      <family val="2"/>
    </font>
    <font>
      <i/>
      <sz val="9"/>
      <name val="Arial"/>
      <family val="2"/>
    </font>
    <font>
      <b/>
      <sz val="10"/>
      <color theme="1"/>
      <name val="Arial"/>
      <family val="2"/>
    </font>
    <font>
      <sz val="10"/>
      <color rgb="FFAC0000"/>
      <name val="Arial"/>
      <family val="2"/>
    </font>
    <font>
      <b/>
      <i/>
      <sz val="10"/>
      <name val="Arial"/>
      <family val="2"/>
    </font>
    <font>
      <sz val="10"/>
      <color theme="0"/>
      <name val="Arial"/>
      <family val="2"/>
    </font>
    <font>
      <b/>
      <sz val="10"/>
      <color rgb="FFFF0000"/>
      <name val="Arial"/>
      <family val="2"/>
    </font>
    <font>
      <b/>
      <sz val="12"/>
      <name val="Calibri"/>
      <family val="2"/>
      <scheme val="minor"/>
    </font>
    <font>
      <b/>
      <sz val="12"/>
      <color theme="1"/>
      <name val="Calibri"/>
      <family val="2"/>
      <scheme val="minor"/>
    </font>
    <font>
      <sz val="12"/>
      <color theme="1"/>
      <name val="Calibri"/>
      <family val="2"/>
      <scheme val="minor"/>
    </font>
    <font>
      <sz val="12"/>
      <name val="Calibri"/>
      <family val="2"/>
      <scheme val="minor"/>
    </font>
    <font>
      <sz val="10"/>
      <color indexed="8"/>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AFD7FF"/>
        <bgColor indexed="64"/>
      </patternFill>
    </fill>
    <fill>
      <patternFill patternType="solid">
        <fgColor indexed="55"/>
        <bgColor indexed="64"/>
      </patternFill>
    </fill>
    <fill>
      <patternFill patternType="solid">
        <fgColor indexed="22"/>
        <bgColor indexed="64"/>
      </patternFill>
    </fill>
    <fill>
      <patternFill patternType="solid">
        <fgColor indexed="44"/>
        <bgColor indexed="64"/>
      </patternFill>
    </fill>
    <fill>
      <patternFill patternType="solid">
        <fgColor rgb="FFB2B2B2"/>
        <bgColor indexed="64"/>
      </patternFill>
    </fill>
    <fill>
      <patternFill patternType="solid">
        <fgColor theme="2"/>
        <bgColor indexed="64"/>
      </patternFill>
    </fill>
    <fill>
      <patternFill patternType="solid">
        <fgColor rgb="FFFF00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4"/>
      </right>
      <top/>
      <bottom style="thin">
        <color indexed="63"/>
      </bottom>
      <diagonal/>
    </border>
    <border>
      <left/>
      <right/>
      <top/>
      <bottom style="thin">
        <color indexed="63"/>
      </bottom>
      <diagonal/>
    </border>
    <border>
      <left style="thin">
        <color indexed="63"/>
      </left>
      <right/>
      <top/>
      <bottom style="thin">
        <color indexed="63"/>
      </bottom>
      <diagonal/>
    </border>
    <border>
      <left style="thin">
        <color indexed="63"/>
      </left>
      <right/>
      <top/>
      <bottom/>
      <diagonal/>
    </border>
    <border>
      <left/>
      <right style="thin">
        <color indexed="64"/>
      </right>
      <top style="thin">
        <color indexed="63"/>
      </top>
      <bottom/>
      <diagonal/>
    </border>
    <border>
      <left/>
      <right/>
      <top style="thin">
        <color indexed="63"/>
      </top>
      <bottom/>
      <diagonal/>
    </border>
    <border>
      <left style="thin">
        <color indexed="63"/>
      </left>
      <right/>
      <top style="thin">
        <color indexed="63"/>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3"/>
      </left>
      <right style="thin">
        <color indexed="64"/>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top style="thin">
        <color indexed="63"/>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3"/>
      </bottom>
      <diagonal/>
    </border>
    <border>
      <left style="thin">
        <color indexed="63"/>
      </left>
      <right style="thin">
        <color indexed="64"/>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3"/>
      </right>
      <top/>
      <bottom style="thin">
        <color indexed="63"/>
      </bottom>
      <diagonal/>
    </border>
    <border>
      <left/>
      <right style="thin">
        <color indexed="63"/>
      </right>
      <top/>
      <bottom/>
      <diagonal/>
    </border>
    <border>
      <left/>
      <right style="thin">
        <color indexed="63"/>
      </right>
      <top style="thin">
        <color indexed="63"/>
      </top>
      <bottom/>
      <diagonal/>
    </border>
    <border>
      <left style="thin">
        <color indexed="63"/>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style="thin">
        <color indexed="63"/>
      </right>
      <top style="thin">
        <color indexed="63"/>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63"/>
      </left>
      <right style="thin">
        <color indexed="63"/>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pplyFill="0" applyProtection="0"/>
    <xf numFmtId="0" fontId="2" fillId="0" borderId="0"/>
    <xf numFmtId="0" fontId="1" fillId="0" borderId="0" applyFill="0" applyProtection="0"/>
    <xf numFmtId="0" fontId="2" fillId="0" borderId="0"/>
    <xf numFmtId="0" fontId="2" fillId="0" borderId="0"/>
  </cellStyleXfs>
  <cellXfs count="282">
    <xf numFmtId="0" fontId="0" fillId="0" borderId="0" xfId="0" applyFill="1" applyProtection="1"/>
    <xf numFmtId="0" fontId="1" fillId="0" borderId="0" xfId="2" applyProtection="1"/>
    <xf numFmtId="0" fontId="1" fillId="3" borderId="0" xfId="2" applyFill="1" applyProtection="1"/>
    <xf numFmtId="0" fontId="2" fillId="3" borderId="0" xfId="2" applyFont="1" applyFill="1" applyAlignment="1">
      <alignment vertical="center"/>
    </xf>
    <xf numFmtId="0" fontId="3" fillId="0" borderId="7" xfId="2" applyFont="1" applyBorder="1" applyAlignment="1" applyProtection="1">
      <alignment vertical="center"/>
      <protection locked="0"/>
    </xf>
    <xf numFmtId="0" fontId="3" fillId="3" borderId="7" xfId="2" applyFont="1" applyFill="1" applyBorder="1" applyAlignment="1" applyProtection="1">
      <alignment vertical="center" wrapText="1"/>
    </xf>
    <xf numFmtId="0" fontId="4" fillId="3" borderId="8" xfId="2" applyFont="1" applyFill="1" applyBorder="1" applyAlignment="1" applyProtection="1">
      <alignment vertical="center"/>
    </xf>
    <xf numFmtId="164" fontId="3" fillId="0" borderId="7" xfId="2" applyNumberFormat="1" applyFont="1" applyBorder="1" applyAlignment="1" applyProtection="1">
      <alignment vertical="center"/>
      <protection locked="0"/>
    </xf>
    <xf numFmtId="164" fontId="3" fillId="3" borderId="7" xfId="2" applyNumberFormat="1" applyFont="1" applyFill="1" applyBorder="1" applyAlignment="1" applyProtection="1">
      <alignment vertical="center" wrapText="1"/>
    </xf>
    <xf numFmtId="0" fontId="1" fillId="4" borderId="7" xfId="2" applyFill="1" applyBorder="1" applyAlignment="1" applyProtection="1">
      <alignment vertical="center"/>
    </xf>
    <xf numFmtId="0" fontId="1" fillId="4" borderId="9" xfId="2" applyFill="1" applyBorder="1" applyAlignment="1" applyProtection="1">
      <alignment vertical="center"/>
    </xf>
    <xf numFmtId="0" fontId="1" fillId="4" borderId="8" xfId="2" applyFill="1" applyBorder="1" applyAlignment="1" applyProtection="1">
      <alignment vertical="center"/>
    </xf>
    <xf numFmtId="0" fontId="4" fillId="5" borderId="7" xfId="2" applyFont="1" applyFill="1" applyBorder="1" applyAlignment="1" applyProtection="1">
      <alignment vertical="center"/>
    </xf>
    <xf numFmtId="0" fontId="4" fillId="5" borderId="9" xfId="2" applyFont="1" applyFill="1" applyBorder="1" applyAlignment="1" applyProtection="1">
      <alignment vertical="center"/>
    </xf>
    <xf numFmtId="0" fontId="4" fillId="5" borderId="8" xfId="2" applyFont="1" applyFill="1" applyBorder="1" applyAlignment="1" applyProtection="1">
      <alignment vertical="center"/>
    </xf>
    <xf numFmtId="0" fontId="1" fillId="3" borderId="10" xfId="2" applyFill="1" applyBorder="1" applyProtection="1"/>
    <xf numFmtId="0" fontId="2" fillId="0" borderId="11" xfId="2" applyFont="1" applyBorder="1" applyAlignment="1" applyProtection="1">
      <alignment horizontal="left" vertical="center"/>
      <protection locked="0"/>
    </xf>
    <xf numFmtId="0" fontId="4" fillId="3" borderId="12" xfId="2" applyFont="1" applyFill="1" applyBorder="1" applyAlignment="1" applyProtection="1">
      <alignment vertical="center"/>
    </xf>
    <xf numFmtId="165" fontId="2" fillId="0" borderId="11" xfId="2" applyNumberFormat="1" applyFont="1" applyBorder="1" applyAlignment="1" applyProtection="1">
      <alignment horizontal="left" vertical="center"/>
      <protection locked="0"/>
    </xf>
    <xf numFmtId="0" fontId="1" fillId="6" borderId="13" xfId="2" applyFill="1" applyBorder="1" applyAlignment="1" applyProtection="1">
      <alignment vertical="top"/>
    </xf>
    <xf numFmtId="0" fontId="1" fillId="6" borderId="14" xfId="2" applyFill="1" applyBorder="1" applyAlignment="1" applyProtection="1">
      <alignment vertical="top"/>
    </xf>
    <xf numFmtId="0" fontId="1" fillId="6" borderId="15" xfId="2" applyFill="1" applyBorder="1" applyAlignment="1" applyProtection="1">
      <alignment vertical="top"/>
    </xf>
    <xf numFmtId="0" fontId="1" fillId="6" borderId="10" xfId="2" applyFill="1" applyBorder="1" applyAlignment="1" applyProtection="1">
      <alignment vertical="top"/>
    </xf>
    <xf numFmtId="0" fontId="1" fillId="6" borderId="0" xfId="2" applyFill="1" applyBorder="1" applyAlignment="1" applyProtection="1">
      <alignment vertical="top"/>
    </xf>
    <xf numFmtId="0" fontId="2" fillId="6" borderId="16" xfId="2" applyFont="1" applyFill="1" applyBorder="1" applyAlignment="1" applyProtection="1">
      <alignment vertical="top"/>
    </xf>
    <xf numFmtId="0" fontId="4" fillId="6" borderId="17" xfId="2" applyFont="1" applyFill="1" applyBorder="1" applyAlignment="1" applyProtection="1">
      <alignment vertical="center"/>
    </xf>
    <xf numFmtId="0" fontId="4" fillId="6" borderId="18" xfId="2" applyFont="1" applyFill="1" applyBorder="1" applyAlignment="1" applyProtection="1">
      <alignment vertical="center"/>
    </xf>
    <xf numFmtId="0" fontId="4" fillId="6" borderId="19" xfId="2" applyFont="1" applyFill="1" applyBorder="1" applyAlignment="1" applyProtection="1">
      <alignment vertical="center"/>
    </xf>
    <xf numFmtId="0" fontId="2" fillId="7" borderId="13" xfId="2" applyFont="1" applyFill="1" applyBorder="1" applyProtection="1"/>
    <xf numFmtId="0" fontId="2" fillId="7" borderId="14" xfId="2" applyFont="1" applyFill="1" applyBorder="1" applyProtection="1"/>
    <xf numFmtId="0" fontId="1" fillId="7" borderId="15" xfId="2" applyFill="1" applyBorder="1" applyProtection="1"/>
    <xf numFmtId="0" fontId="2" fillId="7" borderId="10" xfId="2" applyFont="1" applyFill="1" applyBorder="1" applyAlignment="1" applyProtection="1"/>
    <xf numFmtId="0" fontId="2" fillId="7" borderId="0" xfId="2" applyFont="1" applyFill="1" applyBorder="1" applyAlignment="1" applyProtection="1"/>
    <xf numFmtId="0" fontId="3" fillId="7" borderId="16" xfId="2" applyFont="1" applyFill="1" applyBorder="1" applyAlignment="1" applyProtection="1"/>
    <xf numFmtId="0" fontId="2" fillId="7" borderId="10" xfId="2" applyFont="1" applyFill="1" applyBorder="1" applyProtection="1"/>
    <xf numFmtId="0" fontId="2" fillId="7" borderId="0" xfId="2" applyFont="1" applyFill="1" applyBorder="1" applyProtection="1"/>
    <xf numFmtId="0" fontId="5" fillId="7" borderId="10" xfId="2" applyFont="1" applyFill="1" applyBorder="1" applyAlignment="1" applyProtection="1"/>
    <xf numFmtId="0" fontId="5" fillId="7" borderId="0" xfId="2" applyFont="1" applyFill="1" applyBorder="1" applyAlignment="1" applyProtection="1"/>
    <xf numFmtId="0" fontId="6" fillId="7" borderId="16" xfId="2" applyFont="1" applyFill="1" applyBorder="1" applyAlignment="1" applyProtection="1"/>
    <xf numFmtId="0" fontId="2" fillId="7" borderId="17" xfId="2" applyFont="1" applyFill="1" applyBorder="1" applyProtection="1"/>
    <xf numFmtId="0" fontId="2" fillId="7" borderId="18" xfId="2" applyFont="1" applyFill="1" applyBorder="1" applyProtection="1"/>
    <xf numFmtId="0" fontId="6" fillId="7" borderId="19" xfId="2" applyFont="1" applyFill="1" applyBorder="1" applyAlignment="1" applyProtection="1"/>
    <xf numFmtId="0" fontId="4" fillId="5" borderId="9" xfId="2" applyFont="1" applyFill="1" applyBorder="1" applyAlignment="1"/>
    <xf numFmtId="0" fontId="1" fillId="0" borderId="0" xfId="2" applyFill="1" applyAlignment="1" applyProtection="1"/>
    <xf numFmtId="0" fontId="1" fillId="0" borderId="0" xfId="2" applyAlignment="1" applyProtection="1"/>
    <xf numFmtId="0" fontId="2" fillId="3" borderId="12" xfId="2" applyFont="1" applyFill="1" applyBorder="1" applyAlignment="1" applyProtection="1">
      <alignment vertical="top"/>
    </xf>
    <xf numFmtId="0" fontId="2" fillId="3" borderId="9" xfId="2" applyFont="1" applyFill="1" applyBorder="1" applyAlignment="1" applyProtection="1">
      <alignment vertical="top"/>
    </xf>
    <xf numFmtId="0" fontId="2" fillId="3" borderId="8" xfId="2" applyFont="1" applyFill="1" applyBorder="1" applyAlignment="1" applyProtection="1">
      <alignment vertical="top"/>
    </xf>
    <xf numFmtId="0" fontId="4" fillId="8" borderId="3" xfId="2" applyFont="1" applyFill="1" applyBorder="1" applyAlignment="1" applyProtection="1">
      <alignment vertical="top"/>
    </xf>
    <xf numFmtId="0" fontId="4" fillId="8" borderId="21" xfId="2" applyFont="1" applyFill="1" applyBorder="1" applyAlignment="1" applyProtection="1">
      <alignment vertical="top"/>
    </xf>
    <xf numFmtId="0" fontId="4" fillId="8" borderId="2" xfId="2" applyFont="1" applyFill="1" applyBorder="1" applyAlignment="1" applyProtection="1">
      <alignment vertical="top"/>
    </xf>
    <xf numFmtId="0" fontId="9" fillId="8" borderId="2" xfId="2" applyFont="1" applyFill="1" applyBorder="1" applyAlignment="1" applyProtection="1">
      <alignment vertical="top"/>
    </xf>
    <xf numFmtId="0" fontId="4" fillId="8" borderId="10" xfId="2" applyFont="1" applyFill="1" applyBorder="1" applyAlignment="1" applyProtection="1">
      <alignment vertical="top"/>
    </xf>
    <xf numFmtId="0" fontId="4" fillId="8" borderId="0" xfId="2" applyFont="1" applyFill="1" applyBorder="1" applyAlignment="1" applyProtection="1">
      <alignment vertical="top"/>
    </xf>
    <xf numFmtId="0" fontId="4" fillId="8" borderId="22" xfId="2" applyFont="1" applyFill="1" applyBorder="1" applyAlignment="1" applyProtection="1">
      <alignment vertical="top"/>
    </xf>
    <xf numFmtId="0" fontId="4" fillId="8" borderId="32" xfId="2" applyFont="1" applyFill="1" applyBorder="1" applyAlignment="1" applyProtection="1">
      <alignment vertical="top"/>
    </xf>
    <xf numFmtId="0" fontId="4" fillId="8" borderId="33" xfId="2" applyFont="1" applyFill="1" applyBorder="1" applyAlignment="1" applyProtection="1">
      <alignment vertical="top"/>
    </xf>
    <xf numFmtId="0" fontId="9" fillId="8" borderId="34" xfId="2" applyFont="1" applyFill="1" applyBorder="1" applyAlignment="1" applyProtection="1">
      <alignment vertical="top"/>
    </xf>
    <xf numFmtId="0" fontId="2" fillId="3" borderId="35" xfId="2" applyFont="1" applyFill="1" applyBorder="1" applyAlignment="1" applyProtection="1">
      <alignment vertical="top"/>
    </xf>
    <xf numFmtId="0" fontId="2" fillId="3" borderId="14" xfId="2" applyFont="1" applyFill="1" applyBorder="1" applyAlignment="1" applyProtection="1">
      <alignment vertical="top"/>
    </xf>
    <xf numFmtId="0" fontId="2" fillId="3" borderId="15" xfId="2" applyFont="1" applyFill="1" applyBorder="1" applyAlignment="1" applyProtection="1">
      <alignment vertical="top"/>
    </xf>
    <xf numFmtId="0" fontId="4" fillId="8" borderId="35" xfId="2" applyFont="1" applyFill="1" applyBorder="1" applyAlignment="1" applyProtection="1">
      <alignment vertical="top"/>
    </xf>
    <xf numFmtId="0" fontId="4" fillId="8" borderId="14" xfId="2" applyFont="1" applyFill="1" applyBorder="1" applyAlignment="1" applyProtection="1">
      <alignment vertical="top"/>
    </xf>
    <xf numFmtId="0" fontId="4" fillId="8" borderId="15" xfId="2" applyFont="1" applyFill="1" applyBorder="1" applyAlignment="1" applyProtection="1">
      <alignment vertical="top"/>
    </xf>
    <xf numFmtId="0" fontId="2" fillId="3" borderId="37" xfId="2" applyFont="1" applyFill="1" applyBorder="1" applyAlignment="1" applyProtection="1">
      <alignment vertical="top"/>
    </xf>
    <xf numFmtId="0" fontId="2" fillId="3" borderId="18" xfId="2" applyFont="1" applyFill="1" applyBorder="1" applyAlignment="1" applyProtection="1">
      <alignment vertical="top"/>
    </xf>
    <xf numFmtId="0" fontId="2" fillId="3" borderId="19" xfId="2" applyFont="1" applyFill="1" applyBorder="1" applyAlignment="1" applyProtection="1">
      <alignment vertical="top"/>
    </xf>
    <xf numFmtId="0" fontId="4" fillId="8" borderId="37" xfId="2" applyFont="1" applyFill="1" applyBorder="1" applyAlignment="1" applyProtection="1">
      <alignment vertical="top"/>
    </xf>
    <xf numFmtId="0" fontId="4" fillId="8" borderId="18" xfId="2" applyFont="1" applyFill="1" applyBorder="1" applyAlignment="1" applyProtection="1">
      <alignment vertical="top"/>
    </xf>
    <xf numFmtId="0" fontId="4" fillId="8" borderId="19" xfId="2" applyFont="1" applyFill="1" applyBorder="1" applyAlignment="1" applyProtection="1">
      <alignment vertical="top"/>
    </xf>
    <xf numFmtId="0" fontId="2" fillId="3" borderId="36" xfId="2" applyFont="1" applyFill="1" applyBorder="1" applyAlignment="1" applyProtection="1">
      <alignment vertical="top"/>
    </xf>
    <xf numFmtId="0" fontId="2" fillId="3" borderId="0" xfId="2" applyFont="1" applyFill="1" applyBorder="1" applyAlignment="1" applyProtection="1">
      <alignment vertical="top"/>
    </xf>
    <xf numFmtId="0" fontId="2" fillId="3" borderId="16" xfId="2" applyFont="1" applyFill="1" applyBorder="1" applyAlignment="1" applyProtection="1">
      <alignment vertical="top"/>
    </xf>
    <xf numFmtId="0" fontId="4" fillId="8" borderId="36" xfId="2" applyFont="1" applyFill="1" applyBorder="1" applyAlignment="1" applyProtection="1">
      <alignment vertical="top"/>
    </xf>
    <xf numFmtId="0" fontId="4" fillId="8" borderId="16" xfId="2" applyFont="1" applyFill="1" applyBorder="1" applyAlignment="1" applyProtection="1">
      <alignment vertical="top"/>
    </xf>
    <xf numFmtId="0" fontId="4" fillId="8" borderId="12" xfId="2" applyFont="1" applyFill="1" applyBorder="1" applyAlignment="1" applyProtection="1">
      <alignment vertical="top"/>
    </xf>
    <xf numFmtId="0" fontId="4" fillId="8" borderId="9" xfId="2" applyFont="1" applyFill="1" applyBorder="1" applyAlignment="1" applyProtection="1">
      <alignment vertical="top"/>
    </xf>
    <xf numFmtId="0" fontId="4" fillId="8" borderId="8" xfId="2" applyFont="1" applyFill="1" applyBorder="1" applyAlignment="1" applyProtection="1">
      <alignment vertical="top"/>
    </xf>
    <xf numFmtId="0" fontId="2" fillId="0" borderId="0" xfId="2" applyFont="1" applyFill="1" applyAlignment="1" applyProtection="1"/>
    <xf numFmtId="0" fontId="2" fillId="3" borderId="3" xfId="2" applyFont="1" applyFill="1" applyBorder="1" applyAlignment="1" applyProtection="1">
      <alignment horizontal="left" vertical="top"/>
    </xf>
    <xf numFmtId="0" fontId="2" fillId="3" borderId="21" xfId="2" applyFont="1" applyFill="1" applyBorder="1" applyAlignment="1" applyProtection="1">
      <alignment horizontal="left" vertical="top"/>
    </xf>
    <xf numFmtId="0" fontId="2" fillId="3" borderId="38" xfId="2" applyFont="1" applyFill="1" applyBorder="1" applyAlignment="1" applyProtection="1">
      <alignment horizontal="left" vertical="top"/>
    </xf>
    <xf numFmtId="0" fontId="4" fillId="8" borderId="39" xfId="2" applyFont="1" applyFill="1" applyBorder="1" applyAlignment="1" applyProtection="1">
      <alignment vertical="top"/>
    </xf>
    <xf numFmtId="0" fontId="4" fillId="4" borderId="12" xfId="2" applyFont="1" applyFill="1" applyBorder="1" applyAlignment="1" applyProtection="1">
      <alignment vertical="center"/>
    </xf>
    <xf numFmtId="0" fontId="4" fillId="4" borderId="9" xfId="2" applyFont="1" applyFill="1" applyBorder="1" applyAlignment="1" applyProtection="1">
      <alignment vertical="center"/>
    </xf>
    <xf numFmtId="0" fontId="4" fillId="4" borderId="8" xfId="2" applyFont="1" applyFill="1" applyBorder="1" applyAlignment="1" applyProtection="1">
      <alignment vertical="center"/>
    </xf>
    <xf numFmtId="0" fontId="4" fillId="4" borderId="37" xfId="2" applyFont="1" applyFill="1" applyBorder="1" applyAlignment="1" applyProtection="1">
      <alignment vertical="center"/>
    </xf>
    <xf numFmtId="0" fontId="4" fillId="4" borderId="18" xfId="2" applyFont="1" applyFill="1" applyBorder="1" applyAlignment="1" applyProtection="1">
      <alignment vertical="center"/>
    </xf>
    <xf numFmtId="0" fontId="4" fillId="4" borderId="19" xfId="2" applyFont="1" applyFill="1" applyBorder="1" applyAlignment="1" applyProtection="1">
      <alignment vertical="center"/>
    </xf>
    <xf numFmtId="0" fontId="4" fillId="5" borderId="12" xfId="2" applyFont="1" applyFill="1" applyBorder="1" applyAlignment="1" applyProtection="1"/>
    <xf numFmtId="0" fontId="4" fillId="5" borderId="9" xfId="2" applyFont="1" applyFill="1" applyBorder="1" applyAlignment="1" applyProtection="1"/>
    <xf numFmtId="0" fontId="4" fillId="5" borderId="8" xfId="2" applyFont="1" applyFill="1" applyBorder="1" applyAlignment="1" applyProtection="1"/>
    <xf numFmtId="0" fontId="1" fillId="0" borderId="0" xfId="2"/>
    <xf numFmtId="49" fontId="1" fillId="0" borderId="0" xfId="2" applyNumberFormat="1"/>
    <xf numFmtId="0" fontId="2" fillId="0" borderId="1" xfId="2" applyFont="1" applyBorder="1" applyAlignment="1">
      <alignment horizontal="left" vertical="top"/>
    </xf>
    <xf numFmtId="49" fontId="2" fillId="0" borderId="1" xfId="1" applyNumberFormat="1" applyBorder="1" applyAlignment="1">
      <alignment horizontal="left" vertical="top" wrapText="1"/>
    </xf>
    <xf numFmtId="14" fontId="2" fillId="0" borderId="1" xfId="1" applyNumberFormat="1" applyBorder="1" applyAlignment="1">
      <alignment horizontal="left" vertical="top" wrapText="1"/>
    </xf>
    <xf numFmtId="166" fontId="2" fillId="0" borderId="1" xfId="1" applyNumberFormat="1" applyBorder="1" applyAlignment="1">
      <alignment horizontal="left" vertical="top" wrapText="1"/>
    </xf>
    <xf numFmtId="0" fontId="1" fillId="0" borderId="0" xfId="2" applyFill="1"/>
    <xf numFmtId="0" fontId="4" fillId="4" borderId="40" xfId="2" applyFont="1" applyFill="1" applyBorder="1" applyAlignment="1">
      <alignment horizontal="left" vertical="center" wrapText="1"/>
    </xf>
    <xf numFmtId="49" fontId="4" fillId="4" borderId="40" xfId="2" applyNumberFormat="1" applyFont="1" applyFill="1" applyBorder="1" applyAlignment="1">
      <alignment horizontal="left" vertical="center" wrapText="1"/>
    </xf>
    <xf numFmtId="49" fontId="4" fillId="5" borderId="9" xfId="2" applyNumberFormat="1" applyFont="1" applyFill="1" applyBorder="1" applyAlignment="1"/>
    <xf numFmtId="0" fontId="4" fillId="5" borderId="8" xfId="2" applyFont="1" applyFill="1" applyBorder="1" applyAlignment="1"/>
    <xf numFmtId="0" fontId="0" fillId="0" borderId="0" xfId="0" applyProtection="1"/>
    <xf numFmtId="0" fontId="4" fillId="0" borderId="8" xfId="0" applyFont="1" applyBorder="1" applyAlignment="1" applyProtection="1">
      <alignment vertical="center"/>
    </xf>
    <xf numFmtId="0" fontId="4" fillId="0" borderId="12" xfId="0" applyFont="1" applyBorder="1" applyAlignment="1" applyProtection="1">
      <alignment vertical="center"/>
    </xf>
    <xf numFmtId="0" fontId="2" fillId="0" borderId="11" xfId="0" applyFont="1" applyBorder="1" applyAlignment="1" applyProtection="1">
      <alignment horizontal="left" vertical="center"/>
      <protection locked="0"/>
    </xf>
    <xf numFmtId="0" fontId="10" fillId="0" borderId="0" xfId="0" applyFont="1" applyProtection="1"/>
    <xf numFmtId="0" fontId="1" fillId="3" borderId="0" xfId="0" applyFont="1" applyFill="1" applyProtection="1"/>
    <xf numFmtId="0" fontId="4" fillId="5" borderId="9" xfId="0" applyFont="1" applyFill="1" applyBorder="1" applyAlignment="1">
      <alignment vertical="center"/>
    </xf>
    <xf numFmtId="0" fontId="4" fillId="5" borderId="9" xfId="0" applyFont="1" applyFill="1" applyBorder="1" applyAlignment="1"/>
    <xf numFmtId="0" fontId="0" fillId="3" borderId="0" xfId="0" applyFill="1"/>
    <xf numFmtId="0" fontId="4" fillId="3" borderId="19" xfId="0" applyFont="1" applyFill="1" applyBorder="1" applyAlignment="1">
      <alignment vertical="center"/>
    </xf>
    <xf numFmtId="0" fontId="4" fillId="3" borderId="18" xfId="0" applyFont="1" applyFill="1" applyBorder="1" applyAlignment="1">
      <alignment vertical="center"/>
    </xf>
    <xf numFmtId="0" fontId="2" fillId="3" borderId="16" xfId="0" applyFont="1" applyFill="1" applyBorder="1" applyAlignment="1">
      <alignment vertical="center"/>
    </xf>
    <xf numFmtId="0" fontId="2" fillId="3" borderId="0" xfId="0" applyFont="1" applyFill="1" applyBorder="1" applyAlignment="1">
      <alignment vertical="top"/>
    </xf>
    <xf numFmtId="0" fontId="2" fillId="3" borderId="15" xfId="0" applyFont="1" applyFill="1" applyBorder="1" applyAlignment="1">
      <alignment vertical="top"/>
    </xf>
    <xf numFmtId="0" fontId="2" fillId="3" borderId="14" xfId="0" applyFont="1" applyFill="1" applyBorder="1" applyAlignment="1">
      <alignment vertical="top"/>
    </xf>
    <xf numFmtId="0" fontId="0" fillId="3" borderId="34" xfId="0" applyFill="1" applyBorder="1"/>
    <xf numFmtId="0" fontId="0" fillId="3" borderId="33" xfId="0" applyFill="1" applyBorder="1"/>
    <xf numFmtId="0" fontId="4" fillId="3" borderId="22" xfId="0" applyFont="1" applyFill="1" applyBorder="1" applyAlignment="1"/>
    <xf numFmtId="0" fontId="7" fillId="3" borderId="22" xfId="0" applyFont="1" applyFill="1" applyBorder="1" applyAlignment="1">
      <alignment vertical="top"/>
    </xf>
    <xf numFmtId="0" fontId="4" fillId="6" borderId="5" xfId="0" applyFont="1" applyFill="1" applyBorder="1" applyAlignment="1">
      <alignment vertical="center"/>
    </xf>
    <xf numFmtId="0" fontId="0" fillId="2" borderId="20" xfId="0" applyFill="1" applyBorder="1" applyAlignment="1">
      <alignment vertical="center"/>
    </xf>
    <xf numFmtId="0" fontId="4" fillId="6" borderId="20" xfId="0" applyFont="1" applyFill="1" applyBorder="1" applyAlignment="1">
      <alignment vertical="center"/>
    </xf>
    <xf numFmtId="0" fontId="0" fillId="2" borderId="6" xfId="0" applyFill="1" applyBorder="1" applyAlignment="1">
      <alignment vertical="center"/>
    </xf>
    <xf numFmtId="0" fontId="4" fillId="6" borderId="41" xfId="0" applyFont="1" applyFill="1" applyBorder="1" applyAlignment="1">
      <alignment vertical="center"/>
    </xf>
    <xf numFmtId="0" fontId="4" fillId="6" borderId="42" xfId="0" applyFont="1" applyFill="1" applyBorder="1" applyAlignment="1">
      <alignment vertical="center"/>
    </xf>
    <xf numFmtId="0" fontId="4" fillId="6" borderId="43" xfId="0" applyFont="1" applyFill="1" applyBorder="1" applyAlignment="1">
      <alignment vertical="center"/>
    </xf>
    <xf numFmtId="0" fontId="7" fillId="3" borderId="22" xfId="0" applyFont="1" applyFill="1" applyBorder="1" applyAlignment="1">
      <alignment horizontal="left" vertical="top" wrapText="1"/>
    </xf>
    <xf numFmtId="0" fontId="8" fillId="4" borderId="31"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2" fillId="4" borderId="28" xfId="0" applyFont="1" applyFill="1" applyBorder="1" applyAlignment="1">
      <alignment vertical="center"/>
    </xf>
    <xf numFmtId="0" fontId="0" fillId="4" borderId="12" xfId="0" applyFill="1" applyBorder="1" applyAlignment="1">
      <alignment vertical="center"/>
    </xf>
    <xf numFmtId="0" fontId="8" fillId="4" borderId="27" xfId="0" applyFont="1" applyFill="1" applyBorder="1" applyAlignment="1">
      <alignment horizontal="center" vertical="center"/>
    </xf>
    <xf numFmtId="0" fontId="8" fillId="4" borderId="11" xfId="0"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9" fontId="11" fillId="0" borderId="1" xfId="0" applyNumberFormat="1" applyFont="1" applyFill="1" applyBorder="1" applyAlignment="1">
      <alignment horizontal="center" vertical="center"/>
    </xf>
    <xf numFmtId="0" fontId="4" fillId="3" borderId="26" xfId="0" applyFont="1" applyFill="1" applyBorder="1" applyAlignment="1">
      <alignment vertical="center"/>
    </xf>
    <xf numFmtId="0" fontId="4" fillId="3" borderId="25" xfId="0" applyFont="1" applyFill="1" applyBorder="1" applyAlignment="1">
      <alignment vertical="center"/>
    </xf>
    <xf numFmtId="0" fontId="2" fillId="0" borderId="24" xfId="0" applyNumberFormat="1" applyFont="1" applyBorder="1" applyAlignment="1">
      <alignment horizontal="center" vertical="center"/>
    </xf>
    <xf numFmtId="0" fontId="2" fillId="0" borderId="23" xfId="0" applyNumberFormat="1" applyFont="1" applyBorder="1" applyAlignment="1">
      <alignment horizontal="center" vertical="center"/>
    </xf>
    <xf numFmtId="0" fontId="4" fillId="3" borderId="0" xfId="0" applyFont="1" applyFill="1" applyBorder="1"/>
    <xf numFmtId="0" fontId="0" fillId="3" borderId="0" xfId="0" applyFill="1" applyBorder="1"/>
    <xf numFmtId="0" fontId="7" fillId="3" borderId="0" xfId="0" applyFont="1" applyFill="1" applyBorder="1" applyAlignment="1">
      <alignment vertical="top"/>
    </xf>
    <xf numFmtId="0" fontId="4" fillId="6" borderId="2" xfId="0" applyFont="1" applyFill="1" applyBorder="1" applyAlignment="1">
      <alignment vertical="center"/>
    </xf>
    <xf numFmtId="0" fontId="4" fillId="6" borderId="21" xfId="0" applyFont="1" applyFill="1" applyBorder="1" applyAlignment="1">
      <alignment vertical="center"/>
    </xf>
    <xf numFmtId="0" fontId="4" fillId="6" borderId="3" xfId="0" applyFont="1" applyFill="1" applyBorder="1" applyAlignment="1">
      <alignment vertical="center"/>
    </xf>
    <xf numFmtId="0" fontId="0" fillId="3" borderId="22" xfId="0" applyFill="1" applyBorder="1"/>
    <xf numFmtId="0" fontId="8" fillId="4" borderId="4" xfId="0" applyFont="1" applyFill="1" applyBorder="1" applyAlignment="1">
      <alignment horizontal="center" vertical="center"/>
    </xf>
    <xf numFmtId="0" fontId="8" fillId="3" borderId="0" xfId="0" applyFont="1" applyFill="1" applyBorder="1" applyAlignment="1">
      <alignment horizontal="center" vertical="center"/>
    </xf>
    <xf numFmtId="0" fontId="7" fillId="3" borderId="0" xfId="0" applyFont="1" applyFill="1" applyBorder="1" applyAlignment="1">
      <alignment vertical="top" wrapText="1"/>
    </xf>
    <xf numFmtId="0" fontId="2"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0" fontId="12" fillId="3" borderId="0" xfId="0" applyFont="1" applyFill="1"/>
    <xf numFmtId="0" fontId="13" fillId="3" borderId="0" xfId="0" applyFont="1" applyFill="1"/>
    <xf numFmtId="0" fontId="0" fillId="0" borderId="0" xfId="0" applyBorder="1"/>
    <xf numFmtId="0" fontId="2" fillId="3" borderId="2" xfId="0" applyFont="1" applyFill="1" applyBorder="1" applyAlignment="1">
      <alignment vertical="center"/>
    </xf>
    <xf numFmtId="0" fontId="2" fillId="3" borderId="21" xfId="0" applyFont="1" applyFill="1" applyBorder="1" applyAlignment="1">
      <alignment vertical="center"/>
    </xf>
    <xf numFmtId="2" fontId="4" fillId="0" borderId="3" xfId="0" applyNumberFormat="1" applyFont="1" applyBorder="1" applyAlignment="1">
      <alignment horizontal="center" vertical="center"/>
    </xf>
    <xf numFmtId="0" fontId="0" fillId="3" borderId="0" xfId="0" applyFill="1" applyAlignment="1">
      <alignment vertical="center"/>
    </xf>
    <xf numFmtId="0" fontId="0" fillId="3" borderId="5" xfId="0" applyFill="1" applyBorder="1"/>
    <xf numFmtId="0" fontId="0" fillId="3" borderId="20" xfId="0" applyFill="1" applyBorder="1"/>
    <xf numFmtId="0" fontId="7" fillId="3" borderId="20" xfId="0" applyFont="1" applyFill="1" applyBorder="1" applyAlignment="1">
      <alignment vertical="top" wrapText="1"/>
    </xf>
    <xf numFmtId="0" fontId="14" fillId="9" borderId="1" xfId="0" applyFont="1" applyFill="1" applyBorder="1" applyAlignment="1">
      <alignment horizontal="center" wrapText="1"/>
    </xf>
    <xf numFmtId="0" fontId="15" fillId="9" borderId="1" xfId="0" applyFont="1" applyFill="1" applyBorder="1" applyAlignment="1">
      <alignment horizontal="center" wrapText="1"/>
    </xf>
    <xf numFmtId="0" fontId="16" fillId="0" borderId="1" xfId="0" applyFont="1" applyBorder="1" applyAlignment="1">
      <alignment horizontal="center" wrapText="1"/>
    </xf>
    <xf numFmtId="0" fontId="16" fillId="3" borderId="1" xfId="0" applyFont="1" applyFill="1" applyBorder="1" applyAlignment="1">
      <alignment horizontal="left" vertical="center" wrapText="1"/>
    </xf>
    <xf numFmtId="0" fontId="16" fillId="3" borderId="1" xfId="0" applyFont="1" applyFill="1" applyBorder="1" applyAlignment="1">
      <alignment horizontal="center" wrapText="1"/>
    </xf>
    <xf numFmtId="0" fontId="2" fillId="0" borderId="0" xfId="4"/>
    <xf numFmtId="0" fontId="2" fillId="0" borderId="0" xfId="4" applyAlignment="1"/>
    <xf numFmtId="0" fontId="16" fillId="3" borderId="1"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center" wrapText="1"/>
    </xf>
    <xf numFmtId="0" fontId="9" fillId="8" borderId="34" xfId="0" applyFont="1" applyFill="1" applyBorder="1" applyAlignment="1" applyProtection="1">
      <alignment vertical="top"/>
    </xf>
    <xf numFmtId="0" fontId="4" fillId="8" borderId="33" xfId="0" applyFont="1" applyFill="1" applyBorder="1" applyAlignment="1" applyProtection="1">
      <alignment vertical="top"/>
    </xf>
    <xf numFmtId="0" fontId="4" fillId="8" borderId="32" xfId="0" applyFont="1" applyFill="1" applyBorder="1" applyAlignment="1" applyProtection="1">
      <alignment vertical="top"/>
    </xf>
    <xf numFmtId="0" fontId="4" fillId="8" borderId="5" xfId="0" applyFont="1" applyFill="1" applyBorder="1" applyAlignment="1" applyProtection="1">
      <alignment vertical="top"/>
    </xf>
    <xf numFmtId="0" fontId="4" fillId="8" borderId="20" xfId="0" applyFont="1" applyFill="1" applyBorder="1" applyAlignment="1" applyProtection="1">
      <alignment vertical="top"/>
    </xf>
    <xf numFmtId="0" fontId="4" fillId="8" borderId="6" xfId="0" applyFont="1" applyFill="1" applyBorder="1" applyAlignment="1" applyProtection="1">
      <alignment vertical="top"/>
    </xf>
    <xf numFmtId="0" fontId="2" fillId="0" borderId="45" xfId="0" applyFont="1" applyFill="1" applyBorder="1" applyAlignment="1">
      <alignment vertical="top" wrapText="1"/>
    </xf>
    <xf numFmtId="0" fontId="2" fillId="0" borderId="45" xfId="0" applyFont="1" applyBorder="1" applyAlignment="1">
      <alignment vertical="top" wrapText="1"/>
    </xf>
    <xf numFmtId="0" fontId="18" fillId="0" borderId="0" xfId="0" applyFont="1" applyFill="1" applyBorder="1" applyAlignment="1" applyProtection="1">
      <alignment horizontal="center" vertical="center" wrapText="1"/>
    </xf>
    <xf numFmtId="0" fontId="18" fillId="0" borderId="1" xfId="0" applyFont="1" applyFill="1" applyBorder="1" applyAlignment="1" applyProtection="1">
      <alignment horizontal="left" vertical="top" wrapText="1"/>
    </xf>
    <xf numFmtId="0" fontId="18" fillId="0" borderId="45" xfId="0" applyFont="1" applyBorder="1" applyAlignment="1">
      <alignment horizontal="left" vertical="top" wrapText="1"/>
    </xf>
    <xf numFmtId="0" fontId="18" fillId="0" borderId="45" xfId="0" applyFont="1" applyFill="1" applyBorder="1" applyAlignment="1" applyProtection="1">
      <alignment vertical="top" wrapText="1"/>
    </xf>
    <xf numFmtId="0" fontId="18" fillId="0" borderId="0" xfId="0" applyFont="1" applyFill="1" applyAlignment="1" applyProtection="1">
      <alignment vertical="top" wrapText="1"/>
    </xf>
    <xf numFmtId="0" fontId="18" fillId="0" borderId="45" xfId="0" applyFont="1" applyBorder="1" applyAlignment="1">
      <alignment vertical="top" wrapText="1"/>
    </xf>
    <xf numFmtId="2" fontId="18" fillId="0" borderId="1" xfId="0" applyNumberFormat="1" applyFont="1" applyFill="1" applyBorder="1" applyAlignment="1" applyProtection="1">
      <alignment horizontal="left" vertical="top" wrapText="1"/>
    </xf>
    <xf numFmtId="0" fontId="18" fillId="0" borderId="1" xfId="0" quotePrefix="1" applyFont="1" applyFill="1" applyBorder="1" applyAlignment="1" applyProtection="1">
      <alignment horizontal="left" vertical="top" wrapText="1"/>
    </xf>
    <xf numFmtId="0" fontId="18" fillId="0" borderId="45" xfId="0" applyFont="1" applyFill="1" applyBorder="1" applyAlignment="1">
      <alignment vertical="top" wrapText="1"/>
    </xf>
    <xf numFmtId="0" fontId="18" fillId="0" borderId="45" xfId="0" applyFont="1" applyFill="1" applyBorder="1" applyAlignment="1">
      <alignment horizontal="left" vertical="top" wrapText="1"/>
    </xf>
    <xf numFmtId="10" fontId="18" fillId="0" borderId="1" xfId="0" applyNumberFormat="1" applyFont="1" applyFill="1" applyBorder="1" applyAlignment="1" applyProtection="1">
      <alignment horizontal="left" vertical="top" wrapText="1"/>
    </xf>
    <xf numFmtId="0" fontId="18" fillId="0" borderId="1" xfId="0" applyFont="1" applyFill="1" applyBorder="1" applyAlignment="1" applyProtection="1">
      <alignment vertical="top" wrapText="1"/>
    </xf>
    <xf numFmtId="0" fontId="18" fillId="0" borderId="0" xfId="0" applyFont="1" applyFill="1" applyBorder="1" applyAlignment="1" applyProtection="1">
      <alignment vertical="top" wrapText="1"/>
    </xf>
    <xf numFmtId="0" fontId="18" fillId="3" borderId="45" xfId="0" applyFont="1" applyFill="1" applyBorder="1" applyAlignment="1">
      <alignment vertical="top" wrapText="1"/>
    </xf>
    <xf numFmtId="0" fontId="18" fillId="0" borderId="0" xfId="0" applyFont="1" applyFill="1" applyAlignment="1" applyProtection="1">
      <alignment horizontal="left" vertical="top" wrapText="1"/>
    </xf>
    <xf numFmtId="0" fontId="18" fillId="0" borderId="0" xfId="0" applyFont="1" applyFill="1" applyAlignment="1" applyProtection="1">
      <alignment wrapText="1"/>
    </xf>
    <xf numFmtId="0" fontId="18" fillId="0" borderId="1" xfId="0" applyFont="1" applyFill="1" applyBorder="1" applyAlignment="1" applyProtection="1">
      <alignment wrapText="1"/>
    </xf>
    <xf numFmtId="0" fontId="18" fillId="0" borderId="1" xfId="0" applyFont="1" applyFill="1" applyBorder="1" applyAlignment="1" applyProtection="1">
      <alignment horizontal="left" wrapText="1"/>
    </xf>
    <xf numFmtId="0" fontId="18" fillId="0" borderId="1" xfId="0" applyFont="1" applyBorder="1" applyAlignment="1" applyProtection="1">
      <alignment wrapText="1"/>
    </xf>
    <xf numFmtId="0" fontId="18" fillId="0" borderId="1" xfId="0"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wrapText="1"/>
    </xf>
    <xf numFmtId="0" fontId="18" fillId="0" borderId="0" xfId="0" applyFont="1" applyFill="1" applyBorder="1" applyAlignment="1" applyProtection="1">
      <alignment wrapText="1"/>
    </xf>
    <xf numFmtId="0" fontId="18" fillId="0" borderId="0" xfId="0" applyFont="1" applyFill="1" applyBorder="1" applyAlignment="1" applyProtection="1">
      <alignment horizontal="left" wrapText="1"/>
    </xf>
    <xf numFmtId="0" fontId="18" fillId="0" borderId="0" xfId="0" applyFont="1" applyFill="1" applyAlignment="1" applyProtection="1">
      <alignment vertical="center" wrapText="1"/>
    </xf>
    <xf numFmtId="0" fontId="18" fillId="0" borderId="0" xfId="0" applyFont="1" applyFill="1" applyBorder="1" applyAlignment="1" applyProtection="1">
      <alignment vertical="center" wrapText="1"/>
    </xf>
    <xf numFmtId="0" fontId="18" fillId="0" borderId="0" xfId="0" applyFont="1" applyFill="1" applyBorder="1" applyAlignment="1" applyProtection="1">
      <alignment horizontal="center" wrapText="1"/>
    </xf>
    <xf numFmtId="0" fontId="18" fillId="3" borderId="1" xfId="0" applyFont="1" applyFill="1" applyBorder="1" applyAlignment="1" applyProtection="1">
      <alignment horizontal="left" vertical="top" wrapText="1"/>
    </xf>
    <xf numFmtId="0" fontId="2" fillId="3" borderId="1" xfId="0" applyFont="1" applyFill="1" applyBorder="1" applyAlignment="1" applyProtection="1">
      <alignment horizontal="left" vertical="top" wrapText="1"/>
      <protection locked="0"/>
    </xf>
    <xf numFmtId="0" fontId="18" fillId="3" borderId="1" xfId="0" applyFont="1" applyFill="1" applyBorder="1" applyAlignment="1" applyProtection="1">
      <alignment vertical="top" wrapText="1"/>
    </xf>
    <xf numFmtId="0" fontId="2" fillId="0" borderId="0" xfId="1" applyAlignment="1">
      <alignment vertical="top" wrapText="1"/>
    </xf>
    <xf numFmtId="0" fontId="2" fillId="0" borderId="45" xfId="1" applyBorder="1" applyAlignment="1">
      <alignment vertical="top" wrapText="1"/>
    </xf>
    <xf numFmtId="0" fontId="2" fillId="3" borderId="1" xfId="0" applyFont="1" applyFill="1" applyBorder="1" applyAlignment="1" applyProtection="1">
      <alignment vertical="top" wrapText="1"/>
      <protection locked="0"/>
    </xf>
    <xf numFmtId="0" fontId="2" fillId="3" borderId="1" xfId="1" applyFont="1" applyFill="1" applyBorder="1" applyAlignment="1">
      <alignment horizontal="left" vertical="top" wrapText="1"/>
    </xf>
    <xf numFmtId="0" fontId="4" fillId="5" borderId="9" xfId="0" applyFont="1" applyFill="1" applyBorder="1" applyAlignment="1" applyProtection="1">
      <protection locked="0"/>
    </xf>
    <xf numFmtId="0" fontId="0" fillId="3" borderId="0" xfId="0" applyFill="1" applyProtection="1"/>
    <xf numFmtId="0" fontId="4" fillId="10" borderId="46" xfId="0" applyFont="1" applyFill="1" applyBorder="1" applyAlignment="1" applyProtection="1">
      <alignment horizontal="center" vertical="center" wrapText="1"/>
    </xf>
    <xf numFmtId="0" fontId="4" fillId="5" borderId="47" xfId="0" applyFont="1" applyFill="1" applyBorder="1" applyAlignment="1" applyProtection="1"/>
    <xf numFmtId="0" fontId="4" fillId="5" borderId="48" xfId="0" applyFont="1" applyFill="1" applyBorder="1" applyAlignment="1" applyProtection="1"/>
    <xf numFmtId="0" fontId="4" fillId="5" borderId="49" xfId="0" applyFont="1" applyFill="1" applyBorder="1" applyAlignment="1" applyProtection="1">
      <protection locked="0"/>
    </xf>
    <xf numFmtId="0" fontId="4" fillId="5" borderId="48" xfId="0" applyFont="1" applyFill="1" applyBorder="1" applyAlignment="1" applyProtection="1">
      <protection locked="0"/>
    </xf>
    <xf numFmtId="0" fontId="4" fillId="4" borderId="46" xfId="0" applyFont="1" applyFill="1" applyBorder="1" applyAlignment="1" applyProtection="1">
      <alignment horizontal="left" vertical="top" wrapText="1"/>
    </xf>
    <xf numFmtId="0" fontId="4" fillId="2" borderId="36" xfId="0" applyFont="1" applyFill="1" applyBorder="1" applyAlignment="1" applyProtection="1">
      <alignment horizontal="left" vertical="top" wrapText="1"/>
    </xf>
    <xf numFmtId="0" fontId="4" fillId="2" borderId="46" xfId="0" applyFont="1" applyFill="1" applyBorder="1" applyAlignment="1" applyProtection="1">
      <alignment horizontal="left" vertical="top" wrapText="1"/>
    </xf>
    <xf numFmtId="0" fontId="18" fillId="0" borderId="0" xfId="0" applyFont="1" applyFill="1" applyAlignment="1" applyProtection="1">
      <alignment horizontal="center" vertical="top" wrapText="1"/>
    </xf>
    <xf numFmtId="0" fontId="4" fillId="4" borderId="45" xfId="0" applyFont="1" applyFill="1" applyBorder="1" applyAlignment="1" applyProtection="1">
      <alignment vertical="top" wrapText="1"/>
      <protection locked="0"/>
    </xf>
    <xf numFmtId="0" fontId="2" fillId="0" borderId="1" xfId="0" applyFont="1" applyBorder="1" applyAlignment="1" applyProtection="1">
      <alignment vertical="top" wrapText="1"/>
      <protection locked="0"/>
    </xf>
    <xf numFmtId="0" fontId="0" fillId="0" borderId="1" xfId="0" applyBorder="1"/>
    <xf numFmtId="0" fontId="4" fillId="4" borderId="47" xfId="0" applyFont="1" applyFill="1" applyBorder="1" applyAlignment="1">
      <alignment vertical="center"/>
    </xf>
    <xf numFmtId="0" fontId="4" fillId="4" borderId="48" xfId="0" applyFont="1" applyFill="1" applyBorder="1" applyAlignment="1">
      <alignment vertical="center"/>
    </xf>
    <xf numFmtId="0" fontId="4" fillId="4" borderId="49" xfId="0" applyFont="1" applyFill="1" applyBorder="1" applyAlignment="1">
      <alignment vertical="center"/>
    </xf>
    <xf numFmtId="0" fontId="4" fillId="2" borderId="44" xfId="0" applyFont="1" applyFill="1" applyBorder="1" applyAlignment="1" applyProtection="1">
      <alignment horizontal="center" vertical="top" wrapText="1"/>
    </xf>
    <xf numFmtId="0" fontId="4" fillId="2" borderId="4" xfId="0" applyFont="1" applyFill="1" applyBorder="1" applyAlignment="1" applyProtection="1">
      <alignment horizontal="center" vertical="top" wrapText="1"/>
    </xf>
    <xf numFmtId="0" fontId="0" fillId="3" borderId="1" xfId="0" applyFill="1" applyBorder="1" applyAlignment="1">
      <alignment wrapText="1"/>
    </xf>
    <xf numFmtId="0" fontId="0" fillId="3" borderId="1" xfId="0" applyFill="1" applyBorder="1" applyAlignment="1">
      <alignment horizontal="center" wrapText="1"/>
    </xf>
    <xf numFmtId="0" fontId="0" fillId="3" borderId="1" xfId="0" applyFill="1" applyBorder="1" applyAlignment="1">
      <alignment horizontal="center" vertical="center" wrapText="1"/>
    </xf>
    <xf numFmtId="0" fontId="4" fillId="2" borderId="44" xfId="0" applyFont="1" applyFill="1" applyBorder="1" applyAlignment="1" applyProtection="1">
      <alignment vertical="top" wrapText="1"/>
    </xf>
    <xf numFmtId="0" fontId="2" fillId="0" borderId="34" xfId="0" applyFont="1" applyFill="1" applyBorder="1" applyAlignment="1" applyProtection="1">
      <alignment horizontal="left" vertical="top" wrapText="1"/>
    </xf>
    <xf numFmtId="0" fontId="2" fillId="0" borderId="33" xfId="0" applyFont="1" applyFill="1" applyBorder="1" applyAlignment="1" applyProtection="1">
      <alignment horizontal="left" vertical="top" wrapText="1"/>
    </xf>
    <xf numFmtId="0" fontId="2" fillId="0" borderId="32"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20" xfId="0" applyFont="1" applyFill="1" applyBorder="1" applyAlignment="1" applyProtection="1">
      <alignment horizontal="left" vertical="top" wrapText="1"/>
    </xf>
    <xf numFmtId="0" fontId="2" fillId="0" borderId="6" xfId="0" applyFont="1" applyFill="1" applyBorder="1" applyAlignment="1" applyProtection="1">
      <alignment horizontal="left" vertical="top" wrapText="1"/>
    </xf>
    <xf numFmtId="0" fontId="4" fillId="8" borderId="34" xfId="2" applyFont="1" applyFill="1" applyBorder="1" applyAlignment="1" applyProtection="1">
      <alignment horizontal="left" vertical="top"/>
    </xf>
    <xf numFmtId="0" fontId="4" fillId="8" borderId="33" xfId="2" applyFont="1" applyFill="1" applyBorder="1" applyAlignment="1" applyProtection="1">
      <alignment horizontal="left" vertical="top"/>
    </xf>
    <xf numFmtId="0" fontId="4" fillId="8" borderId="32" xfId="2" applyFont="1" applyFill="1" applyBorder="1" applyAlignment="1" applyProtection="1">
      <alignment horizontal="left" vertical="top"/>
    </xf>
    <xf numFmtId="0" fontId="4" fillId="8" borderId="5" xfId="2" applyFont="1" applyFill="1" applyBorder="1" applyAlignment="1" applyProtection="1">
      <alignment horizontal="left" vertical="top"/>
    </xf>
    <xf numFmtId="0" fontId="4" fillId="8" borderId="20" xfId="2" applyFont="1" applyFill="1" applyBorder="1" applyAlignment="1" applyProtection="1">
      <alignment horizontal="left" vertical="top"/>
    </xf>
    <xf numFmtId="0" fontId="4" fillId="8" borderId="6" xfId="2" applyFont="1" applyFill="1" applyBorder="1" applyAlignment="1" applyProtection="1">
      <alignment horizontal="left" vertical="top"/>
    </xf>
    <xf numFmtId="0" fontId="2" fillId="3" borderId="34" xfId="2" applyFont="1" applyFill="1" applyBorder="1" applyAlignment="1" applyProtection="1">
      <alignment horizontal="left" vertical="top" wrapText="1"/>
    </xf>
    <xf numFmtId="0" fontId="2" fillId="3" borderId="33" xfId="2" applyFont="1" applyFill="1" applyBorder="1" applyAlignment="1" applyProtection="1">
      <alignment horizontal="left" vertical="top" wrapText="1"/>
    </xf>
    <xf numFmtId="0" fontId="2" fillId="3" borderId="32" xfId="2" applyFont="1" applyFill="1" applyBorder="1" applyAlignment="1" applyProtection="1">
      <alignment horizontal="left" vertical="top" wrapText="1"/>
    </xf>
    <xf numFmtId="0" fontId="2" fillId="3" borderId="5" xfId="2" applyFont="1" applyFill="1" applyBorder="1" applyAlignment="1" applyProtection="1">
      <alignment horizontal="left" vertical="top" wrapText="1"/>
    </xf>
    <xf numFmtId="0" fontId="2" fillId="3" borderId="20" xfId="2" applyFont="1" applyFill="1" applyBorder="1" applyAlignment="1" applyProtection="1">
      <alignment horizontal="left" vertical="top" wrapText="1"/>
    </xf>
    <xf numFmtId="0" fontId="2" fillId="3" borderId="6" xfId="2" applyFont="1" applyFill="1" applyBorder="1" applyAlignment="1" applyProtection="1">
      <alignment horizontal="left" vertical="top" wrapText="1"/>
    </xf>
    <xf numFmtId="0" fontId="2" fillId="0" borderId="34" xfId="2" applyFont="1" applyFill="1" applyBorder="1" applyAlignment="1" applyProtection="1">
      <alignment horizontal="left" vertical="top" wrapText="1"/>
    </xf>
    <xf numFmtId="0" fontId="2" fillId="0" borderId="33" xfId="2" applyFont="1" applyFill="1" applyBorder="1" applyAlignment="1" applyProtection="1">
      <alignment horizontal="left" vertical="top" wrapText="1"/>
    </xf>
    <xf numFmtId="0" fontId="2" fillId="0" borderId="32" xfId="2" applyFont="1" applyFill="1" applyBorder="1" applyAlignment="1" applyProtection="1">
      <alignment horizontal="left" vertical="top" wrapText="1"/>
    </xf>
    <xf numFmtId="0" fontId="2" fillId="0" borderId="22" xfId="2" applyFont="1" applyFill="1" applyBorder="1" applyAlignment="1" applyProtection="1">
      <alignment horizontal="left" vertical="top" wrapText="1"/>
    </xf>
    <xf numFmtId="0" fontId="2" fillId="0" borderId="0" xfId="2" applyFont="1" applyFill="1" applyBorder="1" applyAlignment="1" applyProtection="1">
      <alignment horizontal="left" vertical="top" wrapText="1"/>
    </xf>
    <xf numFmtId="0" fontId="2" fillId="0" borderId="10" xfId="2" applyFont="1" applyFill="1" applyBorder="1" applyAlignment="1" applyProtection="1">
      <alignment horizontal="left" vertical="top" wrapText="1"/>
    </xf>
    <xf numFmtId="0" fontId="2" fillId="0" borderId="5" xfId="2" applyFont="1" applyFill="1" applyBorder="1" applyAlignment="1" applyProtection="1">
      <alignment horizontal="left" vertical="top" wrapText="1"/>
    </xf>
    <xf numFmtId="0" fontId="2" fillId="0" borderId="20" xfId="2" applyFont="1" applyFill="1" applyBorder="1" applyAlignment="1" applyProtection="1">
      <alignment horizontal="left" vertical="top" wrapText="1"/>
    </xf>
    <xf numFmtId="0" fontId="2" fillId="0" borderId="6" xfId="2" applyFont="1" applyFill="1" applyBorder="1" applyAlignment="1" applyProtection="1">
      <alignment horizontal="left" vertical="top" wrapText="1"/>
    </xf>
    <xf numFmtId="0" fontId="2" fillId="3" borderId="19" xfId="2" applyFont="1" applyFill="1" applyBorder="1" applyAlignment="1" applyProtection="1">
      <alignment horizontal="left" vertical="top" wrapText="1"/>
    </xf>
    <xf numFmtId="0" fontId="2" fillId="3" borderId="18" xfId="2" applyFont="1" applyFill="1" applyBorder="1" applyAlignment="1" applyProtection="1">
      <alignment horizontal="left" vertical="top"/>
    </xf>
    <xf numFmtId="0" fontId="2" fillId="3" borderId="37" xfId="2" applyFont="1" applyFill="1" applyBorder="1" applyAlignment="1" applyProtection="1">
      <alignment horizontal="left" vertical="top"/>
    </xf>
    <xf numFmtId="0" fontId="2" fillId="3" borderId="16" xfId="2" applyFont="1" applyFill="1" applyBorder="1" applyAlignment="1" applyProtection="1">
      <alignment horizontal="left" vertical="top"/>
    </xf>
    <xf numFmtId="0" fontId="2" fillId="3" borderId="0" xfId="2" applyFont="1" applyFill="1" applyBorder="1" applyAlignment="1" applyProtection="1">
      <alignment horizontal="left" vertical="top"/>
    </xf>
    <xf numFmtId="0" fontId="2" fillId="3" borderId="36" xfId="2" applyFont="1" applyFill="1" applyBorder="1" applyAlignment="1" applyProtection="1">
      <alignment horizontal="left" vertical="top"/>
    </xf>
    <xf numFmtId="0" fontId="2" fillId="3" borderId="22" xfId="2" applyFont="1" applyFill="1" applyBorder="1" applyAlignment="1" applyProtection="1">
      <alignment horizontal="left" vertical="top" wrapText="1"/>
    </xf>
    <xf numFmtId="0" fontId="2" fillId="3" borderId="0" xfId="2" applyFont="1" applyFill="1" applyBorder="1" applyAlignment="1" applyProtection="1">
      <alignment horizontal="left" vertical="top" wrapText="1"/>
    </xf>
    <xf numFmtId="0" fontId="2" fillId="3" borderId="10" xfId="2" applyFont="1" applyFill="1" applyBorder="1" applyAlignment="1" applyProtection="1">
      <alignment horizontal="left" vertical="top" wrapText="1"/>
    </xf>
    <xf numFmtId="0" fontId="18" fillId="2" borderId="2" xfId="0" applyFont="1" applyFill="1" applyBorder="1" applyAlignment="1" applyProtection="1">
      <alignment horizontal="center" wrapText="1"/>
    </xf>
    <xf numFmtId="0" fontId="18" fillId="2" borderId="21" xfId="0" applyFont="1" applyFill="1" applyBorder="1" applyAlignment="1" applyProtection="1">
      <alignment horizontal="center" wrapText="1"/>
    </xf>
    <xf numFmtId="0" fontId="18" fillId="2" borderId="3" xfId="0" applyFont="1" applyFill="1" applyBorder="1" applyAlignment="1" applyProtection="1">
      <alignment horizontal="center" wrapText="1"/>
    </xf>
  </cellXfs>
  <cellStyles count="5">
    <cellStyle name="Normal" xfId="0" builtinId="0"/>
    <cellStyle name="Normal 2" xfId="1"/>
    <cellStyle name="Normal 2 2" xfId="4"/>
    <cellStyle name="Normal 3" xfId="2"/>
    <cellStyle name="Normal 4" xfId="3"/>
  </cellStyles>
  <dxfs count="59">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5857875</xdr:colOff>
      <xdr:row>0</xdr:row>
      <xdr:rowOff>76200</xdr:rowOff>
    </xdr:from>
    <xdr:ext cx="1187383" cy="1157288"/>
    <xdr:pic>
      <xdr:nvPicPr>
        <xdr:cNvPr id="2" name="Picture 1" descr="The official logo of the IRS" title="IRS Logo"/>
        <xdr:cNvPicPr>
          <a:picLocks noChangeAspect="1"/>
        </xdr:cNvPicPr>
      </xdr:nvPicPr>
      <xdr:blipFill>
        <a:blip xmlns:r="http://schemas.openxmlformats.org/officeDocument/2006/relationships" r:embed="rId1"/>
        <a:srcRect/>
        <a:stretch>
          <a:fillRect/>
        </a:stretch>
      </xdr:blipFill>
      <xdr:spPr bwMode="auto">
        <a:xfrm>
          <a:off x="2286000" y="76200"/>
          <a:ext cx="1187383" cy="1157288"/>
        </a:xfrm>
        <a:prstGeom prst="rect">
          <a:avLst/>
        </a:prstGeom>
        <a:noFill/>
        <a:ln>
          <a:noFill/>
        </a:ln>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tabSelected="1" zoomScale="80" zoomScaleNormal="80" workbookViewId="0">
      <selection activeCell="C31" sqref="C31"/>
    </sheetView>
  </sheetViews>
  <sheetFormatPr defaultColWidth="18.7109375" defaultRowHeight="12.75" customHeight="1" x14ac:dyDescent="0.25"/>
  <cols>
    <col min="1" max="2" width="11.42578125" style="1" customWidth="1"/>
    <col min="3" max="3" width="108.140625" style="1" customWidth="1"/>
    <col min="4" max="16384" width="18.7109375" style="1"/>
  </cols>
  <sheetData>
    <row r="1" spans="1:3" s="2" customFormat="1" ht="15.75" x14ac:dyDescent="0.25">
      <c r="A1" s="41" t="s">
        <v>56</v>
      </c>
      <c r="B1" s="40"/>
      <c r="C1" s="39"/>
    </row>
    <row r="2" spans="1:3" s="2" customFormat="1" ht="15.75" x14ac:dyDescent="0.25">
      <c r="A2" s="38" t="s">
        <v>55</v>
      </c>
      <c r="B2" s="37"/>
      <c r="C2" s="36"/>
    </row>
    <row r="3" spans="1:3" s="2" customFormat="1" ht="15" x14ac:dyDescent="0.25">
      <c r="A3" s="33"/>
      <c r="B3" s="35"/>
      <c r="C3" s="34"/>
    </row>
    <row r="4" spans="1:3" s="2" customFormat="1" ht="15" x14ac:dyDescent="0.25">
      <c r="A4" s="33" t="s">
        <v>840</v>
      </c>
      <c r="B4" s="32"/>
      <c r="C4" s="31"/>
    </row>
    <row r="5" spans="1:3" s="2" customFormat="1" ht="15" x14ac:dyDescent="0.25">
      <c r="A5" s="33" t="s">
        <v>54</v>
      </c>
      <c r="B5" s="32"/>
      <c r="C5" s="31"/>
    </row>
    <row r="6" spans="1:3" s="2" customFormat="1" ht="15" x14ac:dyDescent="0.25">
      <c r="A6" s="33" t="s">
        <v>3798</v>
      </c>
      <c r="B6" s="32"/>
      <c r="C6" s="31"/>
    </row>
    <row r="7" spans="1:3" s="2" customFormat="1" ht="15" x14ac:dyDescent="0.25">
      <c r="A7" s="30"/>
      <c r="B7" s="29"/>
      <c r="C7" s="28"/>
    </row>
    <row r="8" spans="1:3" s="2" customFormat="1" ht="18" customHeight="1" x14ac:dyDescent="0.25">
      <c r="A8" s="27" t="s">
        <v>53</v>
      </c>
      <c r="B8" s="26"/>
      <c r="C8" s="25"/>
    </row>
    <row r="9" spans="1:3" s="2" customFormat="1" ht="12.75" customHeight="1" x14ac:dyDescent="0.25">
      <c r="A9" s="24" t="s">
        <v>52</v>
      </c>
      <c r="B9" s="23"/>
      <c r="C9" s="22"/>
    </row>
    <row r="10" spans="1:3" s="2" customFormat="1" ht="15" x14ac:dyDescent="0.25">
      <c r="A10" s="24" t="s">
        <v>51</v>
      </c>
      <c r="B10" s="23"/>
      <c r="C10" s="22"/>
    </row>
    <row r="11" spans="1:3" s="2" customFormat="1" ht="15" x14ac:dyDescent="0.25">
      <c r="A11" s="24" t="s">
        <v>50</v>
      </c>
      <c r="B11" s="23"/>
      <c r="C11" s="22"/>
    </row>
    <row r="12" spans="1:3" s="2" customFormat="1" ht="15" x14ac:dyDescent="0.25">
      <c r="A12" s="24" t="s">
        <v>49</v>
      </c>
      <c r="B12" s="23"/>
      <c r="C12" s="22"/>
    </row>
    <row r="13" spans="1:3" s="2" customFormat="1" ht="15" x14ac:dyDescent="0.25">
      <c r="A13" s="24" t="s">
        <v>48</v>
      </c>
      <c r="B13" s="23"/>
      <c r="C13" s="22"/>
    </row>
    <row r="14" spans="1:3" s="2" customFormat="1" ht="4.5" customHeight="1" x14ac:dyDescent="0.25">
      <c r="A14" s="21"/>
      <c r="B14" s="20"/>
      <c r="C14" s="19"/>
    </row>
    <row r="15" spans="1:3" s="2" customFormat="1" ht="15" x14ac:dyDescent="0.25">
      <c r="C15" s="15"/>
    </row>
    <row r="16" spans="1:3" s="2" customFormat="1" ht="15" x14ac:dyDescent="0.25">
      <c r="A16" s="14" t="s">
        <v>47</v>
      </c>
      <c r="B16" s="13"/>
      <c r="C16" s="12"/>
    </row>
    <row r="17" spans="1:3" s="2" customFormat="1" ht="15" x14ac:dyDescent="0.25">
      <c r="A17" s="6" t="s">
        <v>46</v>
      </c>
      <c r="B17" s="17"/>
      <c r="C17" s="16"/>
    </row>
    <row r="18" spans="1:3" s="2" customFormat="1" ht="15" x14ac:dyDescent="0.25">
      <c r="A18" s="6" t="s">
        <v>45</v>
      </c>
      <c r="B18" s="17"/>
      <c r="C18" s="16"/>
    </row>
    <row r="19" spans="1:3" s="2" customFormat="1" ht="15" x14ac:dyDescent="0.25">
      <c r="A19" s="6" t="s">
        <v>44</v>
      </c>
      <c r="B19" s="17"/>
      <c r="C19" s="18"/>
    </row>
    <row r="20" spans="1:3" s="2" customFormat="1" ht="15" x14ac:dyDescent="0.25">
      <c r="A20" s="6" t="s">
        <v>43</v>
      </c>
      <c r="B20" s="17"/>
      <c r="C20" s="16"/>
    </row>
    <row r="21" spans="1:3" s="2" customFormat="1" ht="15" x14ac:dyDescent="0.25">
      <c r="A21" s="6" t="s">
        <v>42</v>
      </c>
      <c r="B21" s="17"/>
      <c r="C21" s="16"/>
    </row>
    <row r="22" spans="1:3" s="2" customFormat="1" ht="15" x14ac:dyDescent="0.25">
      <c r="A22" s="6" t="s">
        <v>41</v>
      </c>
      <c r="B22" s="17"/>
      <c r="C22" s="16"/>
    </row>
    <row r="23" spans="1:3" s="2" customFormat="1" ht="15" x14ac:dyDescent="0.25">
      <c r="A23" s="6" t="s">
        <v>40</v>
      </c>
      <c r="B23" s="17"/>
      <c r="C23" s="16"/>
    </row>
    <row r="24" spans="1:3" s="2" customFormat="1" ht="15" x14ac:dyDescent="0.25">
      <c r="A24" s="6" t="s">
        <v>39</v>
      </c>
      <c r="B24" s="17"/>
      <c r="C24" s="16"/>
    </row>
    <row r="25" spans="1:3" s="2" customFormat="1" ht="15" x14ac:dyDescent="0.25">
      <c r="A25" s="6" t="s">
        <v>38</v>
      </c>
      <c r="B25" s="17"/>
      <c r="C25" s="16"/>
    </row>
    <row r="26" spans="1:3" s="103" customFormat="1" ht="15" x14ac:dyDescent="0.25">
      <c r="A26" s="104" t="s">
        <v>158</v>
      </c>
      <c r="B26" s="105"/>
      <c r="C26" s="106"/>
    </row>
    <row r="27" spans="1:3" s="107" customFormat="1" x14ac:dyDescent="0.2">
      <c r="A27" s="104" t="s">
        <v>159</v>
      </c>
      <c r="B27" s="105"/>
      <c r="C27" s="106"/>
    </row>
    <row r="28" spans="1:3" s="2" customFormat="1" ht="15" x14ac:dyDescent="0.25">
      <c r="C28" s="15"/>
    </row>
    <row r="29" spans="1:3" s="2" customFormat="1" ht="15" x14ac:dyDescent="0.25">
      <c r="A29" s="14" t="s">
        <v>37</v>
      </c>
      <c r="B29" s="13"/>
      <c r="C29" s="12"/>
    </row>
    <row r="30" spans="1:3" s="2" customFormat="1" ht="15" x14ac:dyDescent="0.25">
      <c r="A30" s="11"/>
      <c r="B30" s="10"/>
      <c r="C30" s="9"/>
    </row>
    <row r="31" spans="1:3" s="2" customFormat="1" ht="15" x14ac:dyDescent="0.25">
      <c r="A31" s="6" t="s">
        <v>36</v>
      </c>
      <c r="B31" s="5"/>
      <c r="C31" s="4"/>
    </row>
    <row r="32" spans="1:3" s="2" customFormat="1" ht="15" x14ac:dyDescent="0.25">
      <c r="A32" s="6" t="s">
        <v>35</v>
      </c>
      <c r="B32" s="5"/>
      <c r="C32" s="4"/>
    </row>
    <row r="33" spans="1:3" s="2" customFormat="1" ht="12.75" customHeight="1" x14ac:dyDescent="0.25">
      <c r="A33" s="6" t="s">
        <v>34</v>
      </c>
      <c r="B33" s="5"/>
      <c r="C33" s="4"/>
    </row>
    <row r="34" spans="1:3" s="2" customFormat="1" ht="12.75" customHeight="1" x14ac:dyDescent="0.25">
      <c r="A34" s="6" t="s">
        <v>33</v>
      </c>
      <c r="B34" s="8"/>
      <c r="C34" s="7"/>
    </row>
    <row r="35" spans="1:3" s="2" customFormat="1" ht="15" x14ac:dyDescent="0.25">
      <c r="A35" s="6" t="s">
        <v>32</v>
      </c>
      <c r="B35" s="5"/>
      <c r="C35" s="4"/>
    </row>
    <row r="36" spans="1:3" s="2" customFormat="1" ht="15" x14ac:dyDescent="0.25">
      <c r="A36" s="11"/>
      <c r="B36" s="10"/>
      <c r="C36" s="9"/>
    </row>
    <row r="37" spans="1:3" s="2" customFormat="1" ht="15" x14ac:dyDescent="0.25">
      <c r="A37" s="6" t="s">
        <v>36</v>
      </c>
      <c r="B37" s="5"/>
      <c r="C37" s="4"/>
    </row>
    <row r="38" spans="1:3" s="2" customFormat="1" ht="15" x14ac:dyDescent="0.25">
      <c r="A38" s="6" t="s">
        <v>35</v>
      </c>
      <c r="B38" s="5"/>
      <c r="C38" s="4"/>
    </row>
    <row r="39" spans="1:3" s="2" customFormat="1" ht="15" x14ac:dyDescent="0.25">
      <c r="A39" s="6" t="s">
        <v>34</v>
      </c>
      <c r="B39" s="5"/>
      <c r="C39" s="4"/>
    </row>
    <row r="40" spans="1:3" s="2" customFormat="1" ht="15" x14ac:dyDescent="0.25">
      <c r="A40" s="6" t="s">
        <v>33</v>
      </c>
      <c r="B40" s="8"/>
      <c r="C40" s="7"/>
    </row>
    <row r="41" spans="1:3" s="2" customFormat="1" ht="15" x14ac:dyDescent="0.25">
      <c r="A41" s="6" t="s">
        <v>32</v>
      </c>
      <c r="B41" s="5"/>
      <c r="C41" s="4"/>
    </row>
    <row r="42" spans="1:3" s="2" customFormat="1" ht="15" x14ac:dyDescent="0.25"/>
    <row r="43" spans="1:3" s="2" customFormat="1" ht="15" x14ac:dyDescent="0.25">
      <c r="A43" s="3" t="s">
        <v>31</v>
      </c>
    </row>
    <row r="44" spans="1:3" s="2" customFormat="1" ht="15" x14ac:dyDescent="0.25">
      <c r="A44" s="3" t="s">
        <v>30</v>
      </c>
    </row>
    <row r="45" spans="1:3" s="2" customFormat="1" ht="15" x14ac:dyDescent="0.25">
      <c r="A45" s="3" t="s">
        <v>29</v>
      </c>
    </row>
    <row r="46" spans="1:3" s="2" customFormat="1" ht="15" x14ac:dyDescent="0.25"/>
    <row r="47" spans="1:3" s="2" customFormat="1" ht="12.75" hidden="1" customHeight="1" x14ac:dyDescent="0.25">
      <c r="A47" s="108" t="s">
        <v>160</v>
      </c>
      <c r="B47" s="2" t="s">
        <v>28</v>
      </c>
    </row>
    <row r="48" spans="1:3" s="2" customFormat="1" ht="12.75" hidden="1" customHeight="1" x14ac:dyDescent="0.25">
      <c r="A48" s="108" t="s">
        <v>161</v>
      </c>
      <c r="B48" s="2" t="s">
        <v>27</v>
      </c>
    </row>
    <row r="49" spans="1:2" s="2" customFormat="1" ht="12.75" hidden="1" customHeight="1" x14ac:dyDescent="0.25">
      <c r="A49" s="108" t="s">
        <v>162</v>
      </c>
      <c r="B49" s="2" t="s">
        <v>26</v>
      </c>
    </row>
  </sheetData>
  <dataValidations count="4">
    <dataValidation allowBlank="1" showInputMessage="1" showErrorMessage="1" prompt="Insert tester name and organization" sqref="C20:C25"/>
    <dataValidation allowBlank="1" showInputMessage="1" showErrorMessage="1" prompt="Insert City, State and address or building" sqref="C18"/>
    <dataValidation type="list" allowBlank="1" showInputMessage="1" showErrorMessage="1" prompt="Select logical network location of device" sqref="C26">
      <formula1>$A$47:$A$49</formula1>
    </dataValidation>
    <dataValidation allowBlank="1" showInputMessage="1" showErrorMessage="1" prompt="Insert device function" sqref="C27"/>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zoomScale="90" zoomScaleNormal="90" workbookViewId="0">
      <selection activeCell="J20" sqref="J20"/>
    </sheetView>
  </sheetViews>
  <sheetFormatPr defaultColWidth="18.7109375" defaultRowHeight="12.75" customHeight="1" x14ac:dyDescent="0.25"/>
  <cols>
    <col min="1" max="1" width="22.42578125" style="111" customWidth="1"/>
    <col min="2" max="3" width="13" style="111" customWidth="1"/>
    <col min="4" max="5" width="11.42578125" style="111" customWidth="1"/>
    <col min="6" max="6" width="13" style="111" customWidth="1"/>
    <col min="7" max="7" width="12.140625" style="111" customWidth="1"/>
    <col min="8" max="9" width="11.42578125" style="111" hidden="1" customWidth="1"/>
    <col min="10" max="11" width="11.42578125" style="111" customWidth="1"/>
    <col min="12" max="12" width="5.42578125" style="111" customWidth="1"/>
    <col min="13" max="13" width="9.85546875" style="111" customWidth="1"/>
    <col min="14" max="14" width="10.85546875" style="111" customWidth="1"/>
    <col min="15" max="15" width="11" style="111" customWidth="1"/>
    <col min="16" max="16384" width="18.7109375" style="111"/>
  </cols>
  <sheetData>
    <row r="1" spans="1:15" ht="15" x14ac:dyDescent="0.25">
      <c r="A1" s="109" t="s">
        <v>81</v>
      </c>
      <c r="B1" s="110"/>
      <c r="C1" s="110"/>
      <c r="D1" s="110"/>
      <c r="E1" s="110"/>
      <c r="F1" s="110"/>
      <c r="G1" s="110"/>
      <c r="H1" s="110"/>
      <c r="I1" s="110"/>
      <c r="J1" s="110"/>
      <c r="K1" s="110"/>
      <c r="L1" s="110"/>
      <c r="M1" s="110"/>
      <c r="N1" s="110"/>
      <c r="O1" s="110"/>
    </row>
    <row r="2" spans="1:15" ht="18" customHeight="1" x14ac:dyDescent="0.25">
      <c r="A2" s="112" t="s">
        <v>80</v>
      </c>
      <c r="B2" s="113"/>
      <c r="C2" s="113"/>
      <c r="D2" s="113"/>
      <c r="E2" s="113"/>
      <c r="F2" s="113"/>
      <c r="G2" s="113"/>
      <c r="H2" s="113"/>
      <c r="I2" s="113"/>
      <c r="J2" s="113"/>
      <c r="K2" s="113"/>
      <c r="L2" s="113"/>
      <c r="M2" s="113"/>
      <c r="N2" s="113"/>
      <c r="O2" s="113"/>
    </row>
    <row r="3" spans="1:15" ht="12.75" customHeight="1" x14ac:dyDescent="0.25">
      <c r="A3" s="114" t="s">
        <v>842</v>
      </c>
      <c r="B3" s="115"/>
      <c r="C3" s="115"/>
      <c r="D3" s="115"/>
      <c r="E3" s="115"/>
      <c r="F3" s="115"/>
      <c r="G3" s="115"/>
      <c r="H3" s="115"/>
      <c r="I3" s="115"/>
      <c r="J3" s="115"/>
      <c r="K3" s="115"/>
      <c r="L3" s="115"/>
      <c r="M3" s="115"/>
      <c r="N3" s="115"/>
      <c r="O3" s="115"/>
    </row>
    <row r="4" spans="1:15" ht="15" x14ac:dyDescent="0.25">
      <c r="A4" s="114"/>
      <c r="B4" s="115"/>
      <c r="C4" s="115"/>
      <c r="D4" s="115"/>
      <c r="E4" s="115"/>
      <c r="F4" s="115"/>
      <c r="G4" s="115"/>
      <c r="H4" s="115"/>
      <c r="I4" s="115"/>
      <c r="J4" s="115"/>
      <c r="K4" s="115"/>
      <c r="L4" s="115"/>
      <c r="M4" s="115"/>
      <c r="N4" s="115"/>
      <c r="O4" s="115"/>
    </row>
    <row r="5" spans="1:15" ht="15" x14ac:dyDescent="0.25">
      <c r="A5" s="114" t="s">
        <v>79</v>
      </c>
      <c r="B5" s="115"/>
      <c r="C5" s="115"/>
      <c r="D5" s="115"/>
      <c r="E5" s="115"/>
      <c r="F5" s="115"/>
      <c r="G5" s="115"/>
      <c r="H5" s="115"/>
      <c r="I5" s="115"/>
      <c r="J5" s="115"/>
      <c r="K5" s="115"/>
      <c r="L5" s="115"/>
      <c r="M5" s="115"/>
      <c r="N5" s="115"/>
      <c r="O5" s="115"/>
    </row>
    <row r="6" spans="1:15" ht="15" x14ac:dyDescent="0.25">
      <c r="A6" s="114" t="s">
        <v>78</v>
      </c>
      <c r="B6" s="115"/>
      <c r="C6" s="115"/>
      <c r="D6" s="115"/>
      <c r="E6" s="115"/>
      <c r="F6" s="115"/>
      <c r="G6" s="115"/>
      <c r="H6" s="115"/>
      <c r="I6" s="115"/>
      <c r="J6" s="115"/>
      <c r="K6" s="115"/>
      <c r="L6" s="115"/>
      <c r="M6" s="115"/>
      <c r="N6" s="115"/>
      <c r="O6" s="115"/>
    </row>
    <row r="7" spans="1:15" ht="15" x14ac:dyDescent="0.25">
      <c r="A7" s="116"/>
      <c r="B7" s="117"/>
      <c r="C7" s="117"/>
      <c r="D7" s="117"/>
      <c r="E7" s="117"/>
      <c r="F7" s="117"/>
      <c r="G7" s="117"/>
      <c r="H7" s="117"/>
      <c r="I7" s="117"/>
      <c r="J7" s="117"/>
      <c r="K7" s="117"/>
      <c r="L7" s="117"/>
      <c r="M7" s="117"/>
      <c r="N7" s="117"/>
      <c r="O7" s="117"/>
    </row>
    <row r="8" spans="1:15" ht="12.75" customHeight="1" x14ac:dyDescent="0.25">
      <c r="A8" s="118"/>
      <c r="B8" s="119"/>
      <c r="C8" s="119"/>
      <c r="D8" s="119"/>
      <c r="E8" s="119"/>
      <c r="F8" s="119"/>
      <c r="G8" s="119"/>
      <c r="H8" s="119"/>
      <c r="I8" s="119"/>
      <c r="J8" s="119"/>
      <c r="K8" s="119"/>
      <c r="L8" s="119"/>
      <c r="M8" s="119"/>
      <c r="N8" s="119"/>
      <c r="O8" s="119"/>
    </row>
    <row r="9" spans="1:15" ht="15" x14ac:dyDescent="0.25">
      <c r="A9" s="120"/>
      <c r="B9" s="234" t="s">
        <v>3773</v>
      </c>
      <c r="C9" s="235"/>
      <c r="D9" s="235"/>
      <c r="E9" s="235"/>
      <c r="F9" s="235"/>
      <c r="G9" s="236"/>
    </row>
    <row r="10" spans="1:15" ht="15" x14ac:dyDescent="0.25">
      <c r="A10" s="121" t="s">
        <v>163</v>
      </c>
      <c r="B10" s="122" t="s">
        <v>164</v>
      </c>
      <c r="C10" s="123"/>
      <c r="D10" s="124"/>
      <c r="E10" s="124"/>
      <c r="F10" s="124"/>
      <c r="G10" s="125"/>
      <c r="K10" s="126" t="s">
        <v>77</v>
      </c>
      <c r="L10" s="127"/>
      <c r="M10" s="127"/>
      <c r="N10" s="127"/>
      <c r="O10" s="128"/>
    </row>
    <row r="11" spans="1:15" ht="36" x14ac:dyDescent="0.25">
      <c r="A11" s="129" t="s">
        <v>841</v>
      </c>
      <c r="B11" s="130" t="s">
        <v>76</v>
      </c>
      <c r="C11" s="131" t="s">
        <v>75</v>
      </c>
      <c r="D11" s="131" t="s">
        <v>74</v>
      </c>
      <c r="E11" s="131" t="s">
        <v>61</v>
      </c>
      <c r="F11" s="131" t="s">
        <v>73</v>
      </c>
      <c r="G11" s="132" t="s">
        <v>72</v>
      </c>
      <c r="K11" s="133" t="s">
        <v>71</v>
      </c>
      <c r="L11" s="134"/>
      <c r="M11" s="135" t="s">
        <v>70</v>
      </c>
      <c r="N11" s="135" t="s">
        <v>69</v>
      </c>
      <c r="O11" s="136" t="s">
        <v>68</v>
      </c>
    </row>
    <row r="12" spans="1:15" ht="23.25" customHeight="1" x14ac:dyDescent="0.25">
      <c r="A12" s="121"/>
      <c r="B12" s="137">
        <f>COUNTIF('Windows 10'!J3:J395,"Pass")</f>
        <v>0</v>
      </c>
      <c r="C12" s="138">
        <f>COUNTIF('Windows 10'!J3:J395,"Fail")</f>
        <v>0</v>
      </c>
      <c r="D12" s="137">
        <f>COUNTIF('Windows 10'!J3:J395,"Info")</f>
        <v>0</v>
      </c>
      <c r="E12" s="138">
        <f>COUNTIF('Windows 10'!J3:J395,"N/A")</f>
        <v>0</v>
      </c>
      <c r="F12" s="137">
        <f>B12+C12</f>
        <v>0</v>
      </c>
      <c r="G12" s="139">
        <f>D24/100</f>
        <v>0</v>
      </c>
      <c r="K12" s="140" t="s">
        <v>67</v>
      </c>
      <c r="L12" s="141"/>
      <c r="M12" s="142">
        <f>COUNTA('Windows 10'!J3:J344)</f>
        <v>0</v>
      </c>
      <c r="N12" s="142">
        <f>O12-M12</f>
        <v>267</v>
      </c>
      <c r="O12" s="143">
        <f>COUNTA('Windows 10'!A3:A344)</f>
        <v>267</v>
      </c>
    </row>
    <row r="13" spans="1:15" ht="12.75" customHeight="1" x14ac:dyDescent="0.25">
      <c r="A13" s="121"/>
      <c r="B13" s="144"/>
      <c r="C13" s="145"/>
      <c r="D13" s="145"/>
      <c r="E13" s="145"/>
      <c r="F13" s="145"/>
      <c r="G13" s="145"/>
      <c r="K13" s="146"/>
      <c r="L13" s="146"/>
      <c r="M13" s="146"/>
      <c r="N13" s="146"/>
      <c r="O13" s="146"/>
    </row>
    <row r="14" spans="1:15" ht="14.25" customHeight="1" x14ac:dyDescent="0.25">
      <c r="A14" s="121"/>
      <c r="B14" s="147" t="s">
        <v>66</v>
      </c>
      <c r="C14" s="148"/>
      <c r="D14" s="148"/>
      <c r="E14" s="148"/>
      <c r="F14" s="148"/>
      <c r="G14" s="149"/>
      <c r="K14" s="146"/>
      <c r="L14" s="146"/>
      <c r="M14" s="146"/>
      <c r="N14" s="146"/>
      <c r="O14" s="146"/>
    </row>
    <row r="15" spans="1:15" ht="15" customHeight="1" x14ac:dyDescent="0.25">
      <c r="A15" s="150"/>
      <c r="B15" s="151" t="s">
        <v>65</v>
      </c>
      <c r="C15" s="151" t="s">
        <v>64</v>
      </c>
      <c r="D15" s="151" t="s">
        <v>63</v>
      </c>
      <c r="E15" s="151" t="s">
        <v>62</v>
      </c>
      <c r="F15" s="151" t="s">
        <v>61</v>
      </c>
      <c r="G15" s="151" t="s">
        <v>60</v>
      </c>
      <c r="H15" s="152" t="s">
        <v>59</v>
      </c>
      <c r="I15" s="152" t="s">
        <v>58</v>
      </c>
      <c r="K15" s="153"/>
      <c r="L15" s="153"/>
      <c r="M15" s="153"/>
      <c r="N15" s="153"/>
      <c r="O15" s="153"/>
    </row>
    <row r="16" spans="1:15" ht="15" x14ac:dyDescent="0.25">
      <c r="A16" s="150"/>
      <c r="B16" s="154">
        <v>8</v>
      </c>
      <c r="C16" s="155">
        <f>COUNTIF('Windows 10'!AA:AA,$B16)</f>
        <v>0</v>
      </c>
      <c r="D16" s="156">
        <f>COUNTIFS('Windows 10'!$AA:$AA,$B16,'Windows 10'!$J:$J,D$15)</f>
        <v>0</v>
      </c>
      <c r="E16" s="156">
        <f>COUNTIFS('Windows 10'!$AA:$AA,$B16,'Windows 10'!$J:$J,E$15)</f>
        <v>0</v>
      </c>
      <c r="F16" s="156">
        <f>COUNTIFS('Windows 10'!$AA:$AA,$B16,'Windows 10'!$J:$J,F$15)</f>
        <v>0</v>
      </c>
      <c r="G16" s="157">
        <v>1500</v>
      </c>
      <c r="H16" s="111">
        <f t="shared" ref="H16:H21" si="0">(C16-F16)*(G16)</f>
        <v>0</v>
      </c>
      <c r="I16" s="111">
        <f t="shared" ref="I16:I21" si="1">D16*G16</f>
        <v>0</v>
      </c>
      <c r="J16" s="158">
        <f>D12+N12</f>
        <v>267</v>
      </c>
      <c r="K16" s="159" t="str">
        <f>"WARNING: THERE IS AT LEAST ONE TEST CASE WITH"</f>
        <v>WARNING: THERE IS AT LEAST ONE TEST CASE WITH</v>
      </c>
      <c r="L16" s="145"/>
      <c r="M16" s="145"/>
      <c r="N16" s="145"/>
      <c r="O16" s="145"/>
    </row>
    <row r="17" spans="1:15" ht="15" x14ac:dyDescent="0.25">
      <c r="A17" s="150"/>
      <c r="B17" s="154">
        <v>7</v>
      </c>
      <c r="C17" s="155">
        <f>COUNTIF('Windows 10'!AA:AA,$B17)</f>
        <v>0</v>
      </c>
      <c r="D17" s="156">
        <f>COUNTIFS('Windows 10'!$AA:$AA,$B17,'Windows 10'!$J:$J,D$15)</f>
        <v>0</v>
      </c>
      <c r="E17" s="156">
        <f>COUNTIFS('Windows 10'!$AA:$AA,$B17,'Windows 10'!$J:$J,E$15)</f>
        <v>0</v>
      </c>
      <c r="F17" s="156">
        <f>COUNTIFS('Windows 10'!$AA:$AA,$B17,'Windows 10'!$J:$J,F$15)</f>
        <v>0</v>
      </c>
      <c r="G17" s="157">
        <v>750</v>
      </c>
      <c r="H17" s="111">
        <f t="shared" si="0"/>
        <v>0</v>
      </c>
      <c r="I17" s="111">
        <f t="shared" si="1"/>
        <v>0</v>
      </c>
      <c r="J17" s="145"/>
      <c r="K17" s="159" t="str">
        <f>"AN 'INFO' OR BLANK STATUS (SEE ABOVE)"</f>
        <v>AN 'INFO' OR BLANK STATUS (SEE ABOVE)</v>
      </c>
      <c r="L17" s="145"/>
      <c r="M17" s="145"/>
      <c r="N17" s="145"/>
      <c r="O17" s="145"/>
    </row>
    <row r="18" spans="1:15" ht="15" x14ac:dyDescent="0.25">
      <c r="A18" s="150"/>
      <c r="B18" s="154">
        <v>6</v>
      </c>
      <c r="C18" s="155">
        <f>COUNTIF('Windows 10'!AA:AA,$B18)</f>
        <v>29</v>
      </c>
      <c r="D18" s="156">
        <f>COUNTIFS('Windows 10'!$AA:$AA,$B18,'Windows 10'!$J:$J,D$15)</f>
        <v>0</v>
      </c>
      <c r="E18" s="156">
        <f>COUNTIFS('Windows 10'!$AA:$AA,$B18,'Windows 10'!$J:$J,E$15)</f>
        <v>0</v>
      </c>
      <c r="F18" s="156">
        <f>COUNTIFS('Windows 10'!$AA:$AA,$B18,'Windows 10'!$J:$J,F$15)</f>
        <v>0</v>
      </c>
      <c r="G18" s="157">
        <v>100</v>
      </c>
      <c r="H18" s="111">
        <f t="shared" si="0"/>
        <v>2900</v>
      </c>
      <c r="I18" s="111">
        <f t="shared" si="1"/>
        <v>0</v>
      </c>
      <c r="L18" s="145"/>
      <c r="M18" s="145"/>
      <c r="N18" s="145"/>
      <c r="O18" s="145"/>
    </row>
    <row r="19" spans="1:15" ht="15" x14ac:dyDescent="0.25">
      <c r="A19" s="150"/>
      <c r="B19" s="154">
        <v>5</v>
      </c>
      <c r="C19" s="155">
        <f>COUNTIF('Windows 10'!AA:AA,$B19)</f>
        <v>127</v>
      </c>
      <c r="D19" s="156">
        <f>COUNTIFS('Windows 10'!$AA:$AA,$B19,'Windows 10'!$J:$J,D$15)</f>
        <v>0</v>
      </c>
      <c r="E19" s="156">
        <f>COUNTIFS('Windows 10'!$AA:$AA,$B19,'Windows 10'!$J:$J,E$15)</f>
        <v>0</v>
      </c>
      <c r="F19" s="156">
        <f>COUNTIFS('Windows 10'!$AA:$AA,$B19,'Windows 10'!$J:$J,F$15)</f>
        <v>0</v>
      </c>
      <c r="G19" s="157">
        <v>50</v>
      </c>
      <c r="H19" s="111">
        <f t="shared" si="0"/>
        <v>6350</v>
      </c>
      <c r="I19" s="111">
        <f t="shared" si="1"/>
        <v>0</v>
      </c>
      <c r="J19" s="145"/>
      <c r="L19" s="145"/>
      <c r="M19" s="145"/>
      <c r="N19" s="145"/>
      <c r="O19" s="145"/>
    </row>
    <row r="20" spans="1:15" ht="15" x14ac:dyDescent="0.25">
      <c r="A20" s="150"/>
      <c r="B20" s="154">
        <v>4</v>
      </c>
      <c r="C20" s="155">
        <f>COUNTIF('Windows 10'!AA:AA,$B20)</f>
        <v>67</v>
      </c>
      <c r="D20" s="156">
        <f>COUNTIFS('Windows 10'!$AA:$AA,$B20,'Windows 10'!$J:$J,D$15)</f>
        <v>0</v>
      </c>
      <c r="E20" s="156">
        <f>COUNTIFS('Windows 10'!$AA:$AA,$B20,'Windows 10'!$J:$J,E$15)</f>
        <v>0</v>
      </c>
      <c r="F20" s="156">
        <f>COUNTIFS('Windows 10'!$AA:$AA,$B20,'Windows 10'!$J:$J,F$15)</f>
        <v>0</v>
      </c>
      <c r="G20" s="157">
        <v>10</v>
      </c>
      <c r="H20" s="111">
        <f t="shared" si="0"/>
        <v>670</v>
      </c>
      <c r="I20" s="111">
        <f t="shared" si="1"/>
        <v>0</v>
      </c>
      <c r="J20" s="158">
        <f>SUMPRODUCT(--ISERROR('Windows 10'!AA3:AA269))</f>
        <v>0</v>
      </c>
      <c r="K20" s="159" t="str">
        <f>"WARNING: THERE IS AT LEAST ONE TEST CASE WITH"</f>
        <v>WARNING: THERE IS AT LEAST ONE TEST CASE WITH</v>
      </c>
      <c r="L20" s="145"/>
      <c r="M20" s="145"/>
      <c r="N20" s="145"/>
      <c r="O20" s="145"/>
    </row>
    <row r="21" spans="1:15" ht="12.75" customHeight="1" x14ac:dyDescent="0.25">
      <c r="A21" s="150"/>
      <c r="B21" s="154">
        <v>3</v>
      </c>
      <c r="C21" s="155">
        <f>COUNTIF('Windows 10'!AA:AA,$B21)</f>
        <v>31</v>
      </c>
      <c r="D21" s="156">
        <f>COUNTIFS('Windows 10'!$AA:$AA,$B21,'Windows 10'!$J:$J,D$15)</f>
        <v>0</v>
      </c>
      <c r="E21" s="156">
        <f>COUNTIFS('Windows 10'!$AA:$AA,$B21,'Windows 10'!$J:$J,E$15)</f>
        <v>0</v>
      </c>
      <c r="F21" s="156">
        <f>COUNTIFS('Windows 10'!$AA:$AA,$B21,'Windows 10'!$J:$J,F$15)</f>
        <v>0</v>
      </c>
      <c r="G21" s="157">
        <v>5</v>
      </c>
      <c r="H21" s="111">
        <f t="shared" si="0"/>
        <v>155</v>
      </c>
      <c r="I21" s="111">
        <f t="shared" si="1"/>
        <v>0</v>
      </c>
      <c r="J21" s="160"/>
      <c r="K21" s="159" t="str">
        <f>"MULTIPLE OR INVALID ISSUE CODES (SEE TEST CASES TABS)"</f>
        <v>MULTIPLE OR INVALID ISSUE CODES (SEE TEST CASES TABS)</v>
      </c>
      <c r="L21" s="145"/>
      <c r="M21" s="145"/>
      <c r="N21" s="145"/>
      <c r="O21" s="145"/>
    </row>
    <row r="22" spans="1:15" ht="15" x14ac:dyDescent="0.25">
      <c r="A22" s="150"/>
      <c r="B22" s="154">
        <v>2</v>
      </c>
      <c r="C22" s="155">
        <f>COUNTIF('Windows 10'!AA:AA,$B22)</f>
        <v>8</v>
      </c>
      <c r="D22" s="156">
        <f>COUNTIFS('Windows 10'!$AA:$AA,$B22,'Windows 10'!$J:$J,D$15)</f>
        <v>0</v>
      </c>
      <c r="E22" s="156">
        <f>COUNTIFS('Windows 10'!$AA:$AA,$B22,'Windows 10'!$J:$J,E$15)</f>
        <v>0</v>
      </c>
      <c r="F22" s="156">
        <f>COUNTIFS('Windows 10'!$AA:$AA,$B22,'Windows 10'!$J:$J,F$15)</f>
        <v>0</v>
      </c>
      <c r="G22" s="157">
        <v>2</v>
      </c>
      <c r="H22" s="111">
        <f>(C22-F22)*(G22)</f>
        <v>16</v>
      </c>
      <c r="I22" s="111">
        <f>D22*G22</f>
        <v>0</v>
      </c>
      <c r="K22" s="145"/>
      <c r="L22" s="145"/>
      <c r="M22" s="145"/>
      <c r="N22" s="145"/>
      <c r="O22" s="145"/>
    </row>
    <row r="23" spans="1:15" ht="15" customHeight="1" x14ac:dyDescent="0.25">
      <c r="A23" s="150"/>
      <c r="B23" s="154">
        <v>1</v>
      </c>
      <c r="C23" s="155">
        <f>COUNTIF('Windows 10'!AA:AA,$B23)</f>
        <v>5</v>
      </c>
      <c r="D23" s="156">
        <f>COUNTIFS('Windows 10'!$AA:$AA,$B23,'Windows 10'!$J:$J,D$15)</f>
        <v>0</v>
      </c>
      <c r="E23" s="156">
        <f>COUNTIFS('Windows 10'!$AA:$AA,$B23,'Windows 10'!$J:$J,E$15)</f>
        <v>0</v>
      </c>
      <c r="F23" s="156">
        <f>COUNTIFS('Windows 10'!$AA:$AA,$B23,'Windows 10'!$J:$J,F$15)</f>
        <v>0</v>
      </c>
      <c r="G23" s="157">
        <v>1</v>
      </c>
      <c r="H23" s="111">
        <f>(C23-F23)*(G23)</f>
        <v>5</v>
      </c>
      <c r="I23" s="111">
        <f>D23*G23</f>
        <v>0</v>
      </c>
      <c r="K23" s="145"/>
      <c r="L23" s="145"/>
      <c r="M23" s="145"/>
      <c r="N23" s="145"/>
      <c r="O23" s="145"/>
    </row>
    <row r="24" spans="1:15" ht="23.25" hidden="1" customHeight="1" x14ac:dyDescent="0.25">
      <c r="A24" s="150"/>
      <c r="B24" s="161" t="s">
        <v>57</v>
      </c>
      <c r="C24" s="162"/>
      <c r="D24" s="163">
        <f>SUM(I16:I23)/SUM(H16:H23)*100</f>
        <v>0</v>
      </c>
      <c r="E24" s="164"/>
      <c r="F24" s="164"/>
      <c r="G24" s="164"/>
      <c r="K24" s="145"/>
      <c r="L24" s="145"/>
      <c r="M24" s="145"/>
      <c r="N24" s="145"/>
      <c r="O24" s="145"/>
    </row>
    <row r="25" spans="1:15" ht="12.75" customHeight="1" x14ac:dyDescent="0.25">
      <c r="A25" s="165"/>
      <c r="B25" s="166"/>
      <c r="C25" s="166"/>
      <c r="D25" s="166"/>
      <c r="E25" s="166"/>
      <c r="F25" s="166"/>
      <c r="G25" s="166"/>
      <c r="H25" s="166"/>
      <c r="I25" s="166"/>
      <c r="J25" s="166"/>
      <c r="K25" s="167"/>
      <c r="L25" s="167"/>
      <c r="M25" s="167"/>
      <c r="N25" s="167"/>
      <c r="O25" s="167"/>
    </row>
  </sheetData>
  <sheetProtection sheet="1" objects="1" scenarios="1"/>
  <conditionalFormatting sqref="D12">
    <cfRule type="cellIs" dxfId="58" priority="10" stopIfTrue="1" operator="greaterThan">
      <formula>0</formula>
    </cfRule>
  </conditionalFormatting>
  <conditionalFormatting sqref="N12">
    <cfRule type="cellIs" dxfId="57" priority="8" stopIfTrue="1" operator="greaterThan">
      <formula>0</formula>
    </cfRule>
    <cfRule type="cellIs" dxfId="56" priority="9" stopIfTrue="1" operator="lessThan">
      <formula>0</formula>
    </cfRule>
  </conditionalFormatting>
  <conditionalFormatting sqref="K16:K17">
    <cfRule type="expression" dxfId="55" priority="3" stopIfTrue="1">
      <formula>$J$16=0</formula>
    </cfRule>
  </conditionalFormatting>
  <conditionalFormatting sqref="K20:K21">
    <cfRule type="expression" dxfId="54" priority="4" stopIfTrue="1">
      <formula>$J$20=0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topLeftCell="A19" zoomScale="90" zoomScaleNormal="90" workbookViewId="0"/>
  </sheetViews>
  <sheetFormatPr defaultColWidth="18.7109375" defaultRowHeight="12.75" customHeight="1" x14ac:dyDescent="0.25"/>
  <cols>
    <col min="1" max="13" width="11.42578125" style="44" customWidth="1"/>
    <col min="14" max="14" width="9.140625" style="44" customWidth="1"/>
    <col min="15" max="16384" width="18.7109375" style="43"/>
  </cols>
  <sheetData>
    <row r="1" spans="1:14" ht="15" x14ac:dyDescent="0.25">
      <c r="A1" s="91" t="s">
        <v>125</v>
      </c>
      <c r="B1" s="90"/>
      <c r="C1" s="90"/>
      <c r="D1" s="90"/>
      <c r="E1" s="90"/>
      <c r="F1" s="90"/>
      <c r="G1" s="90"/>
      <c r="H1" s="90"/>
      <c r="I1" s="90"/>
      <c r="J1" s="90"/>
      <c r="K1" s="90"/>
      <c r="L1" s="90"/>
      <c r="M1" s="90"/>
      <c r="N1" s="89"/>
    </row>
    <row r="2" spans="1:14" ht="12.75" customHeight="1" x14ac:dyDescent="0.25">
      <c r="A2" s="88" t="s">
        <v>124</v>
      </c>
      <c r="B2" s="87"/>
      <c r="C2" s="87"/>
      <c r="D2" s="87"/>
      <c r="E2" s="87"/>
      <c r="F2" s="87"/>
      <c r="G2" s="87"/>
      <c r="H2" s="87"/>
      <c r="I2" s="87"/>
      <c r="J2" s="87"/>
      <c r="K2" s="87"/>
      <c r="L2" s="87"/>
      <c r="M2" s="87"/>
      <c r="N2" s="86"/>
    </row>
    <row r="3" spans="1:14" s="78" customFormat="1" ht="15.6" customHeight="1" x14ac:dyDescent="0.2">
      <c r="A3" s="261" t="s">
        <v>3193</v>
      </c>
      <c r="B3" s="262"/>
      <c r="C3" s="262"/>
      <c r="D3" s="262"/>
      <c r="E3" s="262"/>
      <c r="F3" s="262"/>
      <c r="G3" s="262"/>
      <c r="H3" s="262"/>
      <c r="I3" s="262"/>
      <c r="J3" s="262"/>
      <c r="K3" s="262"/>
      <c r="L3" s="262"/>
      <c r="M3" s="262"/>
      <c r="N3" s="263"/>
    </row>
    <row r="4" spans="1:14" s="78" customFormat="1" ht="15.6" customHeight="1" x14ac:dyDescent="0.2">
      <c r="A4" s="264"/>
      <c r="B4" s="265"/>
      <c r="C4" s="265"/>
      <c r="D4" s="265"/>
      <c r="E4" s="265"/>
      <c r="F4" s="265"/>
      <c r="G4" s="265"/>
      <c r="H4" s="265"/>
      <c r="I4" s="265"/>
      <c r="J4" s="265"/>
      <c r="K4" s="265"/>
      <c r="L4" s="265"/>
      <c r="M4" s="265"/>
      <c r="N4" s="266"/>
    </row>
    <row r="5" spans="1:14" s="78" customFormat="1" ht="15.6" customHeight="1" x14ac:dyDescent="0.2">
      <c r="A5" s="264"/>
      <c r="B5" s="265"/>
      <c r="C5" s="265"/>
      <c r="D5" s="265"/>
      <c r="E5" s="265"/>
      <c r="F5" s="265"/>
      <c r="G5" s="265"/>
      <c r="H5" s="265"/>
      <c r="I5" s="265"/>
      <c r="J5" s="265"/>
      <c r="K5" s="265"/>
      <c r="L5" s="265"/>
      <c r="M5" s="265"/>
      <c r="N5" s="266"/>
    </row>
    <row r="6" spans="1:14" s="78" customFormat="1" ht="15.6" customHeight="1" x14ac:dyDescent="0.2">
      <c r="A6" s="264"/>
      <c r="B6" s="265"/>
      <c r="C6" s="265"/>
      <c r="D6" s="265"/>
      <c r="E6" s="265"/>
      <c r="F6" s="265"/>
      <c r="G6" s="265"/>
      <c r="H6" s="265"/>
      <c r="I6" s="265"/>
      <c r="J6" s="265"/>
      <c r="K6" s="265"/>
      <c r="L6" s="265"/>
      <c r="M6" s="265"/>
      <c r="N6" s="266"/>
    </row>
    <row r="7" spans="1:14" s="78" customFormat="1" ht="15.6" customHeight="1" x14ac:dyDescent="0.2">
      <c r="A7" s="264"/>
      <c r="B7" s="265"/>
      <c r="C7" s="265"/>
      <c r="D7" s="265"/>
      <c r="E7" s="265"/>
      <c r="F7" s="265"/>
      <c r="G7" s="265"/>
      <c r="H7" s="265"/>
      <c r="I7" s="265"/>
      <c r="J7" s="265"/>
      <c r="K7" s="265"/>
      <c r="L7" s="265"/>
      <c r="M7" s="265"/>
      <c r="N7" s="266"/>
    </row>
    <row r="8" spans="1:14" s="78" customFormat="1" ht="15.6" customHeight="1" x14ac:dyDescent="0.2">
      <c r="A8" s="264"/>
      <c r="B8" s="265"/>
      <c r="C8" s="265"/>
      <c r="D8" s="265"/>
      <c r="E8" s="265"/>
      <c r="F8" s="265"/>
      <c r="G8" s="265"/>
      <c r="H8" s="265"/>
      <c r="I8" s="265"/>
      <c r="J8" s="265"/>
      <c r="K8" s="265"/>
      <c r="L8" s="265"/>
      <c r="M8" s="265"/>
      <c r="N8" s="266"/>
    </row>
    <row r="9" spans="1:14" s="78" customFormat="1" ht="15.6" customHeight="1" x14ac:dyDescent="0.2">
      <c r="A9" s="264"/>
      <c r="B9" s="265"/>
      <c r="C9" s="265"/>
      <c r="D9" s="265"/>
      <c r="E9" s="265"/>
      <c r="F9" s="265"/>
      <c r="G9" s="265"/>
      <c r="H9" s="265"/>
      <c r="I9" s="265"/>
      <c r="J9" s="265"/>
      <c r="K9" s="265"/>
      <c r="L9" s="265"/>
      <c r="M9" s="265"/>
      <c r="N9" s="266"/>
    </row>
    <row r="10" spans="1:14" s="78" customFormat="1" ht="15.6" customHeight="1" x14ac:dyDescent="0.2">
      <c r="A10" s="264"/>
      <c r="B10" s="265"/>
      <c r="C10" s="265"/>
      <c r="D10" s="265"/>
      <c r="E10" s="265"/>
      <c r="F10" s="265"/>
      <c r="G10" s="265"/>
      <c r="H10" s="265"/>
      <c r="I10" s="265"/>
      <c r="J10" s="265"/>
      <c r="K10" s="265"/>
      <c r="L10" s="265"/>
      <c r="M10" s="265"/>
      <c r="N10" s="266"/>
    </row>
    <row r="11" spans="1:14" s="78" customFormat="1" ht="15.6" customHeight="1" x14ac:dyDescent="0.2">
      <c r="A11" s="264"/>
      <c r="B11" s="265"/>
      <c r="C11" s="265"/>
      <c r="D11" s="265"/>
      <c r="E11" s="265"/>
      <c r="F11" s="265"/>
      <c r="G11" s="265"/>
      <c r="H11" s="265"/>
      <c r="I11" s="265"/>
      <c r="J11" s="265"/>
      <c r="K11" s="265"/>
      <c r="L11" s="265"/>
      <c r="M11" s="265"/>
      <c r="N11" s="266"/>
    </row>
    <row r="12" spans="1:14" s="78" customFormat="1" ht="15.6" customHeight="1" x14ac:dyDescent="0.2">
      <c r="A12" s="264"/>
      <c r="B12" s="265"/>
      <c r="C12" s="265"/>
      <c r="D12" s="265"/>
      <c r="E12" s="265"/>
      <c r="F12" s="265"/>
      <c r="G12" s="265"/>
      <c r="H12" s="265"/>
      <c r="I12" s="265"/>
      <c r="J12" s="265"/>
      <c r="K12" s="265"/>
      <c r="L12" s="265"/>
      <c r="M12" s="265"/>
      <c r="N12" s="266"/>
    </row>
    <row r="13" spans="1:14" s="78" customFormat="1" ht="15.6" customHeight="1" x14ac:dyDescent="0.2">
      <c r="A13" s="264"/>
      <c r="B13" s="265"/>
      <c r="C13" s="265"/>
      <c r="D13" s="265"/>
      <c r="E13" s="265"/>
      <c r="F13" s="265"/>
      <c r="G13" s="265"/>
      <c r="H13" s="265"/>
      <c r="I13" s="265"/>
      <c r="J13" s="265"/>
      <c r="K13" s="265"/>
      <c r="L13" s="265"/>
      <c r="M13" s="265"/>
      <c r="N13" s="266"/>
    </row>
    <row r="14" spans="1:14" s="78" customFormat="1" ht="15.6" customHeight="1" x14ac:dyDescent="0.2">
      <c r="A14" s="264"/>
      <c r="B14" s="265"/>
      <c r="C14" s="265"/>
      <c r="D14" s="265"/>
      <c r="E14" s="265"/>
      <c r="F14" s="265"/>
      <c r="G14" s="265"/>
      <c r="H14" s="265"/>
      <c r="I14" s="265"/>
      <c r="J14" s="265"/>
      <c r="K14" s="265"/>
      <c r="L14" s="265"/>
      <c r="M14" s="265"/>
      <c r="N14" s="266"/>
    </row>
    <row r="15" spans="1:14" s="78" customFormat="1" ht="15.6" customHeight="1" x14ac:dyDescent="0.2">
      <c r="A15" s="267"/>
      <c r="B15" s="268"/>
      <c r="C15" s="268"/>
      <c r="D15" s="268"/>
      <c r="E15" s="268"/>
      <c r="F15" s="268"/>
      <c r="G15" s="268"/>
      <c r="H15" s="268"/>
      <c r="I15" s="268"/>
      <c r="J15" s="268"/>
      <c r="K15" s="268"/>
      <c r="L15" s="268"/>
      <c r="M15" s="268"/>
      <c r="N15" s="269"/>
    </row>
    <row r="16" spans="1:14" s="78" customFormat="1" ht="12.75" customHeight="1" x14ac:dyDescent="0.2">
      <c r="A16" s="85" t="s">
        <v>123</v>
      </c>
      <c r="B16" s="84"/>
      <c r="C16" s="84"/>
      <c r="D16" s="84"/>
      <c r="E16" s="84"/>
      <c r="F16" s="84"/>
      <c r="G16" s="84"/>
      <c r="H16" s="84"/>
      <c r="I16" s="84"/>
      <c r="J16" s="84"/>
      <c r="K16" s="84"/>
      <c r="L16" s="84"/>
      <c r="M16" s="84"/>
      <c r="N16" s="83"/>
    </row>
    <row r="17" spans="1:14" s="78" customFormat="1" ht="12.75" customHeight="1" x14ac:dyDescent="0.2">
      <c r="A17" s="69" t="s">
        <v>122</v>
      </c>
      <c r="B17" s="68"/>
      <c r="C17" s="67"/>
      <c r="D17" s="66" t="s">
        <v>121</v>
      </c>
      <c r="E17" s="65"/>
      <c r="F17" s="65"/>
      <c r="G17" s="65"/>
      <c r="H17" s="65"/>
      <c r="I17" s="65"/>
      <c r="J17" s="65"/>
      <c r="K17" s="65"/>
      <c r="L17" s="65"/>
      <c r="M17" s="65"/>
      <c r="N17" s="64"/>
    </row>
    <row r="18" spans="1:14" s="78" customFormat="1" x14ac:dyDescent="0.2">
      <c r="A18" s="63"/>
      <c r="B18" s="62"/>
      <c r="C18" s="61"/>
      <c r="D18" s="60" t="s">
        <v>120</v>
      </c>
      <c r="E18" s="59"/>
      <c r="F18" s="59"/>
      <c r="G18" s="59"/>
      <c r="H18" s="59"/>
      <c r="I18" s="59"/>
      <c r="J18" s="59"/>
      <c r="K18" s="59"/>
      <c r="L18" s="59"/>
      <c r="M18" s="59"/>
      <c r="N18" s="58"/>
    </row>
    <row r="19" spans="1:14" s="78" customFormat="1" ht="12.75" customHeight="1" x14ac:dyDescent="0.2">
      <c r="A19" s="77" t="s">
        <v>119</v>
      </c>
      <c r="B19" s="76"/>
      <c r="C19" s="75"/>
      <c r="D19" s="47" t="s">
        <v>118</v>
      </c>
      <c r="E19" s="46"/>
      <c r="F19" s="46"/>
      <c r="G19" s="46"/>
      <c r="H19" s="46"/>
      <c r="I19" s="46"/>
      <c r="J19" s="46"/>
      <c r="K19" s="46"/>
      <c r="L19" s="46"/>
      <c r="M19" s="46"/>
      <c r="N19" s="45"/>
    </row>
    <row r="20" spans="1:14" ht="12.75" customHeight="1" x14ac:dyDescent="0.25">
      <c r="A20" s="69" t="s">
        <v>117</v>
      </c>
      <c r="B20" s="68"/>
      <c r="C20" s="67"/>
      <c r="D20" s="66" t="s">
        <v>116</v>
      </c>
      <c r="E20" s="65"/>
      <c r="F20" s="65"/>
      <c r="G20" s="65"/>
      <c r="H20" s="65"/>
      <c r="I20" s="65"/>
      <c r="J20" s="65"/>
      <c r="K20" s="65"/>
      <c r="L20" s="65"/>
      <c r="M20" s="65"/>
      <c r="N20" s="64"/>
    </row>
    <row r="21" spans="1:14" s="78" customFormat="1" ht="12.75" customHeight="1" x14ac:dyDescent="0.2">
      <c r="A21" s="69" t="s">
        <v>115</v>
      </c>
      <c r="B21" s="68"/>
      <c r="C21" s="67"/>
      <c r="D21" s="270" t="s">
        <v>114</v>
      </c>
      <c r="E21" s="271"/>
      <c r="F21" s="271"/>
      <c r="G21" s="271"/>
      <c r="H21" s="271"/>
      <c r="I21" s="271"/>
      <c r="J21" s="271"/>
      <c r="K21" s="271"/>
      <c r="L21" s="271"/>
      <c r="M21" s="271"/>
      <c r="N21" s="272"/>
    </row>
    <row r="22" spans="1:14" s="78" customFormat="1" x14ac:dyDescent="0.2">
      <c r="A22" s="74"/>
      <c r="B22" s="53"/>
      <c r="C22" s="73"/>
      <c r="D22" s="273"/>
      <c r="E22" s="274"/>
      <c r="F22" s="274"/>
      <c r="G22" s="274"/>
      <c r="H22" s="274"/>
      <c r="I22" s="274"/>
      <c r="J22" s="274"/>
      <c r="K22" s="274"/>
      <c r="L22" s="274"/>
      <c r="M22" s="274"/>
      <c r="N22" s="275"/>
    </row>
    <row r="23" spans="1:14" s="78" customFormat="1" ht="12.75" customHeight="1" x14ac:dyDescent="0.2">
      <c r="A23" s="50" t="s">
        <v>113</v>
      </c>
      <c r="B23" s="49"/>
      <c r="C23" s="82"/>
      <c r="D23" s="81" t="s">
        <v>112</v>
      </c>
      <c r="E23" s="80"/>
      <c r="F23" s="80"/>
      <c r="G23" s="80"/>
      <c r="H23" s="80"/>
      <c r="I23" s="80"/>
      <c r="J23" s="80"/>
      <c r="K23" s="80"/>
      <c r="L23" s="80"/>
      <c r="M23" s="80"/>
      <c r="N23" s="79"/>
    </row>
    <row r="24" spans="1:14" ht="12.75" customHeight="1" x14ac:dyDescent="0.25">
      <c r="A24" s="74" t="s">
        <v>111</v>
      </c>
      <c r="B24" s="53"/>
      <c r="C24" s="73"/>
      <c r="D24" s="72" t="s">
        <v>110</v>
      </c>
      <c r="E24" s="71"/>
      <c r="F24" s="71"/>
      <c r="G24" s="71"/>
      <c r="H24" s="71"/>
      <c r="I24" s="71"/>
      <c r="J24" s="71"/>
      <c r="K24" s="71"/>
      <c r="L24" s="71"/>
      <c r="M24" s="71"/>
      <c r="N24" s="70"/>
    </row>
    <row r="25" spans="1:14" ht="15" x14ac:dyDescent="0.25">
      <c r="A25" s="63"/>
      <c r="B25" s="62"/>
      <c r="C25" s="61"/>
      <c r="D25" s="60" t="s">
        <v>109</v>
      </c>
      <c r="E25" s="59"/>
      <c r="F25" s="59"/>
      <c r="G25" s="59"/>
      <c r="H25" s="59"/>
      <c r="I25" s="59"/>
      <c r="J25" s="59"/>
      <c r="K25" s="59"/>
      <c r="L25" s="59"/>
      <c r="M25" s="59"/>
      <c r="N25" s="58"/>
    </row>
    <row r="26" spans="1:14" ht="12.75" customHeight="1" x14ac:dyDescent="0.25">
      <c r="A26" s="69" t="s">
        <v>108</v>
      </c>
      <c r="B26" s="68"/>
      <c r="C26" s="67"/>
      <c r="D26" s="66" t="s">
        <v>107</v>
      </c>
      <c r="E26" s="65"/>
      <c r="F26" s="65"/>
      <c r="G26" s="65"/>
      <c r="H26" s="65"/>
      <c r="I26" s="65"/>
      <c r="J26" s="65"/>
      <c r="K26" s="65"/>
      <c r="L26" s="65"/>
      <c r="M26" s="65"/>
      <c r="N26" s="64"/>
    </row>
    <row r="27" spans="1:14" ht="15" x14ac:dyDescent="0.25">
      <c r="A27" s="63"/>
      <c r="B27" s="62"/>
      <c r="C27" s="61"/>
      <c r="D27" s="60" t="s">
        <v>106</v>
      </c>
      <c r="E27" s="59"/>
      <c r="F27" s="59"/>
      <c r="G27" s="59"/>
      <c r="H27" s="59"/>
      <c r="I27" s="59"/>
      <c r="J27" s="59"/>
      <c r="K27" s="59"/>
      <c r="L27" s="59"/>
      <c r="M27" s="59"/>
      <c r="N27" s="58"/>
    </row>
    <row r="28" spans="1:14" ht="12.75" customHeight="1" x14ac:dyDescent="0.25">
      <c r="A28" s="77" t="s">
        <v>105</v>
      </c>
      <c r="B28" s="76"/>
      <c r="C28" s="75"/>
      <c r="D28" s="47" t="s">
        <v>104</v>
      </c>
      <c r="E28" s="46"/>
      <c r="F28" s="46"/>
      <c r="G28" s="46"/>
      <c r="H28" s="46"/>
      <c r="I28" s="46"/>
      <c r="J28" s="46"/>
      <c r="K28" s="46"/>
      <c r="L28" s="46"/>
      <c r="M28" s="46"/>
      <c r="N28" s="45"/>
    </row>
    <row r="29" spans="1:14" ht="12.75" customHeight="1" x14ac:dyDescent="0.25">
      <c r="A29" s="69" t="s">
        <v>103</v>
      </c>
      <c r="B29" s="68"/>
      <c r="C29" s="67"/>
      <c r="D29" s="66" t="s">
        <v>102</v>
      </c>
      <c r="E29" s="65"/>
      <c r="F29" s="65"/>
      <c r="G29" s="65"/>
      <c r="H29" s="65"/>
      <c r="I29" s="65"/>
      <c r="J29" s="65"/>
      <c r="K29" s="65"/>
      <c r="L29" s="65"/>
      <c r="M29" s="65"/>
      <c r="N29" s="64"/>
    </row>
    <row r="30" spans="1:14" ht="15" x14ac:dyDescent="0.25">
      <c r="A30" s="63"/>
      <c r="B30" s="62"/>
      <c r="C30" s="61"/>
      <c r="D30" s="60" t="s">
        <v>101</v>
      </c>
      <c r="E30" s="59"/>
      <c r="F30" s="59"/>
      <c r="G30" s="59"/>
      <c r="H30" s="59"/>
      <c r="I30" s="59"/>
      <c r="J30" s="59"/>
      <c r="K30" s="59"/>
      <c r="L30" s="59"/>
      <c r="M30" s="59"/>
      <c r="N30" s="58"/>
    </row>
    <row r="31" spans="1:14" ht="12.75" customHeight="1" x14ac:dyDescent="0.25">
      <c r="A31" s="69" t="s">
        <v>100</v>
      </c>
      <c r="B31" s="68"/>
      <c r="C31" s="67"/>
      <c r="D31" s="66" t="s">
        <v>99</v>
      </c>
      <c r="E31" s="65"/>
      <c r="F31" s="65"/>
      <c r="G31" s="65"/>
      <c r="H31" s="65"/>
      <c r="I31" s="65"/>
      <c r="J31" s="65"/>
      <c r="K31" s="65"/>
      <c r="L31" s="65"/>
      <c r="M31" s="65"/>
      <c r="N31" s="64"/>
    </row>
    <row r="32" spans="1:14" ht="15" x14ac:dyDescent="0.25">
      <c r="A32" s="74"/>
      <c r="B32" s="53"/>
      <c r="C32" s="73"/>
      <c r="D32" s="72" t="s">
        <v>98</v>
      </c>
      <c r="E32" s="71"/>
      <c r="F32" s="71"/>
      <c r="G32" s="71"/>
      <c r="H32" s="71"/>
      <c r="I32" s="71"/>
      <c r="J32" s="71"/>
      <c r="K32" s="71"/>
      <c r="L32" s="71"/>
      <c r="M32" s="71"/>
      <c r="N32" s="70"/>
    </row>
    <row r="33" spans="1:14" ht="15" x14ac:dyDescent="0.25">
      <c r="A33" s="74"/>
      <c r="B33" s="53"/>
      <c r="C33" s="73"/>
      <c r="D33" s="72" t="s">
        <v>97</v>
      </c>
      <c r="E33" s="71"/>
      <c r="F33" s="71"/>
      <c r="G33" s="71"/>
      <c r="H33" s="71"/>
      <c r="I33" s="71"/>
      <c r="J33" s="71"/>
      <c r="K33" s="71"/>
      <c r="L33" s="71"/>
      <c r="M33" s="71"/>
      <c r="N33" s="70"/>
    </row>
    <row r="34" spans="1:14" ht="15" x14ac:dyDescent="0.25">
      <c r="A34" s="74"/>
      <c r="B34" s="53"/>
      <c r="C34" s="73"/>
      <c r="D34" s="72" t="s">
        <v>96</v>
      </c>
      <c r="E34" s="71"/>
      <c r="F34" s="71"/>
      <c r="G34" s="71"/>
      <c r="H34" s="71"/>
      <c r="I34" s="71"/>
      <c r="J34" s="71"/>
      <c r="K34" s="71"/>
      <c r="L34" s="71"/>
      <c r="M34" s="71"/>
      <c r="N34" s="70"/>
    </row>
    <row r="35" spans="1:14" ht="15" x14ac:dyDescent="0.25">
      <c r="A35" s="63"/>
      <c r="B35" s="62"/>
      <c r="C35" s="61"/>
      <c r="D35" s="60" t="s">
        <v>95</v>
      </c>
      <c r="E35" s="59"/>
      <c r="F35" s="59"/>
      <c r="G35" s="59"/>
      <c r="H35" s="59"/>
      <c r="I35" s="59"/>
      <c r="J35" s="59"/>
      <c r="K35" s="59"/>
      <c r="L35" s="59"/>
      <c r="M35" s="59"/>
      <c r="N35" s="58"/>
    </row>
    <row r="36" spans="1:14" ht="12.75" customHeight="1" x14ac:dyDescent="0.25">
      <c r="A36" s="69" t="s">
        <v>94</v>
      </c>
      <c r="B36" s="68"/>
      <c r="C36" s="67"/>
      <c r="D36" s="66" t="s">
        <v>93</v>
      </c>
      <c r="E36" s="65"/>
      <c r="F36" s="65"/>
      <c r="G36" s="65"/>
      <c r="H36" s="65"/>
      <c r="I36" s="65"/>
      <c r="J36" s="65"/>
      <c r="K36" s="65"/>
      <c r="L36" s="65"/>
      <c r="M36" s="65"/>
      <c r="N36" s="64"/>
    </row>
    <row r="37" spans="1:14" ht="15" x14ac:dyDescent="0.25">
      <c r="A37" s="63"/>
      <c r="B37" s="62"/>
      <c r="C37" s="61"/>
      <c r="D37" s="60" t="s">
        <v>92</v>
      </c>
      <c r="E37" s="59"/>
      <c r="F37" s="59"/>
      <c r="G37" s="59"/>
      <c r="H37" s="59"/>
      <c r="I37" s="59"/>
      <c r="J37" s="59"/>
      <c r="K37" s="59"/>
      <c r="L37" s="59"/>
      <c r="M37" s="59"/>
      <c r="N37" s="58"/>
    </row>
    <row r="38" spans="1:14" ht="15" x14ac:dyDescent="0.25">
      <c r="A38" s="57" t="s">
        <v>91</v>
      </c>
      <c r="B38" s="56"/>
      <c r="C38" s="55"/>
      <c r="D38" s="255" t="s">
        <v>90</v>
      </c>
      <c r="E38" s="256"/>
      <c r="F38" s="256"/>
      <c r="G38" s="256"/>
      <c r="H38" s="256"/>
      <c r="I38" s="256"/>
      <c r="J38" s="256"/>
      <c r="K38" s="256"/>
      <c r="L38" s="256"/>
      <c r="M38" s="256"/>
      <c r="N38" s="257"/>
    </row>
    <row r="39" spans="1:14" ht="23.25" customHeight="1" x14ac:dyDescent="0.25">
      <c r="A39" s="54"/>
      <c r="B39" s="53"/>
      <c r="C39" s="52"/>
      <c r="D39" s="276"/>
      <c r="E39" s="277"/>
      <c r="F39" s="277"/>
      <c r="G39" s="277"/>
      <c r="H39" s="277"/>
      <c r="I39" s="277"/>
      <c r="J39" s="277"/>
      <c r="K39" s="277"/>
      <c r="L39" s="277"/>
      <c r="M39" s="277"/>
      <c r="N39" s="278"/>
    </row>
    <row r="40" spans="1:14" ht="12.75" customHeight="1" x14ac:dyDescent="0.25">
      <c r="A40" s="51" t="s">
        <v>89</v>
      </c>
      <c r="B40" s="49"/>
      <c r="C40" s="48"/>
      <c r="D40" s="47" t="s">
        <v>88</v>
      </c>
      <c r="E40" s="46"/>
      <c r="F40" s="46"/>
      <c r="G40" s="46"/>
      <c r="H40" s="46"/>
      <c r="I40" s="46"/>
      <c r="J40" s="46"/>
      <c r="K40" s="46"/>
      <c r="L40" s="46"/>
      <c r="M40" s="46"/>
      <c r="N40" s="45"/>
    </row>
    <row r="41" spans="1:14" ht="12.75" customHeight="1" x14ac:dyDescent="0.25">
      <c r="A41" s="50" t="s">
        <v>87</v>
      </c>
      <c r="B41" s="49"/>
      <c r="C41" s="48"/>
      <c r="D41" s="47" t="s">
        <v>86</v>
      </c>
      <c r="E41" s="46"/>
      <c r="F41" s="46"/>
      <c r="G41" s="46"/>
      <c r="H41" s="46"/>
      <c r="I41" s="46"/>
      <c r="J41" s="46"/>
      <c r="K41" s="46"/>
      <c r="L41" s="46"/>
      <c r="M41" s="46"/>
      <c r="N41" s="45"/>
    </row>
    <row r="42" spans="1:14" ht="12.75" customHeight="1" x14ac:dyDescent="0.25">
      <c r="A42" s="249" t="s">
        <v>85</v>
      </c>
      <c r="B42" s="250"/>
      <c r="C42" s="251"/>
      <c r="D42" s="255" t="s">
        <v>84</v>
      </c>
      <c r="E42" s="256"/>
      <c r="F42" s="256"/>
      <c r="G42" s="256"/>
      <c r="H42" s="256"/>
      <c r="I42" s="256"/>
      <c r="J42" s="256"/>
      <c r="K42" s="256"/>
      <c r="L42" s="256"/>
      <c r="M42" s="256"/>
      <c r="N42" s="257"/>
    </row>
    <row r="43" spans="1:14" ht="12.75" customHeight="1" x14ac:dyDescent="0.25">
      <c r="A43" s="252"/>
      <c r="B43" s="253"/>
      <c r="C43" s="254"/>
      <c r="D43" s="258"/>
      <c r="E43" s="259"/>
      <c r="F43" s="259"/>
      <c r="G43" s="259"/>
      <c r="H43" s="259"/>
      <c r="I43" s="259"/>
      <c r="J43" s="259"/>
      <c r="K43" s="259"/>
      <c r="L43" s="259"/>
      <c r="M43" s="259"/>
      <c r="N43" s="260"/>
    </row>
    <row r="44" spans="1:14" ht="12.75" customHeight="1" x14ac:dyDescent="0.25">
      <c r="A44" s="249" t="s">
        <v>83</v>
      </c>
      <c r="B44" s="250"/>
      <c r="C44" s="251"/>
      <c r="D44" s="255" t="s">
        <v>82</v>
      </c>
      <c r="E44" s="256"/>
      <c r="F44" s="256"/>
      <c r="G44" s="256"/>
      <c r="H44" s="256"/>
      <c r="I44" s="256"/>
      <c r="J44" s="256"/>
      <c r="K44" s="256"/>
      <c r="L44" s="256"/>
      <c r="M44" s="256"/>
      <c r="N44" s="257"/>
    </row>
    <row r="45" spans="1:14" ht="12.75" customHeight="1" x14ac:dyDescent="0.25">
      <c r="A45" s="252"/>
      <c r="B45" s="253"/>
      <c r="C45" s="254"/>
      <c r="D45" s="258"/>
      <c r="E45" s="259"/>
      <c r="F45" s="259"/>
      <c r="G45" s="259"/>
      <c r="H45" s="259"/>
      <c r="I45" s="259"/>
      <c r="J45" s="259"/>
      <c r="K45" s="259"/>
      <c r="L45" s="259"/>
      <c r="M45" s="259"/>
      <c r="N45" s="260"/>
    </row>
    <row r="46" spans="1:14" ht="12.75" customHeight="1" x14ac:dyDescent="0.25">
      <c r="A46" s="178" t="s">
        <v>838</v>
      </c>
      <c r="B46" s="179"/>
      <c r="C46" s="180"/>
      <c r="D46" s="243" t="s">
        <v>839</v>
      </c>
      <c r="E46" s="244"/>
      <c r="F46" s="244"/>
      <c r="G46" s="244"/>
      <c r="H46" s="244"/>
      <c r="I46" s="244"/>
      <c r="J46" s="244"/>
      <c r="K46" s="244"/>
      <c r="L46" s="244"/>
      <c r="M46" s="244"/>
      <c r="N46" s="245"/>
    </row>
    <row r="47" spans="1:14" ht="12.75" customHeight="1" x14ac:dyDescent="0.25">
      <c r="A47" s="181"/>
      <c r="B47" s="182"/>
      <c r="C47" s="183"/>
      <c r="D47" s="246"/>
      <c r="E47" s="247"/>
      <c r="F47" s="247"/>
      <c r="G47" s="247"/>
      <c r="H47" s="247"/>
      <c r="I47" s="247"/>
      <c r="J47" s="247"/>
      <c r="K47" s="247"/>
      <c r="L47" s="247"/>
      <c r="M47" s="247"/>
      <c r="N47" s="248"/>
    </row>
  </sheetData>
  <mergeCells count="8">
    <mergeCell ref="D46:N47"/>
    <mergeCell ref="A44:C45"/>
    <mergeCell ref="D44:N45"/>
    <mergeCell ref="A3:N15"/>
    <mergeCell ref="D21:N22"/>
    <mergeCell ref="D38:N39"/>
    <mergeCell ref="A42:C43"/>
    <mergeCell ref="D42:N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1"/>
  <sheetViews>
    <sheetView topLeftCell="F1" zoomScale="86" zoomScaleNormal="86" zoomScaleSheetLayoutView="80" workbookViewId="0">
      <pane ySplit="2" topLeftCell="A172" activePane="bottomLeft" state="frozenSplit"/>
      <selection pane="bottomLeft" activeCell="J172" sqref="J172"/>
    </sheetView>
  </sheetViews>
  <sheetFormatPr defaultColWidth="18.7109375" defaultRowHeight="12.75" x14ac:dyDescent="0.2"/>
  <cols>
    <col min="1" max="1" width="11.28515625" style="208" customWidth="1"/>
    <col min="2" max="2" width="9.28515625" style="209" customWidth="1"/>
    <col min="3" max="3" width="15.85546875" style="209" customWidth="1"/>
    <col min="4" max="4" width="16" style="210" customWidth="1"/>
    <col min="5" max="5" width="31.28515625" style="201" customWidth="1"/>
    <col min="6" max="6" width="73.140625" style="201" customWidth="1"/>
    <col min="7" max="7" width="31.5703125" style="208" customWidth="1"/>
    <col min="8" max="8" width="25.5703125" style="198" customWidth="1"/>
    <col min="9" max="9" width="23.5703125" style="198" customWidth="1"/>
    <col min="10" max="10" width="14.42578125" style="198" customWidth="1"/>
    <col min="11" max="11" width="31.28515625" style="198" hidden="1" customWidth="1"/>
    <col min="12" max="12" width="21.7109375" style="198" customWidth="1"/>
    <col min="13" max="13" width="14.85546875" style="186" customWidth="1"/>
    <col min="14" max="14" width="15.140625" style="186" customWidth="1"/>
    <col min="15" max="15" width="45.28515625" style="211" customWidth="1"/>
    <col min="16" max="16" width="4.7109375" style="211" customWidth="1"/>
    <col min="17" max="17" width="16.28515625" style="212" customWidth="1"/>
    <col min="18" max="18" width="18.5703125" style="212" customWidth="1"/>
    <col min="19" max="19" width="55.42578125" style="208" customWidth="1"/>
    <col min="20" max="20" width="54.7109375" style="208" customWidth="1"/>
    <col min="21" max="21" width="49.7109375" style="208" customWidth="1"/>
    <col min="22" max="22" width="23.140625" style="208" customWidth="1"/>
    <col min="23" max="23" width="14.140625" style="208" customWidth="1"/>
    <col min="24" max="26" width="9.140625" style="201" customWidth="1"/>
    <col min="27" max="27" width="9.140625" style="201" hidden="1" customWidth="1"/>
    <col min="28" max="16384" width="18.7109375" style="201"/>
  </cols>
  <sheetData>
    <row r="1" spans="1:32" s="103" customFormat="1" ht="15" x14ac:dyDescent="0.25">
      <c r="A1" s="223" t="s">
        <v>64</v>
      </c>
      <c r="B1" s="224"/>
      <c r="C1" s="224"/>
      <c r="D1" s="224"/>
      <c r="E1" s="224"/>
      <c r="F1" s="224"/>
      <c r="G1" s="224"/>
      <c r="H1" s="224"/>
      <c r="I1" s="224"/>
      <c r="J1" s="224"/>
      <c r="K1" s="225"/>
      <c r="L1" s="226"/>
      <c r="M1" s="226"/>
      <c r="N1" s="226"/>
      <c r="O1" s="226"/>
      <c r="P1" s="226"/>
      <c r="Q1" s="226"/>
      <c r="R1" s="226"/>
      <c r="S1" s="226"/>
      <c r="T1" s="225"/>
      <c r="U1" s="225"/>
      <c r="V1" s="225"/>
      <c r="W1" s="225"/>
      <c r="X1" s="221"/>
      <c r="Y1" s="111"/>
      <c r="Z1" s="221"/>
      <c r="AA1" s="220"/>
      <c r="AB1" s="221"/>
      <c r="AC1" s="221"/>
      <c r="AD1" s="221"/>
      <c r="AE1" s="221"/>
      <c r="AF1" s="221"/>
    </row>
    <row r="2" spans="1:32" s="186" customFormat="1" ht="44.25" customHeight="1" x14ac:dyDescent="0.25">
      <c r="A2" s="227" t="s">
        <v>0</v>
      </c>
      <c r="B2" s="227" t="s">
        <v>1</v>
      </c>
      <c r="C2" s="227" t="s">
        <v>2</v>
      </c>
      <c r="D2" s="227" t="s">
        <v>4</v>
      </c>
      <c r="E2" s="227" t="s">
        <v>3</v>
      </c>
      <c r="F2" s="227" t="s">
        <v>6</v>
      </c>
      <c r="G2" s="227" t="s">
        <v>5</v>
      </c>
      <c r="H2" s="227" t="s">
        <v>7</v>
      </c>
      <c r="I2" s="227" t="s">
        <v>8</v>
      </c>
      <c r="J2" s="227" t="s">
        <v>9</v>
      </c>
      <c r="K2" s="222" t="s">
        <v>10</v>
      </c>
      <c r="L2" s="227" t="s">
        <v>11</v>
      </c>
      <c r="M2" s="227" t="s">
        <v>12</v>
      </c>
      <c r="N2" s="227" t="s">
        <v>15</v>
      </c>
      <c r="O2" s="227" t="s">
        <v>132</v>
      </c>
      <c r="P2" s="242"/>
      <c r="Q2" s="228" t="s">
        <v>3194</v>
      </c>
      <c r="R2" s="229" t="s">
        <v>3195</v>
      </c>
      <c r="S2" s="229" t="s">
        <v>828</v>
      </c>
      <c r="T2" s="229" t="s">
        <v>829</v>
      </c>
      <c r="U2" s="229" t="s">
        <v>3534</v>
      </c>
      <c r="V2" s="229" t="s">
        <v>3535</v>
      </c>
      <c r="W2" s="229" t="s">
        <v>3775</v>
      </c>
      <c r="AA2" s="231" t="s">
        <v>3620</v>
      </c>
    </row>
    <row r="3" spans="1:32" s="190" customFormat="1" ht="178.5" customHeight="1" x14ac:dyDescent="0.25">
      <c r="A3" s="187" t="s">
        <v>2154</v>
      </c>
      <c r="B3" s="188" t="s">
        <v>2146</v>
      </c>
      <c r="C3" s="188" t="s">
        <v>2147</v>
      </c>
      <c r="D3" s="187" t="s">
        <v>1167</v>
      </c>
      <c r="E3" s="187" t="s">
        <v>2348</v>
      </c>
      <c r="F3" s="187" t="s">
        <v>1168</v>
      </c>
      <c r="G3" s="187" t="s">
        <v>1958</v>
      </c>
      <c r="H3" s="189" t="s">
        <v>2349</v>
      </c>
      <c r="I3" s="213"/>
      <c r="J3" s="218"/>
      <c r="K3" s="187" t="s">
        <v>2350</v>
      </c>
      <c r="L3" s="213"/>
      <c r="M3" s="213" t="s">
        <v>14</v>
      </c>
      <c r="N3" s="213" t="s">
        <v>19</v>
      </c>
      <c r="O3" s="213" t="s">
        <v>3622</v>
      </c>
      <c r="P3" s="237"/>
      <c r="Q3" s="187">
        <v>1.1000000000000001</v>
      </c>
      <c r="R3" s="187" t="s">
        <v>843</v>
      </c>
      <c r="S3" s="187" t="s">
        <v>1365</v>
      </c>
      <c r="T3" s="187" t="s">
        <v>1542</v>
      </c>
      <c r="U3" s="189" t="s">
        <v>3196</v>
      </c>
      <c r="V3" s="189" t="s">
        <v>3197</v>
      </c>
      <c r="W3" s="189"/>
      <c r="AA3" s="230">
        <f>IF(OR(J3="Fail",ISBLANK(J3)),INDEX('Issue Code Table'!C:C,MATCH(N:N,'Issue Code Table'!A:A,0)),IF(M3="Critical",6,IF(M3="Significant",5,IF(M3="Moderate",3,2))))</f>
        <v>3</v>
      </c>
    </row>
    <row r="4" spans="1:32" s="190" customFormat="1" ht="153" customHeight="1" x14ac:dyDescent="0.25">
      <c r="A4" s="187" t="s">
        <v>2155</v>
      </c>
      <c r="B4" s="188" t="s">
        <v>2146</v>
      </c>
      <c r="C4" s="188" t="s">
        <v>2147</v>
      </c>
      <c r="D4" s="187" t="s">
        <v>2319</v>
      </c>
      <c r="E4" s="185" t="s">
        <v>2321</v>
      </c>
      <c r="F4" s="187" t="s">
        <v>1169</v>
      </c>
      <c r="G4" s="187" t="s">
        <v>1958</v>
      </c>
      <c r="H4" s="191" t="s">
        <v>2322</v>
      </c>
      <c r="I4" s="213"/>
      <c r="J4" s="218"/>
      <c r="K4" s="187" t="s">
        <v>2351</v>
      </c>
      <c r="L4" s="184" t="s">
        <v>2320</v>
      </c>
      <c r="M4" s="213" t="s">
        <v>13</v>
      </c>
      <c r="N4" s="213" t="s">
        <v>18</v>
      </c>
      <c r="O4" s="213" t="s">
        <v>3623</v>
      </c>
      <c r="P4" s="237"/>
      <c r="Q4" s="187">
        <v>1.1000000000000001</v>
      </c>
      <c r="R4" s="187" t="s">
        <v>844</v>
      </c>
      <c r="S4" s="187" t="s">
        <v>1366</v>
      </c>
      <c r="T4" s="184" t="s">
        <v>2323</v>
      </c>
      <c r="U4" s="189" t="s">
        <v>3198</v>
      </c>
      <c r="V4" s="189" t="s">
        <v>3199</v>
      </c>
      <c r="W4" s="189" t="s">
        <v>3778</v>
      </c>
      <c r="AA4" s="230">
        <f>IF(OR(J4="Fail",ISBLANK(J4)),INDEX('Issue Code Table'!C:C,MATCH(N:N,'Issue Code Table'!A:A,0)),IF(M4="Critical",6,IF(M4="Significant",5,IF(M4="Moderate",3,2))))</f>
        <v>5</v>
      </c>
    </row>
    <row r="5" spans="1:32" s="190" customFormat="1" ht="216.75" customHeight="1" x14ac:dyDescent="0.25">
      <c r="A5" s="187" t="s">
        <v>2156</v>
      </c>
      <c r="B5" s="188" t="s">
        <v>2148</v>
      </c>
      <c r="C5" s="188" t="s">
        <v>2149</v>
      </c>
      <c r="D5" s="187" t="s">
        <v>1167</v>
      </c>
      <c r="E5" s="187" t="s">
        <v>2352</v>
      </c>
      <c r="F5" s="187" t="s">
        <v>1170</v>
      </c>
      <c r="G5" s="187" t="s">
        <v>1958</v>
      </c>
      <c r="H5" s="189" t="s">
        <v>2353</v>
      </c>
      <c r="I5" s="213"/>
      <c r="J5" s="218"/>
      <c r="K5" s="187" t="s">
        <v>2354</v>
      </c>
      <c r="L5" s="213"/>
      <c r="M5" s="213" t="s">
        <v>14</v>
      </c>
      <c r="N5" s="213" t="s">
        <v>553</v>
      </c>
      <c r="O5" s="213" t="s">
        <v>3624</v>
      </c>
      <c r="P5" s="237"/>
      <c r="Q5" s="187">
        <v>1.1000000000000001</v>
      </c>
      <c r="R5" s="187" t="s">
        <v>845</v>
      </c>
      <c r="S5" s="187" t="s">
        <v>1367</v>
      </c>
      <c r="T5" s="187" t="s">
        <v>1543</v>
      </c>
      <c r="U5" s="189" t="s">
        <v>3200</v>
      </c>
      <c r="V5" s="189" t="s">
        <v>3201</v>
      </c>
      <c r="W5" s="189"/>
      <c r="AA5" s="230">
        <f>IF(OR(J5="Fail",ISBLANK(J5)),INDEX('Issue Code Table'!C:C,MATCH(N:N,'Issue Code Table'!A:A,0)),IF(M5="Critical",6,IF(M5="Significant",5,IF(M5="Moderate",3,2))))</f>
        <v>3</v>
      </c>
    </row>
    <row r="6" spans="1:32" s="190" customFormat="1" ht="229.5" customHeight="1" x14ac:dyDescent="0.25">
      <c r="A6" s="187" t="s">
        <v>2157</v>
      </c>
      <c r="B6" s="188" t="s">
        <v>2148</v>
      </c>
      <c r="C6" s="188" t="s">
        <v>2149</v>
      </c>
      <c r="D6" s="187" t="s">
        <v>1167</v>
      </c>
      <c r="E6" s="187" t="s">
        <v>2355</v>
      </c>
      <c r="F6" s="187" t="s">
        <v>2325</v>
      </c>
      <c r="G6" s="187" t="s">
        <v>1958</v>
      </c>
      <c r="H6" s="189" t="s">
        <v>2356</v>
      </c>
      <c r="I6" s="213"/>
      <c r="J6" s="218"/>
      <c r="K6" s="187" t="s">
        <v>2357</v>
      </c>
      <c r="L6" s="216" t="s">
        <v>2324</v>
      </c>
      <c r="M6" s="213" t="s">
        <v>13</v>
      </c>
      <c r="N6" s="213" t="s">
        <v>137</v>
      </c>
      <c r="O6" s="213" t="s">
        <v>3625</v>
      </c>
      <c r="P6" s="237"/>
      <c r="Q6" s="187">
        <v>1.1000000000000001</v>
      </c>
      <c r="R6" s="187" t="s">
        <v>846</v>
      </c>
      <c r="S6" s="187" t="s">
        <v>1368</v>
      </c>
      <c r="T6" s="187" t="s">
        <v>2326</v>
      </c>
      <c r="U6" s="189" t="s">
        <v>3202</v>
      </c>
      <c r="V6" s="189" t="s">
        <v>3203</v>
      </c>
      <c r="W6" s="189" t="s">
        <v>3778</v>
      </c>
      <c r="AA6" s="230">
        <f>IF(OR(J6="Fail",ISBLANK(J6)),INDEX('Issue Code Table'!C:C,MATCH(N:N,'Issue Code Table'!A:A,0)),IF(M6="Critical",6,IF(M6="Significant",5,IF(M6="Moderate",3,2))))</f>
        <v>6</v>
      </c>
    </row>
    <row r="7" spans="1:32" s="190" customFormat="1" ht="395.25" customHeight="1" x14ac:dyDescent="0.25">
      <c r="A7" s="187" t="s">
        <v>2158</v>
      </c>
      <c r="B7" s="188" t="s">
        <v>2146</v>
      </c>
      <c r="C7" s="188" t="s">
        <v>2147</v>
      </c>
      <c r="D7" s="187" t="s">
        <v>1167</v>
      </c>
      <c r="E7" s="187" t="s">
        <v>2358</v>
      </c>
      <c r="F7" s="187" t="s">
        <v>2359</v>
      </c>
      <c r="G7" s="187" t="s">
        <v>1958</v>
      </c>
      <c r="H7" s="189" t="s">
        <v>2999</v>
      </c>
      <c r="I7" s="213"/>
      <c r="J7" s="218"/>
      <c r="K7" s="187" t="s">
        <v>2360</v>
      </c>
      <c r="L7" s="213"/>
      <c r="M7" s="213" t="s">
        <v>13</v>
      </c>
      <c r="N7" s="213" t="s">
        <v>138</v>
      </c>
      <c r="O7" s="213" t="s">
        <v>3626</v>
      </c>
      <c r="P7" s="237"/>
      <c r="Q7" s="187">
        <v>1.1000000000000001</v>
      </c>
      <c r="R7" s="187" t="s">
        <v>847</v>
      </c>
      <c r="S7" s="187" t="s">
        <v>1369</v>
      </c>
      <c r="T7" s="187" t="s">
        <v>1544</v>
      </c>
      <c r="U7" s="189" t="s">
        <v>3204</v>
      </c>
      <c r="V7" s="189" t="s">
        <v>3205</v>
      </c>
      <c r="W7" s="189" t="s">
        <v>3778</v>
      </c>
      <c r="AA7" s="230">
        <f>IF(OR(J7="Fail",ISBLANK(J7)),INDEX('Issue Code Table'!C:C,MATCH(N:N,'Issue Code Table'!A:A,0)),IF(M7="Critical",6,IF(M7="Significant",5,IF(M7="Moderate",3,2))))</f>
        <v>4</v>
      </c>
    </row>
    <row r="8" spans="1:32" s="190" customFormat="1" ht="89.25" customHeight="1" x14ac:dyDescent="0.25">
      <c r="A8" s="187" t="s">
        <v>2159</v>
      </c>
      <c r="B8" s="188" t="s">
        <v>2148</v>
      </c>
      <c r="C8" s="188" t="s">
        <v>2149</v>
      </c>
      <c r="D8" s="187" t="s">
        <v>1167</v>
      </c>
      <c r="E8" s="187" t="s">
        <v>2361</v>
      </c>
      <c r="F8" s="187" t="s">
        <v>2362</v>
      </c>
      <c r="G8" s="187" t="s">
        <v>1958</v>
      </c>
      <c r="H8" s="189" t="s">
        <v>3060</v>
      </c>
      <c r="I8" s="213"/>
      <c r="J8" s="218"/>
      <c r="K8" s="187" t="s">
        <v>2363</v>
      </c>
      <c r="L8" s="213"/>
      <c r="M8" s="213" t="s">
        <v>13</v>
      </c>
      <c r="N8" s="213" t="s">
        <v>252</v>
      </c>
      <c r="O8" s="213" t="s">
        <v>3744</v>
      </c>
      <c r="P8" s="237"/>
      <c r="Q8" s="187">
        <v>1.1000000000000001</v>
      </c>
      <c r="R8" s="187" t="s">
        <v>848</v>
      </c>
      <c r="S8" s="187" t="s">
        <v>1370</v>
      </c>
      <c r="T8" s="187" t="s">
        <v>1545</v>
      </c>
      <c r="U8" s="189" t="s">
        <v>3206</v>
      </c>
      <c r="V8" s="189" t="s">
        <v>3207</v>
      </c>
      <c r="W8" s="189" t="s">
        <v>3778</v>
      </c>
      <c r="AA8" s="230">
        <f>IF(OR(J8="Fail",ISBLANK(J8)),INDEX('Issue Code Table'!C:C,MATCH(N:N,'Issue Code Table'!A:A,0)),IF(M8="Critical",6,IF(M8="Significant",5,IF(M8="Moderate",3,2))))</f>
        <v>6</v>
      </c>
    </row>
    <row r="9" spans="1:32" s="190" customFormat="1" ht="178.5" customHeight="1" x14ac:dyDescent="0.25">
      <c r="A9" s="187" t="s">
        <v>2160</v>
      </c>
      <c r="B9" s="188" t="s">
        <v>2150</v>
      </c>
      <c r="C9" s="188" t="s">
        <v>2151</v>
      </c>
      <c r="D9" s="187" t="s">
        <v>1167</v>
      </c>
      <c r="E9" s="187" t="s">
        <v>2364</v>
      </c>
      <c r="F9" s="187" t="s">
        <v>2330</v>
      </c>
      <c r="G9" s="187" t="s">
        <v>1958</v>
      </c>
      <c r="H9" s="189" t="s">
        <v>2365</v>
      </c>
      <c r="I9" s="213"/>
      <c r="J9" s="218"/>
      <c r="K9" s="187" t="s">
        <v>2366</v>
      </c>
      <c r="L9" s="217" t="s">
        <v>2327</v>
      </c>
      <c r="M9" s="213" t="s">
        <v>142</v>
      </c>
      <c r="N9" s="213" t="s">
        <v>17</v>
      </c>
      <c r="O9" s="213" t="s">
        <v>3627</v>
      </c>
      <c r="P9" s="237"/>
      <c r="Q9" s="187">
        <v>1.2</v>
      </c>
      <c r="R9" s="187" t="s">
        <v>849</v>
      </c>
      <c r="S9" s="187" t="s">
        <v>1371</v>
      </c>
      <c r="T9" s="187" t="s">
        <v>2331</v>
      </c>
      <c r="U9" s="189" t="s">
        <v>3208</v>
      </c>
      <c r="V9" s="189" t="s">
        <v>3209</v>
      </c>
      <c r="W9" s="189"/>
      <c r="AA9" s="230">
        <f>IF(OR(J9="Fail",ISBLANK(J9)),INDEX('Issue Code Table'!C:C,MATCH(N:N,'Issue Code Table'!A:A,0)),IF(M9="Critical",6,IF(M9="Significant",5,IF(M9="Moderate",3,2))))</f>
        <v>1</v>
      </c>
    </row>
    <row r="10" spans="1:32" s="190" customFormat="1" ht="204" customHeight="1" x14ac:dyDescent="0.25">
      <c r="A10" s="187" t="s">
        <v>2161</v>
      </c>
      <c r="B10" s="188" t="s">
        <v>2150</v>
      </c>
      <c r="C10" s="188" t="s">
        <v>2151</v>
      </c>
      <c r="D10" s="187" t="s">
        <v>1167</v>
      </c>
      <c r="E10" s="187" t="s">
        <v>2367</v>
      </c>
      <c r="F10" s="187" t="s">
        <v>2332</v>
      </c>
      <c r="G10" s="187" t="s">
        <v>1958</v>
      </c>
      <c r="H10" s="189" t="s">
        <v>2368</v>
      </c>
      <c r="I10" s="213"/>
      <c r="J10" s="218"/>
      <c r="K10" s="187" t="s">
        <v>2369</v>
      </c>
      <c r="L10" s="217" t="s">
        <v>2328</v>
      </c>
      <c r="M10" s="213" t="s">
        <v>13</v>
      </c>
      <c r="N10" s="213" t="s">
        <v>16</v>
      </c>
      <c r="O10" s="213" t="s">
        <v>3745</v>
      </c>
      <c r="P10" s="237"/>
      <c r="Q10" s="187">
        <v>1.2</v>
      </c>
      <c r="R10" s="187" t="s">
        <v>850</v>
      </c>
      <c r="S10" s="187" t="s">
        <v>1372</v>
      </c>
      <c r="T10" s="187" t="s">
        <v>2333</v>
      </c>
      <c r="U10" s="189" t="s">
        <v>3210</v>
      </c>
      <c r="V10" s="189" t="s">
        <v>3211</v>
      </c>
      <c r="W10" s="189" t="s">
        <v>3778</v>
      </c>
      <c r="AA10" s="230">
        <f>IF(OR(J10="Fail",ISBLANK(J10)),INDEX('Issue Code Table'!C:C,MATCH(N:N,'Issue Code Table'!A:A,0)),IF(M10="Critical",6,IF(M10="Significant",5,IF(M10="Moderate",3,2))))</f>
        <v>5</v>
      </c>
    </row>
    <row r="11" spans="1:32" s="190" customFormat="1" ht="178.5" customHeight="1" x14ac:dyDescent="0.25">
      <c r="A11" s="187" t="s">
        <v>2162</v>
      </c>
      <c r="B11" s="188" t="s">
        <v>2152</v>
      </c>
      <c r="C11" s="188" t="s">
        <v>2153</v>
      </c>
      <c r="D11" s="187" t="s">
        <v>1167</v>
      </c>
      <c r="E11" s="187" t="s">
        <v>2370</v>
      </c>
      <c r="F11" s="187" t="s">
        <v>2334</v>
      </c>
      <c r="G11" s="187" t="s">
        <v>1958</v>
      </c>
      <c r="H11" s="189" t="s">
        <v>2371</v>
      </c>
      <c r="I11" s="213"/>
      <c r="J11" s="218"/>
      <c r="K11" s="187" t="s">
        <v>2372</v>
      </c>
      <c r="L11" s="217" t="s">
        <v>2329</v>
      </c>
      <c r="M11" s="213" t="s">
        <v>142</v>
      </c>
      <c r="N11" s="213" t="s">
        <v>17</v>
      </c>
      <c r="O11" s="213" t="s">
        <v>3627</v>
      </c>
      <c r="P11" s="237"/>
      <c r="Q11" s="187">
        <v>1.2</v>
      </c>
      <c r="R11" s="187" t="s">
        <v>851</v>
      </c>
      <c r="S11" s="187" t="s">
        <v>1373</v>
      </c>
      <c r="T11" s="187" t="s">
        <v>2335</v>
      </c>
      <c r="U11" s="189" t="s">
        <v>3212</v>
      </c>
      <c r="V11" s="189" t="s">
        <v>3213</v>
      </c>
      <c r="W11" s="189"/>
      <c r="AA11" s="230">
        <f>IF(OR(J11="Fail",ISBLANK(J11)),INDEX('Issue Code Table'!C:C,MATCH(N:N,'Issue Code Table'!A:A,0)),IF(M11="Critical",6,IF(M11="Significant",5,IF(M11="Moderate",3,2))))</f>
        <v>1</v>
      </c>
    </row>
    <row r="12" spans="1:32" s="190" customFormat="1" ht="76.5" customHeight="1" x14ac:dyDescent="0.25">
      <c r="A12" s="187" t="s">
        <v>2163</v>
      </c>
      <c r="B12" s="188" t="s">
        <v>2150</v>
      </c>
      <c r="C12" s="188" t="s">
        <v>2151</v>
      </c>
      <c r="D12" s="191" t="s">
        <v>1167</v>
      </c>
      <c r="E12" s="187" t="s">
        <v>2373</v>
      </c>
      <c r="F12" s="187" t="s">
        <v>2374</v>
      </c>
      <c r="G12" s="187" t="s">
        <v>1958</v>
      </c>
      <c r="H12" s="189" t="s">
        <v>2375</v>
      </c>
      <c r="I12" s="213"/>
      <c r="J12" s="218"/>
      <c r="K12" s="187" t="s">
        <v>2376</v>
      </c>
      <c r="L12" s="213"/>
      <c r="M12" s="213" t="s">
        <v>13</v>
      </c>
      <c r="N12" s="213" t="s">
        <v>21</v>
      </c>
      <c r="O12" s="213" t="s">
        <v>3746</v>
      </c>
      <c r="P12" s="237"/>
      <c r="Q12" s="187">
        <v>2.2000000000000002</v>
      </c>
      <c r="R12" s="187" t="s">
        <v>852</v>
      </c>
      <c r="S12" s="187" t="s">
        <v>1374</v>
      </c>
      <c r="T12" s="187" t="s">
        <v>1546</v>
      </c>
      <c r="U12" s="189" t="s">
        <v>3214</v>
      </c>
      <c r="V12" s="189" t="s">
        <v>3215</v>
      </c>
      <c r="W12" s="189" t="s">
        <v>3778</v>
      </c>
      <c r="AA12" s="230">
        <f>IF(OR(J12="Fail",ISBLANK(J12)),INDEX('Issue Code Table'!C:C,MATCH(N:N,'Issue Code Table'!A:A,0)),IF(M12="Critical",6,IF(M12="Significant",5,IF(M12="Moderate",3,2))))</f>
        <v>5</v>
      </c>
    </row>
    <row r="13" spans="1:32" s="190" customFormat="1" ht="191.25" customHeight="1" x14ac:dyDescent="0.25">
      <c r="A13" s="187" t="s">
        <v>2164</v>
      </c>
      <c r="B13" s="188" t="s">
        <v>2150</v>
      </c>
      <c r="C13" s="188" t="s">
        <v>2151</v>
      </c>
      <c r="D13" s="191" t="s">
        <v>1167</v>
      </c>
      <c r="E13" s="185" t="s">
        <v>3101</v>
      </c>
      <c r="F13" s="185" t="s">
        <v>3102</v>
      </c>
      <c r="G13" s="187" t="s">
        <v>1958</v>
      </c>
      <c r="H13" s="189" t="s">
        <v>3103</v>
      </c>
      <c r="I13" s="213"/>
      <c r="J13" s="218"/>
      <c r="K13" s="187" t="s">
        <v>3104</v>
      </c>
      <c r="L13" s="213" t="s">
        <v>3106</v>
      </c>
      <c r="M13" s="213" t="s">
        <v>13</v>
      </c>
      <c r="N13" s="213" t="s">
        <v>21</v>
      </c>
      <c r="O13" s="213" t="s">
        <v>3746</v>
      </c>
      <c r="P13" s="237"/>
      <c r="Q13" s="187">
        <v>2.2000000000000002</v>
      </c>
      <c r="R13" s="187" t="s">
        <v>853</v>
      </c>
      <c r="S13" s="187" t="s">
        <v>1375</v>
      </c>
      <c r="T13" s="187" t="s">
        <v>3105</v>
      </c>
      <c r="U13" s="189" t="s">
        <v>3216</v>
      </c>
      <c r="V13" s="189" t="s">
        <v>3217</v>
      </c>
      <c r="W13" s="189" t="s">
        <v>3778</v>
      </c>
      <c r="AA13" s="230">
        <f>IF(OR(J13="Fail",ISBLANK(J13)),INDEX('Issue Code Table'!C:C,MATCH(N:N,'Issue Code Table'!A:A,0)),IF(M13="Critical",6,IF(M13="Significant",5,IF(M13="Moderate",3,2))))</f>
        <v>5</v>
      </c>
    </row>
    <row r="14" spans="1:32" s="190" customFormat="1" ht="76.5" customHeight="1" x14ac:dyDescent="0.25">
      <c r="A14" s="187" t="s">
        <v>2165</v>
      </c>
      <c r="B14" s="188" t="s">
        <v>2146</v>
      </c>
      <c r="C14" s="188" t="s">
        <v>2147</v>
      </c>
      <c r="D14" s="191" t="s">
        <v>1167</v>
      </c>
      <c r="E14" s="187" t="s">
        <v>2377</v>
      </c>
      <c r="F14" s="187" t="s">
        <v>1171</v>
      </c>
      <c r="G14" s="187" t="s">
        <v>1958</v>
      </c>
      <c r="H14" s="189" t="s">
        <v>2378</v>
      </c>
      <c r="I14" s="213"/>
      <c r="J14" s="218"/>
      <c r="K14" s="187" t="s">
        <v>2379</v>
      </c>
      <c r="L14" s="213"/>
      <c r="M14" s="213" t="s">
        <v>3629</v>
      </c>
      <c r="N14" s="213" t="s">
        <v>21</v>
      </c>
      <c r="O14" s="213" t="s">
        <v>3746</v>
      </c>
      <c r="P14" s="237"/>
      <c r="Q14" s="187">
        <v>2.2000000000000002</v>
      </c>
      <c r="R14" s="187" t="s">
        <v>854</v>
      </c>
      <c r="S14" s="187" t="s">
        <v>1376</v>
      </c>
      <c r="T14" s="187" t="s">
        <v>1547</v>
      </c>
      <c r="U14" s="189" t="s">
        <v>3218</v>
      </c>
      <c r="V14" s="189" t="s">
        <v>3219</v>
      </c>
      <c r="W14" s="189" t="s">
        <v>3778</v>
      </c>
      <c r="AA14" s="230">
        <f>IF(OR(J14="Fail",ISBLANK(J14)),INDEX('Issue Code Table'!C:C,MATCH(N:N,'Issue Code Table'!A:A,0)),IF(M14="Critical",6,IF(M14="Significant",5,IF(M14="Moderate",3,2))))</f>
        <v>5</v>
      </c>
    </row>
    <row r="15" spans="1:32" s="190" customFormat="1" ht="127.5" customHeight="1" x14ac:dyDescent="0.25">
      <c r="A15" s="187" t="s">
        <v>2166</v>
      </c>
      <c r="B15" s="188" t="s">
        <v>2146</v>
      </c>
      <c r="C15" s="188" t="s">
        <v>2147</v>
      </c>
      <c r="D15" s="191" t="s">
        <v>1167</v>
      </c>
      <c r="E15" s="187" t="s">
        <v>3113</v>
      </c>
      <c r="F15" s="187" t="s">
        <v>3114</v>
      </c>
      <c r="G15" s="187" t="s">
        <v>1958</v>
      </c>
      <c r="H15" s="189" t="s">
        <v>3115</v>
      </c>
      <c r="I15" s="213"/>
      <c r="J15" s="218"/>
      <c r="K15" s="187" t="s">
        <v>3116</v>
      </c>
      <c r="L15" s="213"/>
      <c r="M15" s="213" t="s">
        <v>14</v>
      </c>
      <c r="N15" s="213" t="s">
        <v>3784</v>
      </c>
      <c r="O15" s="213" t="s">
        <v>3785</v>
      </c>
      <c r="P15" s="237"/>
      <c r="Q15" s="187">
        <v>2.2000000000000002</v>
      </c>
      <c r="R15" s="192" t="s">
        <v>855</v>
      </c>
      <c r="S15" s="187" t="s">
        <v>1377</v>
      </c>
      <c r="T15" s="187" t="s">
        <v>3117</v>
      </c>
      <c r="U15" s="189" t="s">
        <v>3220</v>
      </c>
      <c r="V15" s="189" t="s">
        <v>3221</v>
      </c>
      <c r="W15" s="189"/>
      <c r="AA15" s="230">
        <f>IF(OR(J15="Fail",ISBLANK(J15)),INDEX('Issue Code Table'!C:C,MATCH(N:N,'Issue Code Table'!A:A,0)),IF(M15="Critical",6,IF(M15="Significant",5,IF(M15="Moderate",3,2))))</f>
        <v>4</v>
      </c>
    </row>
    <row r="16" spans="1:32" s="190" customFormat="1" ht="153" customHeight="1" x14ac:dyDescent="0.25">
      <c r="A16" s="187" t="s">
        <v>2167</v>
      </c>
      <c r="B16" s="188" t="s">
        <v>2150</v>
      </c>
      <c r="C16" s="188" t="s">
        <v>2151</v>
      </c>
      <c r="D16" s="191" t="s">
        <v>1167</v>
      </c>
      <c r="E16" s="187" t="s">
        <v>2380</v>
      </c>
      <c r="F16" s="187" t="s">
        <v>2381</v>
      </c>
      <c r="G16" s="187" t="s">
        <v>1958</v>
      </c>
      <c r="H16" s="189" t="s">
        <v>2382</v>
      </c>
      <c r="I16" s="213"/>
      <c r="J16" s="218"/>
      <c r="K16" s="187" t="s">
        <v>2383</v>
      </c>
      <c r="L16" s="213"/>
      <c r="M16" s="213" t="s">
        <v>13</v>
      </c>
      <c r="N16" s="213" t="s">
        <v>21</v>
      </c>
      <c r="O16" s="213" t="s">
        <v>3746</v>
      </c>
      <c r="P16" s="237"/>
      <c r="Q16" s="187">
        <v>2.2000000000000002</v>
      </c>
      <c r="R16" s="187" t="s">
        <v>856</v>
      </c>
      <c r="S16" s="187" t="s">
        <v>1378</v>
      </c>
      <c r="T16" s="187" t="s">
        <v>1548</v>
      </c>
      <c r="U16" s="189" t="s">
        <v>3222</v>
      </c>
      <c r="V16" s="189" t="s">
        <v>3223</v>
      </c>
      <c r="W16" s="189" t="s">
        <v>3778</v>
      </c>
      <c r="AA16" s="230">
        <f>IF(OR(J16="Fail",ISBLANK(J16)),INDEX('Issue Code Table'!C:C,MATCH(N:N,'Issue Code Table'!A:A,0)),IF(M16="Critical",6,IF(M16="Significant",5,IF(M16="Moderate",3,2))))</f>
        <v>5</v>
      </c>
    </row>
    <row r="17" spans="1:27" s="190" customFormat="1" ht="165.75" customHeight="1" x14ac:dyDescent="0.25">
      <c r="A17" s="187" t="s">
        <v>2168</v>
      </c>
      <c r="B17" s="188" t="s">
        <v>2146</v>
      </c>
      <c r="C17" s="188" t="s">
        <v>2147</v>
      </c>
      <c r="D17" s="191" t="s">
        <v>1167</v>
      </c>
      <c r="E17" s="187" t="s">
        <v>2384</v>
      </c>
      <c r="F17" s="187" t="s">
        <v>1172</v>
      </c>
      <c r="G17" s="187" t="s">
        <v>1958</v>
      </c>
      <c r="H17" s="189" t="s">
        <v>2385</v>
      </c>
      <c r="I17" s="213"/>
      <c r="J17" s="218"/>
      <c r="K17" s="187" t="s">
        <v>2386</v>
      </c>
      <c r="L17" s="213"/>
      <c r="M17" s="213" t="s">
        <v>13</v>
      </c>
      <c r="N17" s="213" t="s">
        <v>21</v>
      </c>
      <c r="O17" s="213" t="s">
        <v>3746</v>
      </c>
      <c r="P17" s="237"/>
      <c r="Q17" s="187">
        <v>2.2000000000000002</v>
      </c>
      <c r="R17" s="187" t="s">
        <v>857</v>
      </c>
      <c r="S17" s="187" t="s">
        <v>1379</v>
      </c>
      <c r="T17" s="187" t="s">
        <v>1549</v>
      </c>
      <c r="U17" s="189" t="s">
        <v>3224</v>
      </c>
      <c r="V17" s="189" t="s">
        <v>3225</v>
      </c>
      <c r="W17" s="189" t="s">
        <v>3778</v>
      </c>
      <c r="AA17" s="230">
        <f>IF(OR(J17="Fail",ISBLANK(J17)),INDEX('Issue Code Table'!C:C,MATCH(N:N,'Issue Code Table'!A:A,0)),IF(M17="Critical",6,IF(M17="Significant",5,IF(M17="Moderate",3,2))))</f>
        <v>5</v>
      </c>
    </row>
    <row r="18" spans="1:27" s="190" customFormat="1" ht="89.25" customHeight="1" x14ac:dyDescent="0.25">
      <c r="A18" s="187" t="s">
        <v>2169</v>
      </c>
      <c r="B18" s="188" t="s">
        <v>2253</v>
      </c>
      <c r="C18" s="188" t="s">
        <v>2254</v>
      </c>
      <c r="D18" s="187" t="s">
        <v>1167</v>
      </c>
      <c r="E18" s="187" t="s">
        <v>2387</v>
      </c>
      <c r="F18" s="187" t="s">
        <v>1173</v>
      </c>
      <c r="G18" s="187" t="s">
        <v>1958</v>
      </c>
      <c r="H18" s="189" t="s">
        <v>2388</v>
      </c>
      <c r="I18" s="213"/>
      <c r="J18" s="218"/>
      <c r="K18" s="187" t="s">
        <v>2389</v>
      </c>
      <c r="L18" s="213"/>
      <c r="M18" s="213" t="s">
        <v>14</v>
      </c>
      <c r="N18" s="213" t="s">
        <v>3784</v>
      </c>
      <c r="O18" s="213" t="s">
        <v>3785</v>
      </c>
      <c r="P18" s="237"/>
      <c r="Q18" s="187">
        <v>2.2000000000000002</v>
      </c>
      <c r="R18" s="187" t="s">
        <v>858</v>
      </c>
      <c r="S18" s="187" t="s">
        <v>1380</v>
      </c>
      <c r="T18" s="187" t="s">
        <v>1550</v>
      </c>
      <c r="U18" s="189" t="s">
        <v>3226</v>
      </c>
      <c r="V18" s="189" t="s">
        <v>3227</v>
      </c>
      <c r="W18" s="189"/>
      <c r="AA18" s="230">
        <f>IF(OR(J18="Fail",ISBLANK(J18)),INDEX('Issue Code Table'!C:C,MATCH(N:N,'Issue Code Table'!A:A,0)),IF(M18="Critical",6,IF(M18="Significant",5,IF(M18="Moderate",3,2))))</f>
        <v>4</v>
      </c>
    </row>
    <row r="19" spans="1:27" s="190" customFormat="1" ht="409.5" customHeight="1" x14ac:dyDescent="0.25">
      <c r="A19" s="187" t="s">
        <v>2170</v>
      </c>
      <c r="B19" s="188" t="s">
        <v>2255</v>
      </c>
      <c r="C19" s="188" t="s">
        <v>2256</v>
      </c>
      <c r="D19" s="187" t="s">
        <v>1167</v>
      </c>
      <c r="E19" s="187" t="s">
        <v>3118</v>
      </c>
      <c r="F19" s="187" t="s">
        <v>3119</v>
      </c>
      <c r="G19" s="187" t="s">
        <v>1958</v>
      </c>
      <c r="H19" s="189" t="s">
        <v>3120</v>
      </c>
      <c r="I19" s="213"/>
      <c r="J19" s="218"/>
      <c r="K19" s="187" t="s">
        <v>3121</v>
      </c>
      <c r="L19" s="213"/>
      <c r="M19" s="213" t="s">
        <v>14</v>
      </c>
      <c r="N19" s="213" t="s">
        <v>3784</v>
      </c>
      <c r="O19" s="213" t="s">
        <v>3785</v>
      </c>
      <c r="P19" s="237"/>
      <c r="Q19" s="187">
        <v>2.2000000000000002</v>
      </c>
      <c r="R19" s="187" t="s">
        <v>859</v>
      </c>
      <c r="S19" s="187" t="s">
        <v>2390</v>
      </c>
      <c r="T19" s="187" t="s">
        <v>3122</v>
      </c>
      <c r="U19" s="189" t="s">
        <v>3228</v>
      </c>
      <c r="V19" s="189" t="s">
        <v>3229</v>
      </c>
      <c r="W19" s="189"/>
      <c r="AA19" s="230">
        <f>IF(OR(J19="Fail",ISBLANK(J19)),INDEX('Issue Code Table'!C:C,MATCH(N:N,'Issue Code Table'!A:A,0)),IF(M19="Critical",6,IF(M19="Significant",5,IF(M19="Moderate",3,2))))</f>
        <v>4</v>
      </c>
    </row>
    <row r="20" spans="1:27" s="190" customFormat="1" ht="76.5" customHeight="1" x14ac:dyDescent="0.25">
      <c r="A20" s="187" t="s">
        <v>2171</v>
      </c>
      <c r="B20" s="188" t="s">
        <v>2255</v>
      </c>
      <c r="C20" s="188" t="s">
        <v>2256</v>
      </c>
      <c r="D20" s="187" t="s">
        <v>1167</v>
      </c>
      <c r="E20" s="187" t="s">
        <v>3123</v>
      </c>
      <c r="F20" s="187" t="s">
        <v>3124</v>
      </c>
      <c r="G20" s="187" t="s">
        <v>1958</v>
      </c>
      <c r="H20" s="189" t="s">
        <v>3125</v>
      </c>
      <c r="I20" s="213"/>
      <c r="J20" s="218"/>
      <c r="K20" s="187" t="s">
        <v>3126</v>
      </c>
      <c r="L20" s="213"/>
      <c r="M20" s="213" t="s">
        <v>14</v>
      </c>
      <c r="N20" s="213" t="s">
        <v>3784</v>
      </c>
      <c r="O20" s="213" t="s">
        <v>3785</v>
      </c>
      <c r="P20" s="237"/>
      <c r="Q20" s="187">
        <v>2.2000000000000002</v>
      </c>
      <c r="R20" s="187" t="s">
        <v>860</v>
      </c>
      <c r="S20" s="187" t="s">
        <v>1381</v>
      </c>
      <c r="T20" s="187" t="s">
        <v>3127</v>
      </c>
      <c r="U20" s="189" t="s">
        <v>3230</v>
      </c>
      <c r="V20" s="189" t="s">
        <v>3231</v>
      </c>
      <c r="W20" s="189"/>
      <c r="AA20" s="230">
        <f>IF(OR(J20="Fail",ISBLANK(J20)),INDEX('Issue Code Table'!C:C,MATCH(N:N,'Issue Code Table'!A:A,0)),IF(M20="Critical",6,IF(M20="Significant",5,IF(M20="Moderate",3,2))))</f>
        <v>4</v>
      </c>
    </row>
    <row r="21" spans="1:27" s="190" customFormat="1" ht="76.5" customHeight="1" x14ac:dyDescent="0.25">
      <c r="A21" s="187" t="s">
        <v>2172</v>
      </c>
      <c r="B21" s="188" t="s">
        <v>2150</v>
      </c>
      <c r="C21" s="188" t="s">
        <v>2151</v>
      </c>
      <c r="D21" s="187" t="s">
        <v>1167</v>
      </c>
      <c r="E21" s="187" t="s">
        <v>2391</v>
      </c>
      <c r="F21" s="187" t="s">
        <v>1174</v>
      </c>
      <c r="G21" s="187" t="s">
        <v>1958</v>
      </c>
      <c r="H21" s="189" t="s">
        <v>2392</v>
      </c>
      <c r="I21" s="213"/>
      <c r="J21" s="218"/>
      <c r="K21" s="187" t="s">
        <v>2393</v>
      </c>
      <c r="L21" s="213"/>
      <c r="M21" s="213" t="s">
        <v>142</v>
      </c>
      <c r="N21" s="213" t="s">
        <v>3784</v>
      </c>
      <c r="O21" s="213" t="s">
        <v>3785</v>
      </c>
      <c r="P21" s="237"/>
      <c r="Q21" s="187">
        <v>2.2000000000000002</v>
      </c>
      <c r="R21" s="187" t="s">
        <v>861</v>
      </c>
      <c r="S21" s="187" t="s">
        <v>1382</v>
      </c>
      <c r="T21" s="187" t="s">
        <v>1551</v>
      </c>
      <c r="U21" s="189" t="s">
        <v>3230</v>
      </c>
      <c r="V21" s="189" t="s">
        <v>3232</v>
      </c>
      <c r="W21" s="189"/>
      <c r="AA21" s="230">
        <f>IF(OR(J21="Fail",ISBLANK(J21)),INDEX('Issue Code Table'!C:C,MATCH(N:N,'Issue Code Table'!A:A,0)),IF(M21="Critical",6,IF(M21="Significant",5,IF(M21="Moderate",3,2))))</f>
        <v>4</v>
      </c>
    </row>
    <row r="22" spans="1:27" s="190" customFormat="1" ht="191.25" customHeight="1" x14ac:dyDescent="0.25">
      <c r="A22" s="187" t="s">
        <v>2173</v>
      </c>
      <c r="B22" s="188" t="s">
        <v>2150</v>
      </c>
      <c r="C22" s="188" t="s">
        <v>2151</v>
      </c>
      <c r="D22" s="187" t="s">
        <v>1167</v>
      </c>
      <c r="E22" s="187" t="s">
        <v>2394</v>
      </c>
      <c r="F22" s="187" t="s">
        <v>1175</v>
      </c>
      <c r="G22" s="187" t="s">
        <v>1958</v>
      </c>
      <c r="H22" s="189" t="s">
        <v>2395</v>
      </c>
      <c r="I22" s="213"/>
      <c r="J22" s="218"/>
      <c r="K22" s="187" t="s">
        <v>2396</v>
      </c>
      <c r="L22" s="213"/>
      <c r="M22" s="213" t="s">
        <v>13</v>
      </c>
      <c r="N22" s="213" t="s">
        <v>21</v>
      </c>
      <c r="O22" s="213" t="s">
        <v>3746</v>
      </c>
      <c r="P22" s="237"/>
      <c r="Q22" s="187">
        <v>2.2000000000000002</v>
      </c>
      <c r="R22" s="187" t="s">
        <v>862</v>
      </c>
      <c r="S22" s="187" t="s">
        <v>2397</v>
      </c>
      <c r="T22" s="187" t="s">
        <v>1552</v>
      </c>
      <c r="U22" s="189" t="s">
        <v>3230</v>
      </c>
      <c r="V22" s="189" t="s">
        <v>3233</v>
      </c>
      <c r="W22" s="189" t="s">
        <v>3778</v>
      </c>
      <c r="AA22" s="230">
        <f>IF(OR(J22="Fail",ISBLANK(J22)),INDEX('Issue Code Table'!C:C,MATCH(N:N,'Issue Code Table'!A:A,0)),IF(M22="Critical",6,IF(M22="Significant",5,IF(M22="Moderate",3,2))))</f>
        <v>5</v>
      </c>
    </row>
    <row r="23" spans="1:27" s="190" customFormat="1" ht="127.5" customHeight="1" x14ac:dyDescent="0.25">
      <c r="A23" s="187" t="s">
        <v>2174</v>
      </c>
      <c r="B23" s="188" t="s">
        <v>2150</v>
      </c>
      <c r="C23" s="188" t="s">
        <v>2151</v>
      </c>
      <c r="D23" s="187" t="s">
        <v>1167</v>
      </c>
      <c r="E23" s="187" t="s">
        <v>3128</v>
      </c>
      <c r="F23" s="187" t="s">
        <v>3129</v>
      </c>
      <c r="G23" s="187" t="s">
        <v>1958</v>
      </c>
      <c r="H23" s="189" t="s">
        <v>3130</v>
      </c>
      <c r="I23" s="213"/>
      <c r="J23" s="218"/>
      <c r="K23" s="187" t="s">
        <v>3131</v>
      </c>
      <c r="L23" s="213"/>
      <c r="M23" s="213" t="s">
        <v>14</v>
      </c>
      <c r="N23" s="213" t="s">
        <v>3784</v>
      </c>
      <c r="O23" s="213" t="s">
        <v>3785</v>
      </c>
      <c r="P23" s="237"/>
      <c r="Q23" s="187">
        <v>2.2000000000000002</v>
      </c>
      <c r="R23" s="187" t="s">
        <v>863</v>
      </c>
      <c r="S23" s="187" t="s">
        <v>1383</v>
      </c>
      <c r="T23" s="187" t="s">
        <v>3132</v>
      </c>
      <c r="U23" s="189" t="s">
        <v>3230</v>
      </c>
      <c r="V23" s="189" t="s">
        <v>3234</v>
      </c>
      <c r="W23" s="189"/>
      <c r="AA23" s="230">
        <f>IF(OR(J23="Fail",ISBLANK(J23)),INDEX('Issue Code Table'!C:C,MATCH(N:N,'Issue Code Table'!A:A,0)),IF(M23="Critical",6,IF(M23="Significant",5,IF(M23="Moderate",3,2))))</f>
        <v>4</v>
      </c>
    </row>
    <row r="24" spans="1:27" s="190" customFormat="1" ht="76.5" customHeight="1" x14ac:dyDescent="0.25">
      <c r="A24" s="187" t="s">
        <v>2175</v>
      </c>
      <c r="B24" s="188" t="s">
        <v>2150</v>
      </c>
      <c r="C24" s="188" t="s">
        <v>2151</v>
      </c>
      <c r="D24" s="187" t="s">
        <v>1167</v>
      </c>
      <c r="E24" s="187" t="s">
        <v>2398</v>
      </c>
      <c r="F24" s="187" t="s">
        <v>1176</v>
      </c>
      <c r="G24" s="187" t="s">
        <v>1958</v>
      </c>
      <c r="H24" s="189" t="s">
        <v>2399</v>
      </c>
      <c r="I24" s="213"/>
      <c r="J24" s="218"/>
      <c r="K24" s="187" t="s">
        <v>2400</v>
      </c>
      <c r="L24" s="213"/>
      <c r="M24" s="213" t="s">
        <v>14</v>
      </c>
      <c r="N24" s="213" t="s">
        <v>3784</v>
      </c>
      <c r="O24" s="213" t="s">
        <v>3785</v>
      </c>
      <c r="P24" s="237"/>
      <c r="Q24" s="187">
        <v>2.2000000000000002</v>
      </c>
      <c r="R24" s="187" t="s">
        <v>864</v>
      </c>
      <c r="S24" s="187" t="s">
        <v>1384</v>
      </c>
      <c r="T24" s="187" t="s">
        <v>1553</v>
      </c>
      <c r="U24" s="189" t="s">
        <v>3230</v>
      </c>
      <c r="V24" s="189" t="s">
        <v>3235</v>
      </c>
      <c r="W24" s="189"/>
      <c r="AA24" s="230">
        <f>IF(OR(J24="Fail",ISBLANK(J24)),INDEX('Issue Code Table'!C:C,MATCH(N:N,'Issue Code Table'!A:A,0)),IF(M24="Critical",6,IF(M24="Significant",5,IF(M24="Moderate",3,2))))</f>
        <v>4</v>
      </c>
    </row>
    <row r="25" spans="1:27" s="190" customFormat="1" ht="204" customHeight="1" x14ac:dyDescent="0.25">
      <c r="A25" s="187" t="s">
        <v>2176</v>
      </c>
      <c r="B25" s="188" t="s">
        <v>2257</v>
      </c>
      <c r="C25" s="188" t="s">
        <v>2258</v>
      </c>
      <c r="D25" s="187" t="s">
        <v>1167</v>
      </c>
      <c r="E25" s="187" t="s">
        <v>2401</v>
      </c>
      <c r="F25" s="187" t="s">
        <v>1177</v>
      </c>
      <c r="G25" s="187" t="s">
        <v>1958</v>
      </c>
      <c r="H25" s="189" t="s">
        <v>2402</v>
      </c>
      <c r="I25" s="213"/>
      <c r="J25" s="218"/>
      <c r="K25" s="187" t="s">
        <v>2403</v>
      </c>
      <c r="L25" s="213"/>
      <c r="M25" s="213" t="s">
        <v>14</v>
      </c>
      <c r="N25" s="213" t="s">
        <v>3784</v>
      </c>
      <c r="O25" s="213" t="s">
        <v>3785</v>
      </c>
      <c r="P25" s="237"/>
      <c r="Q25" s="187">
        <v>2.2000000000000002</v>
      </c>
      <c r="R25" s="187" t="s">
        <v>865</v>
      </c>
      <c r="S25" s="187" t="s">
        <v>1385</v>
      </c>
      <c r="T25" s="187" t="s">
        <v>1554</v>
      </c>
      <c r="U25" s="189" t="s">
        <v>3230</v>
      </c>
      <c r="V25" s="189" t="s">
        <v>3236</v>
      </c>
      <c r="W25" s="189"/>
      <c r="AA25" s="230">
        <f>IF(OR(J25="Fail",ISBLANK(J25)),INDEX('Issue Code Table'!C:C,MATCH(N:N,'Issue Code Table'!A:A,0)),IF(M25="Critical",6,IF(M25="Significant",5,IF(M25="Moderate",3,2))))</f>
        <v>4</v>
      </c>
    </row>
    <row r="26" spans="1:27" s="190" customFormat="1" ht="306" customHeight="1" x14ac:dyDescent="0.25">
      <c r="A26" s="187" t="s">
        <v>2177</v>
      </c>
      <c r="B26" s="188" t="s">
        <v>2150</v>
      </c>
      <c r="C26" s="188" t="s">
        <v>2151</v>
      </c>
      <c r="D26" s="187" t="s">
        <v>1167</v>
      </c>
      <c r="E26" s="187" t="s">
        <v>2404</v>
      </c>
      <c r="F26" s="187" t="s">
        <v>1178</v>
      </c>
      <c r="G26" s="187" t="s">
        <v>1958</v>
      </c>
      <c r="H26" s="189" t="s">
        <v>2405</v>
      </c>
      <c r="I26" s="219"/>
      <c r="J26" s="218"/>
      <c r="K26" s="187" t="s">
        <v>2406</v>
      </c>
      <c r="L26" s="213"/>
      <c r="M26" s="213" t="s">
        <v>14</v>
      </c>
      <c r="N26" s="213" t="s">
        <v>3784</v>
      </c>
      <c r="O26" s="213" t="s">
        <v>3785</v>
      </c>
      <c r="P26" s="237"/>
      <c r="Q26" s="187">
        <v>2.2000000000000002</v>
      </c>
      <c r="R26" s="187" t="s">
        <v>866</v>
      </c>
      <c r="S26" s="187" t="s">
        <v>1386</v>
      </c>
      <c r="T26" s="187" t="s">
        <v>1555</v>
      </c>
      <c r="U26" s="189" t="s">
        <v>3237</v>
      </c>
      <c r="V26" s="189" t="s">
        <v>3238</v>
      </c>
      <c r="W26" s="189"/>
      <c r="AA26" s="230">
        <f>IF(OR(J26="Fail",ISBLANK(J26)),INDEX('Issue Code Table'!C:C,MATCH(N:N,'Issue Code Table'!A:A,0)),IF(M26="Critical",6,IF(M26="Significant",5,IF(M26="Moderate",3,2))))</f>
        <v>4</v>
      </c>
    </row>
    <row r="27" spans="1:27" s="190" customFormat="1" ht="127.5" customHeight="1" x14ac:dyDescent="0.25">
      <c r="A27" s="187" t="s">
        <v>2178</v>
      </c>
      <c r="B27" s="188" t="s">
        <v>2257</v>
      </c>
      <c r="C27" s="188" t="s">
        <v>2258</v>
      </c>
      <c r="D27" s="187" t="s">
        <v>1167</v>
      </c>
      <c r="E27" s="187" t="s">
        <v>2407</v>
      </c>
      <c r="F27" s="187" t="s">
        <v>1179</v>
      </c>
      <c r="G27" s="187" t="s">
        <v>1958</v>
      </c>
      <c r="H27" s="189" t="s">
        <v>2408</v>
      </c>
      <c r="I27" s="219"/>
      <c r="J27" s="218"/>
      <c r="K27" s="187" t="s">
        <v>2409</v>
      </c>
      <c r="L27" s="213"/>
      <c r="M27" s="213" t="s">
        <v>13</v>
      </c>
      <c r="N27" s="213" t="s">
        <v>276</v>
      </c>
      <c r="O27" s="213" t="s">
        <v>3747</v>
      </c>
      <c r="P27" s="237"/>
      <c r="Q27" s="187">
        <v>2.2000000000000002</v>
      </c>
      <c r="R27" s="187" t="s">
        <v>867</v>
      </c>
      <c r="S27" s="187" t="s">
        <v>1387</v>
      </c>
      <c r="T27" s="187" t="s">
        <v>1556</v>
      </c>
      <c r="U27" s="189" t="s">
        <v>3239</v>
      </c>
      <c r="V27" s="189" t="s">
        <v>3240</v>
      </c>
      <c r="W27" s="189" t="s">
        <v>3778</v>
      </c>
      <c r="AA27" s="230">
        <f>IF(OR(J27="Fail",ISBLANK(J27)),INDEX('Issue Code Table'!C:C,MATCH(N:N,'Issue Code Table'!A:A,0)),IF(M27="Critical",6,IF(M27="Significant",5,IF(M27="Moderate",3,2))))</f>
        <v>5</v>
      </c>
    </row>
    <row r="28" spans="1:27" s="190" customFormat="1" ht="204" customHeight="1" x14ac:dyDescent="0.25">
      <c r="A28" s="187" t="s">
        <v>2179</v>
      </c>
      <c r="B28" s="188" t="s">
        <v>2150</v>
      </c>
      <c r="C28" s="188" t="s">
        <v>2151</v>
      </c>
      <c r="D28" s="187" t="s">
        <v>1167</v>
      </c>
      <c r="E28" s="187" t="s">
        <v>2410</v>
      </c>
      <c r="F28" s="187" t="s">
        <v>1180</v>
      </c>
      <c r="G28" s="187" t="s">
        <v>1958</v>
      </c>
      <c r="H28" s="189" t="s">
        <v>2411</v>
      </c>
      <c r="I28" s="219"/>
      <c r="J28" s="218"/>
      <c r="K28" s="187" t="s">
        <v>2412</v>
      </c>
      <c r="L28" s="213"/>
      <c r="M28" s="213" t="s">
        <v>13</v>
      </c>
      <c r="N28" s="213" t="s">
        <v>276</v>
      </c>
      <c r="O28" s="213" t="s">
        <v>3747</v>
      </c>
      <c r="P28" s="237"/>
      <c r="Q28" s="187">
        <v>2.2000000000000002</v>
      </c>
      <c r="R28" s="187" t="s">
        <v>868</v>
      </c>
      <c r="S28" s="187" t="s">
        <v>1388</v>
      </c>
      <c r="T28" s="187" t="s">
        <v>1557</v>
      </c>
      <c r="U28" s="189" t="s">
        <v>3241</v>
      </c>
      <c r="V28" s="189" t="s">
        <v>3242</v>
      </c>
      <c r="W28" s="189" t="s">
        <v>3778</v>
      </c>
      <c r="AA28" s="230">
        <f>IF(OR(J28="Fail",ISBLANK(J28)),INDEX('Issue Code Table'!C:C,MATCH(N:N,'Issue Code Table'!A:A,0)),IF(M28="Critical",6,IF(M28="Significant",5,IF(M28="Moderate",3,2))))</f>
        <v>5</v>
      </c>
    </row>
    <row r="29" spans="1:27" s="190" customFormat="1" ht="102" customHeight="1" x14ac:dyDescent="0.25">
      <c r="A29" s="187" t="s">
        <v>2180</v>
      </c>
      <c r="B29" s="188" t="s">
        <v>2150</v>
      </c>
      <c r="C29" s="188" t="s">
        <v>2151</v>
      </c>
      <c r="D29" s="187" t="s">
        <v>1167</v>
      </c>
      <c r="E29" s="187" t="s">
        <v>3107</v>
      </c>
      <c r="F29" s="187" t="s">
        <v>1181</v>
      </c>
      <c r="G29" s="187" t="s">
        <v>1958</v>
      </c>
      <c r="H29" s="189" t="s">
        <v>3108</v>
      </c>
      <c r="I29" s="213"/>
      <c r="J29" s="218"/>
      <c r="K29" s="187" t="s">
        <v>3109</v>
      </c>
      <c r="L29" s="214"/>
      <c r="M29" s="213" t="s">
        <v>13</v>
      </c>
      <c r="N29" s="213" t="s">
        <v>276</v>
      </c>
      <c r="O29" s="213" t="s">
        <v>3747</v>
      </c>
      <c r="P29" s="237"/>
      <c r="Q29" s="187">
        <v>2.2000000000000002</v>
      </c>
      <c r="R29" s="187" t="s">
        <v>869</v>
      </c>
      <c r="S29" s="187" t="s">
        <v>1389</v>
      </c>
      <c r="T29" s="187" t="s">
        <v>1558</v>
      </c>
      <c r="U29" s="189" t="s">
        <v>3243</v>
      </c>
      <c r="V29" s="189" t="s">
        <v>3244</v>
      </c>
      <c r="W29" s="189" t="s">
        <v>3778</v>
      </c>
      <c r="AA29" s="230">
        <f>IF(OR(J29="Fail",ISBLANK(J29)),INDEX('Issue Code Table'!C:C,MATCH(N:N,'Issue Code Table'!A:A,0)),IF(M29="Critical",6,IF(M29="Significant",5,IF(M29="Moderate",3,2))))</f>
        <v>5</v>
      </c>
    </row>
    <row r="30" spans="1:27" s="190" customFormat="1" ht="102" customHeight="1" x14ac:dyDescent="0.25">
      <c r="A30" s="187" t="s">
        <v>2181</v>
      </c>
      <c r="B30" s="188" t="s">
        <v>2257</v>
      </c>
      <c r="C30" s="188" t="s">
        <v>2258</v>
      </c>
      <c r="D30" s="187" t="s">
        <v>1167</v>
      </c>
      <c r="E30" s="187" t="s">
        <v>2413</v>
      </c>
      <c r="F30" s="187" t="s">
        <v>1182</v>
      </c>
      <c r="G30" s="187" t="s">
        <v>1958</v>
      </c>
      <c r="H30" s="189" t="s">
        <v>2414</v>
      </c>
      <c r="I30" s="219"/>
      <c r="J30" s="218"/>
      <c r="K30" s="187" t="s">
        <v>2415</v>
      </c>
      <c r="L30" s="213"/>
      <c r="M30" s="213" t="s">
        <v>13</v>
      </c>
      <c r="N30" s="213" t="s">
        <v>276</v>
      </c>
      <c r="O30" s="213" t="s">
        <v>3747</v>
      </c>
      <c r="P30" s="237"/>
      <c r="Q30" s="187">
        <v>2.2000000000000002</v>
      </c>
      <c r="R30" s="187" t="s">
        <v>870</v>
      </c>
      <c r="S30" s="187" t="s">
        <v>1390</v>
      </c>
      <c r="T30" s="187" t="s">
        <v>1559</v>
      </c>
      <c r="U30" s="189" t="s">
        <v>3245</v>
      </c>
      <c r="V30" s="189" t="s">
        <v>3246</v>
      </c>
      <c r="W30" s="189" t="s">
        <v>3778</v>
      </c>
      <c r="AA30" s="230">
        <f>IF(OR(J30="Fail",ISBLANK(J30)),INDEX('Issue Code Table'!C:C,MATCH(N:N,'Issue Code Table'!A:A,0)),IF(M30="Critical",6,IF(M30="Significant",5,IF(M30="Moderate",3,2))))</f>
        <v>5</v>
      </c>
    </row>
    <row r="31" spans="1:27" s="190" customFormat="1" ht="114.75" customHeight="1" x14ac:dyDescent="0.25">
      <c r="A31" s="187" t="s">
        <v>2182</v>
      </c>
      <c r="B31" s="188" t="s">
        <v>2146</v>
      </c>
      <c r="C31" s="188" t="s">
        <v>2147</v>
      </c>
      <c r="D31" s="187" t="s">
        <v>1167</v>
      </c>
      <c r="E31" s="187" t="s">
        <v>2416</v>
      </c>
      <c r="F31" s="187" t="s">
        <v>1183</v>
      </c>
      <c r="G31" s="187" t="s">
        <v>1958</v>
      </c>
      <c r="H31" s="189" t="s">
        <v>2417</v>
      </c>
      <c r="I31" s="219"/>
      <c r="J31" s="218"/>
      <c r="K31" s="187" t="s">
        <v>2418</v>
      </c>
      <c r="L31" s="213"/>
      <c r="M31" s="213" t="s">
        <v>13</v>
      </c>
      <c r="N31" s="213" t="s">
        <v>21</v>
      </c>
      <c r="O31" s="213" t="s">
        <v>3746</v>
      </c>
      <c r="P31" s="237"/>
      <c r="Q31" s="187">
        <v>2.2000000000000002</v>
      </c>
      <c r="R31" s="187" t="s">
        <v>871</v>
      </c>
      <c r="S31" s="187" t="s">
        <v>1391</v>
      </c>
      <c r="T31" s="187" t="s">
        <v>1560</v>
      </c>
      <c r="U31" s="189" t="s">
        <v>3247</v>
      </c>
      <c r="V31" s="189" t="s">
        <v>3248</v>
      </c>
      <c r="W31" s="189" t="s">
        <v>3778</v>
      </c>
      <c r="AA31" s="230">
        <f>IF(OR(J31="Fail",ISBLANK(J31)),INDEX('Issue Code Table'!C:C,MATCH(N:N,'Issue Code Table'!A:A,0)),IF(M31="Critical",6,IF(M31="Significant",5,IF(M31="Moderate",3,2))))</f>
        <v>5</v>
      </c>
    </row>
    <row r="32" spans="1:27" s="190" customFormat="1" ht="76.5" customHeight="1" x14ac:dyDescent="0.25">
      <c r="A32" s="187" t="s">
        <v>2183</v>
      </c>
      <c r="B32" s="188" t="s">
        <v>2150</v>
      </c>
      <c r="C32" s="188" t="s">
        <v>2151</v>
      </c>
      <c r="D32" s="187" t="s">
        <v>1167</v>
      </c>
      <c r="E32" s="187" t="s">
        <v>2419</v>
      </c>
      <c r="F32" s="187" t="s">
        <v>1184</v>
      </c>
      <c r="G32" s="187" t="s">
        <v>1958</v>
      </c>
      <c r="H32" s="189" t="s">
        <v>2420</v>
      </c>
      <c r="I32" s="213"/>
      <c r="J32" s="218"/>
      <c r="K32" s="187" t="s">
        <v>2421</v>
      </c>
      <c r="L32" s="213"/>
      <c r="M32" s="213" t="s">
        <v>13</v>
      </c>
      <c r="N32" s="213" t="s">
        <v>21</v>
      </c>
      <c r="O32" s="213" t="s">
        <v>3746</v>
      </c>
      <c r="P32" s="237"/>
      <c r="Q32" s="187">
        <v>2.2000000000000002</v>
      </c>
      <c r="R32" s="187" t="s">
        <v>872</v>
      </c>
      <c r="S32" s="187" t="s">
        <v>1392</v>
      </c>
      <c r="T32" s="187" t="s">
        <v>1561</v>
      </c>
      <c r="U32" s="189" t="s">
        <v>3230</v>
      </c>
      <c r="V32" s="189" t="s">
        <v>3249</v>
      </c>
      <c r="W32" s="189" t="s">
        <v>3778</v>
      </c>
      <c r="AA32" s="230">
        <f>IF(OR(J32="Fail",ISBLANK(J32)),INDEX('Issue Code Table'!C:C,MATCH(N:N,'Issue Code Table'!A:A,0)),IF(M32="Critical",6,IF(M32="Significant",5,IF(M32="Moderate",3,2))))</f>
        <v>5</v>
      </c>
    </row>
    <row r="33" spans="1:27" s="190" customFormat="1" ht="89.25" customHeight="1" x14ac:dyDescent="0.25">
      <c r="A33" s="187" t="s">
        <v>2184</v>
      </c>
      <c r="B33" s="188" t="s">
        <v>2259</v>
      </c>
      <c r="C33" s="188" t="s">
        <v>2260</v>
      </c>
      <c r="D33" s="187" t="s">
        <v>1167</v>
      </c>
      <c r="E33" s="187" t="s">
        <v>2422</v>
      </c>
      <c r="F33" s="187" t="s">
        <v>1185</v>
      </c>
      <c r="G33" s="187" t="s">
        <v>1958</v>
      </c>
      <c r="H33" s="189" t="s">
        <v>2423</v>
      </c>
      <c r="I33" s="213"/>
      <c r="J33" s="218"/>
      <c r="K33" s="187" t="s">
        <v>2424</v>
      </c>
      <c r="L33" s="213"/>
      <c r="M33" s="213" t="s">
        <v>14</v>
      </c>
      <c r="N33" s="213" t="s">
        <v>3784</v>
      </c>
      <c r="O33" s="213" t="s">
        <v>3785</v>
      </c>
      <c r="P33" s="237"/>
      <c r="Q33" s="187">
        <v>2.2000000000000002</v>
      </c>
      <c r="R33" s="192" t="s">
        <v>873</v>
      </c>
      <c r="S33" s="187" t="s">
        <v>1393</v>
      </c>
      <c r="T33" s="187" t="s">
        <v>1562</v>
      </c>
      <c r="U33" s="189" t="s">
        <v>3250</v>
      </c>
      <c r="V33" s="189" t="s">
        <v>3251</v>
      </c>
      <c r="W33" s="189"/>
      <c r="AA33" s="230">
        <f>IF(OR(J33="Fail",ISBLANK(J33)),INDEX('Issue Code Table'!C:C,MATCH(N:N,'Issue Code Table'!A:A,0)),IF(M33="Critical",6,IF(M33="Significant",5,IF(M33="Moderate",3,2))))</f>
        <v>4</v>
      </c>
    </row>
    <row r="34" spans="1:27" s="190" customFormat="1" ht="76.5" customHeight="1" x14ac:dyDescent="0.25">
      <c r="A34" s="187" t="s">
        <v>2185</v>
      </c>
      <c r="B34" s="188" t="s">
        <v>2261</v>
      </c>
      <c r="C34" s="188" t="s">
        <v>2262</v>
      </c>
      <c r="D34" s="187" t="s">
        <v>1167</v>
      </c>
      <c r="E34" s="187" t="s">
        <v>3133</v>
      </c>
      <c r="F34" s="187" t="s">
        <v>3134</v>
      </c>
      <c r="G34" s="187" t="s">
        <v>1958</v>
      </c>
      <c r="H34" s="189" t="s">
        <v>3135</v>
      </c>
      <c r="I34" s="213"/>
      <c r="J34" s="218"/>
      <c r="K34" s="187" t="s">
        <v>3136</v>
      </c>
      <c r="L34" s="213"/>
      <c r="M34" s="213" t="s">
        <v>14</v>
      </c>
      <c r="N34" s="213" t="s">
        <v>3784</v>
      </c>
      <c r="O34" s="213" t="s">
        <v>3785</v>
      </c>
      <c r="P34" s="237"/>
      <c r="Q34" s="187">
        <v>2.2000000000000002</v>
      </c>
      <c r="R34" s="187" t="s">
        <v>874</v>
      </c>
      <c r="S34" s="187" t="s">
        <v>1394</v>
      </c>
      <c r="T34" s="187" t="s">
        <v>3137</v>
      </c>
      <c r="U34" s="189" t="s">
        <v>3252</v>
      </c>
      <c r="V34" s="189" t="s">
        <v>3253</v>
      </c>
      <c r="W34" s="189"/>
      <c r="AA34" s="230">
        <f>IF(OR(J34="Fail",ISBLANK(J34)),INDEX('Issue Code Table'!C:C,MATCH(N:N,'Issue Code Table'!A:A,0)),IF(M34="Critical",6,IF(M34="Significant",5,IF(M34="Moderate",3,2))))</f>
        <v>4</v>
      </c>
    </row>
    <row r="35" spans="1:27" s="190" customFormat="1" ht="344.25" customHeight="1" x14ac:dyDescent="0.25">
      <c r="A35" s="187" t="s">
        <v>2186</v>
      </c>
      <c r="B35" s="188" t="s">
        <v>2263</v>
      </c>
      <c r="C35" s="188" t="s">
        <v>2264</v>
      </c>
      <c r="D35" s="187" t="s">
        <v>1167</v>
      </c>
      <c r="E35" s="187" t="s">
        <v>3138</v>
      </c>
      <c r="F35" s="187" t="s">
        <v>3139</v>
      </c>
      <c r="G35" s="187" t="s">
        <v>1958</v>
      </c>
      <c r="H35" s="189" t="s">
        <v>3140</v>
      </c>
      <c r="I35" s="213"/>
      <c r="J35" s="218"/>
      <c r="K35" s="187" t="s">
        <v>3141</v>
      </c>
      <c r="L35" s="213"/>
      <c r="M35" s="213" t="s">
        <v>13</v>
      </c>
      <c r="N35" s="213" t="s">
        <v>21</v>
      </c>
      <c r="O35" s="213" t="s">
        <v>3746</v>
      </c>
      <c r="P35" s="237"/>
      <c r="Q35" s="187">
        <v>2.2000000000000002</v>
      </c>
      <c r="R35" s="187" t="s">
        <v>875</v>
      </c>
      <c r="S35" s="187" t="s">
        <v>2425</v>
      </c>
      <c r="T35" s="187" t="s">
        <v>3142</v>
      </c>
      <c r="U35" s="189" t="s">
        <v>3254</v>
      </c>
      <c r="V35" s="189" t="s">
        <v>3255</v>
      </c>
      <c r="W35" s="189" t="s">
        <v>3778</v>
      </c>
      <c r="AA35" s="230">
        <f>IF(OR(J35="Fail",ISBLANK(J35)),INDEX('Issue Code Table'!C:C,MATCH(N:N,'Issue Code Table'!A:A,0)),IF(M35="Critical",6,IF(M35="Significant",5,IF(M35="Moderate",3,2))))</f>
        <v>5</v>
      </c>
    </row>
    <row r="36" spans="1:27" s="190" customFormat="1" ht="76.5" customHeight="1" x14ac:dyDescent="0.25">
      <c r="A36" s="187" t="s">
        <v>2187</v>
      </c>
      <c r="B36" s="188" t="s">
        <v>2150</v>
      </c>
      <c r="C36" s="188" t="s">
        <v>2151</v>
      </c>
      <c r="D36" s="187" t="s">
        <v>1167</v>
      </c>
      <c r="E36" s="187" t="s">
        <v>2426</v>
      </c>
      <c r="F36" s="187" t="s">
        <v>1186</v>
      </c>
      <c r="G36" s="187" t="s">
        <v>1958</v>
      </c>
      <c r="H36" s="189" t="s">
        <v>2427</v>
      </c>
      <c r="I36" s="213"/>
      <c r="J36" s="218"/>
      <c r="K36" s="193" t="s">
        <v>2428</v>
      </c>
      <c r="L36" s="213"/>
      <c r="M36" s="213" t="s">
        <v>14</v>
      </c>
      <c r="N36" s="213" t="s">
        <v>3784</v>
      </c>
      <c r="O36" s="213" t="s">
        <v>3785</v>
      </c>
      <c r="P36" s="237"/>
      <c r="Q36" s="187">
        <v>2.2000000000000002</v>
      </c>
      <c r="R36" s="187" t="s">
        <v>876</v>
      </c>
      <c r="S36" s="187" t="s">
        <v>1395</v>
      </c>
      <c r="T36" s="187" t="s">
        <v>1563</v>
      </c>
      <c r="U36" s="189" t="s">
        <v>3230</v>
      </c>
      <c r="V36" s="189" t="s">
        <v>3256</v>
      </c>
      <c r="W36" s="189"/>
      <c r="AA36" s="230">
        <f>IF(OR(J36="Fail",ISBLANK(J36)),INDEX('Issue Code Table'!C:C,MATCH(N:N,'Issue Code Table'!A:A,0)),IF(M36="Critical",6,IF(M36="Significant",5,IF(M36="Moderate",3,2))))</f>
        <v>4</v>
      </c>
    </row>
    <row r="37" spans="1:27" s="190" customFormat="1" ht="76.5" customHeight="1" x14ac:dyDescent="0.25">
      <c r="A37" s="187" t="s">
        <v>2188</v>
      </c>
      <c r="B37" s="188" t="s">
        <v>2146</v>
      </c>
      <c r="C37" s="188" t="s">
        <v>2147</v>
      </c>
      <c r="D37" s="187" t="s">
        <v>1167</v>
      </c>
      <c r="E37" s="187" t="s">
        <v>2429</v>
      </c>
      <c r="F37" s="187" t="s">
        <v>1187</v>
      </c>
      <c r="G37" s="187" t="s">
        <v>1958</v>
      </c>
      <c r="H37" s="189" t="s">
        <v>2430</v>
      </c>
      <c r="I37" s="213"/>
      <c r="J37" s="218"/>
      <c r="K37" s="193" t="s">
        <v>2431</v>
      </c>
      <c r="L37" s="213"/>
      <c r="M37" s="213" t="s">
        <v>14</v>
      </c>
      <c r="N37" s="213" t="s">
        <v>3784</v>
      </c>
      <c r="O37" s="213" t="s">
        <v>3785</v>
      </c>
      <c r="P37" s="237"/>
      <c r="Q37" s="187">
        <v>2.2000000000000002</v>
      </c>
      <c r="R37" s="192" t="s">
        <v>877</v>
      </c>
      <c r="S37" s="187" t="s">
        <v>1396</v>
      </c>
      <c r="T37" s="187" t="s">
        <v>1564</v>
      </c>
      <c r="U37" s="189" t="s">
        <v>3257</v>
      </c>
      <c r="V37" s="189" t="s">
        <v>3258</v>
      </c>
      <c r="W37" s="189"/>
      <c r="AA37" s="230">
        <f>IF(OR(J37="Fail",ISBLANK(J37)),INDEX('Issue Code Table'!C:C,MATCH(N:N,'Issue Code Table'!A:A,0)),IF(M37="Critical",6,IF(M37="Significant",5,IF(M37="Moderate",3,2))))</f>
        <v>4</v>
      </c>
    </row>
    <row r="38" spans="1:27" s="190" customFormat="1" ht="76.5" customHeight="1" x14ac:dyDescent="0.25">
      <c r="A38" s="187" t="s">
        <v>2189</v>
      </c>
      <c r="B38" s="188" t="s">
        <v>2146</v>
      </c>
      <c r="C38" s="188" t="s">
        <v>2147</v>
      </c>
      <c r="D38" s="187" t="s">
        <v>1167</v>
      </c>
      <c r="E38" s="187" t="s">
        <v>2432</v>
      </c>
      <c r="F38" s="187" t="s">
        <v>1188</v>
      </c>
      <c r="G38" s="187" t="s">
        <v>1958</v>
      </c>
      <c r="H38" s="189" t="s">
        <v>2433</v>
      </c>
      <c r="I38" s="213"/>
      <c r="J38" s="218"/>
      <c r="K38" s="187" t="s">
        <v>2434</v>
      </c>
      <c r="L38" s="213"/>
      <c r="M38" s="213" t="s">
        <v>14</v>
      </c>
      <c r="N38" s="213" t="s">
        <v>3784</v>
      </c>
      <c r="O38" s="213" t="s">
        <v>3785</v>
      </c>
      <c r="P38" s="237"/>
      <c r="Q38" s="187">
        <v>2.2000000000000002</v>
      </c>
      <c r="R38" s="187" t="s">
        <v>878</v>
      </c>
      <c r="S38" s="187" t="s">
        <v>1397</v>
      </c>
      <c r="T38" s="187" t="s">
        <v>1565</v>
      </c>
      <c r="U38" s="189" t="s">
        <v>3230</v>
      </c>
      <c r="V38" s="189" t="s">
        <v>3259</v>
      </c>
      <c r="W38" s="189"/>
      <c r="AA38" s="230">
        <f>IF(OR(J38="Fail",ISBLANK(J38)),INDEX('Issue Code Table'!C:C,MATCH(N:N,'Issue Code Table'!A:A,0)),IF(M38="Critical",6,IF(M38="Significant",5,IF(M38="Moderate",3,2))))</f>
        <v>4</v>
      </c>
    </row>
    <row r="39" spans="1:27" s="190" customFormat="1" ht="76.5" customHeight="1" x14ac:dyDescent="0.25">
      <c r="A39" s="187" t="s">
        <v>2190</v>
      </c>
      <c r="B39" s="188" t="s">
        <v>2261</v>
      </c>
      <c r="C39" s="188" t="s">
        <v>2262</v>
      </c>
      <c r="D39" s="187" t="s">
        <v>1167</v>
      </c>
      <c r="E39" s="187" t="s">
        <v>2435</v>
      </c>
      <c r="F39" s="187" t="s">
        <v>1189</v>
      </c>
      <c r="G39" s="187" t="s">
        <v>1958</v>
      </c>
      <c r="H39" s="189" t="s">
        <v>2436</v>
      </c>
      <c r="I39" s="213"/>
      <c r="J39" s="218"/>
      <c r="K39" s="187" t="s">
        <v>2437</v>
      </c>
      <c r="L39" s="213"/>
      <c r="M39" s="213" t="s">
        <v>14</v>
      </c>
      <c r="N39" s="213" t="s">
        <v>3784</v>
      </c>
      <c r="O39" s="213" t="s">
        <v>3785</v>
      </c>
      <c r="P39" s="237"/>
      <c r="Q39" s="187">
        <v>2.2000000000000002</v>
      </c>
      <c r="R39" s="187" t="s">
        <v>879</v>
      </c>
      <c r="S39" s="187" t="s">
        <v>1398</v>
      </c>
      <c r="T39" s="187" t="s">
        <v>1566</v>
      </c>
      <c r="U39" s="189" t="s">
        <v>3230</v>
      </c>
      <c r="V39" s="189" t="s">
        <v>3260</v>
      </c>
      <c r="W39" s="189"/>
      <c r="AA39" s="230">
        <f>IF(OR(J39="Fail",ISBLANK(J39)),INDEX('Issue Code Table'!C:C,MATCH(N:N,'Issue Code Table'!A:A,0)),IF(M39="Critical",6,IF(M39="Significant",5,IF(M39="Moderate",3,2))))</f>
        <v>4</v>
      </c>
    </row>
    <row r="40" spans="1:27" s="190" customFormat="1" ht="76.5" customHeight="1" x14ac:dyDescent="0.25">
      <c r="A40" s="187" t="s">
        <v>2191</v>
      </c>
      <c r="B40" s="188" t="s">
        <v>2150</v>
      </c>
      <c r="C40" s="188" t="s">
        <v>2151</v>
      </c>
      <c r="D40" s="187" t="s">
        <v>1167</v>
      </c>
      <c r="E40" s="187" t="s">
        <v>2438</v>
      </c>
      <c r="F40" s="187" t="s">
        <v>1190</v>
      </c>
      <c r="G40" s="187" t="s">
        <v>1958</v>
      </c>
      <c r="H40" s="189" t="s">
        <v>2439</v>
      </c>
      <c r="I40" s="213"/>
      <c r="J40" s="218"/>
      <c r="K40" s="187" t="s">
        <v>2440</v>
      </c>
      <c r="L40" s="213"/>
      <c r="M40" s="213" t="s">
        <v>14</v>
      </c>
      <c r="N40" s="213" t="s">
        <v>3784</v>
      </c>
      <c r="O40" s="213" t="s">
        <v>3785</v>
      </c>
      <c r="P40" s="237"/>
      <c r="Q40" s="187">
        <v>2.2000000000000002</v>
      </c>
      <c r="R40" s="187" t="s">
        <v>880</v>
      </c>
      <c r="S40" s="187" t="s">
        <v>1399</v>
      </c>
      <c r="T40" s="187" t="s">
        <v>1567</v>
      </c>
      <c r="U40" s="189" t="s">
        <v>3261</v>
      </c>
      <c r="V40" s="189" t="s">
        <v>3262</v>
      </c>
      <c r="W40" s="189"/>
      <c r="AA40" s="230">
        <f>IF(OR(J40="Fail",ISBLANK(J40)),INDEX('Issue Code Table'!C:C,MATCH(N:N,'Issue Code Table'!A:A,0)),IF(M40="Critical",6,IF(M40="Significant",5,IF(M40="Moderate",3,2))))</f>
        <v>4</v>
      </c>
    </row>
    <row r="41" spans="1:27" s="190" customFormat="1" ht="76.5" customHeight="1" x14ac:dyDescent="0.25">
      <c r="A41" s="187" t="s">
        <v>2192</v>
      </c>
      <c r="B41" s="188" t="s">
        <v>2265</v>
      </c>
      <c r="C41" s="188" t="s">
        <v>2266</v>
      </c>
      <c r="D41" s="187" t="s">
        <v>1167</v>
      </c>
      <c r="E41" s="187" t="s">
        <v>2441</v>
      </c>
      <c r="F41" s="187" t="s">
        <v>1191</v>
      </c>
      <c r="G41" s="187" t="s">
        <v>1958</v>
      </c>
      <c r="H41" s="189" t="s">
        <v>2442</v>
      </c>
      <c r="I41" s="213"/>
      <c r="J41" s="218"/>
      <c r="K41" s="187" t="s">
        <v>2443</v>
      </c>
      <c r="L41" s="213"/>
      <c r="M41" s="213" t="s">
        <v>14</v>
      </c>
      <c r="N41" s="213" t="s">
        <v>3784</v>
      </c>
      <c r="O41" s="213" t="s">
        <v>3785</v>
      </c>
      <c r="P41" s="237"/>
      <c r="Q41" s="187">
        <v>2.2000000000000002</v>
      </c>
      <c r="R41" s="187" t="s">
        <v>881</v>
      </c>
      <c r="S41" s="187" t="s">
        <v>1400</v>
      </c>
      <c r="T41" s="187" t="s">
        <v>1568</v>
      </c>
      <c r="U41" s="189" t="s">
        <v>3230</v>
      </c>
      <c r="V41" s="189" t="s">
        <v>3263</v>
      </c>
      <c r="W41" s="189"/>
      <c r="AA41" s="230">
        <f>IF(OR(J41="Fail",ISBLANK(J41)),INDEX('Issue Code Table'!C:C,MATCH(N:N,'Issue Code Table'!A:A,0)),IF(M41="Critical",6,IF(M41="Significant",5,IF(M41="Moderate",3,2))))</f>
        <v>4</v>
      </c>
    </row>
    <row r="42" spans="1:27" s="190" customFormat="1" ht="76.5" customHeight="1" x14ac:dyDescent="0.25">
      <c r="A42" s="187" t="s">
        <v>2193</v>
      </c>
      <c r="B42" s="188" t="s">
        <v>2146</v>
      </c>
      <c r="C42" s="188" t="s">
        <v>2147</v>
      </c>
      <c r="D42" s="187" t="s">
        <v>1167</v>
      </c>
      <c r="E42" s="187" t="s">
        <v>2444</v>
      </c>
      <c r="F42" s="187" t="s">
        <v>2445</v>
      </c>
      <c r="G42" s="187" t="s">
        <v>1958</v>
      </c>
      <c r="H42" s="189" t="s">
        <v>2446</v>
      </c>
      <c r="I42" s="213"/>
      <c r="J42" s="218"/>
      <c r="K42" s="187" t="s">
        <v>2447</v>
      </c>
      <c r="L42" s="213"/>
      <c r="M42" s="213" t="s">
        <v>14</v>
      </c>
      <c r="N42" s="213" t="s">
        <v>3784</v>
      </c>
      <c r="O42" s="213" t="s">
        <v>3785</v>
      </c>
      <c r="P42" s="237"/>
      <c r="Q42" s="187">
        <v>2.2000000000000002</v>
      </c>
      <c r="R42" s="187" t="s">
        <v>882</v>
      </c>
      <c r="S42" s="187" t="s">
        <v>1401</v>
      </c>
      <c r="T42" s="187" t="s">
        <v>1569</v>
      </c>
      <c r="U42" s="189" t="s">
        <v>3230</v>
      </c>
      <c r="V42" s="189" t="s">
        <v>3264</v>
      </c>
      <c r="W42" s="189"/>
      <c r="AA42" s="230">
        <f>IF(OR(J42="Fail",ISBLANK(J42)),INDEX('Issue Code Table'!C:C,MATCH(N:N,'Issue Code Table'!A:A,0)),IF(M42="Critical",6,IF(M42="Significant",5,IF(M42="Moderate",3,2))))</f>
        <v>4</v>
      </c>
    </row>
    <row r="43" spans="1:27" s="190" customFormat="1" ht="114.75" customHeight="1" x14ac:dyDescent="0.25">
      <c r="A43" s="187" t="s">
        <v>2194</v>
      </c>
      <c r="B43" s="188" t="s">
        <v>2146</v>
      </c>
      <c r="C43" s="188" t="s">
        <v>2147</v>
      </c>
      <c r="D43" s="187" t="s">
        <v>1167</v>
      </c>
      <c r="E43" s="187" t="s">
        <v>2448</v>
      </c>
      <c r="F43" s="187" t="s">
        <v>1192</v>
      </c>
      <c r="G43" s="187" t="s">
        <v>1958</v>
      </c>
      <c r="H43" s="189" t="s">
        <v>2449</v>
      </c>
      <c r="I43" s="213"/>
      <c r="J43" s="218"/>
      <c r="K43" s="187" t="s">
        <v>2450</v>
      </c>
      <c r="L43" s="213"/>
      <c r="M43" s="213" t="s">
        <v>14</v>
      </c>
      <c r="N43" s="213" t="s">
        <v>3784</v>
      </c>
      <c r="O43" s="213" t="s">
        <v>3785</v>
      </c>
      <c r="P43" s="237"/>
      <c r="Q43" s="187">
        <v>2.2000000000000002</v>
      </c>
      <c r="R43" s="187" t="s">
        <v>883</v>
      </c>
      <c r="S43" s="187" t="s">
        <v>2451</v>
      </c>
      <c r="T43" s="187" t="s">
        <v>1570</v>
      </c>
      <c r="U43" s="189" t="s">
        <v>3265</v>
      </c>
      <c r="V43" s="189" t="s">
        <v>3266</v>
      </c>
      <c r="W43" s="189"/>
      <c r="AA43" s="230">
        <f>IF(OR(J43="Fail",ISBLANK(J43)),INDEX('Issue Code Table'!C:C,MATCH(N:N,'Issue Code Table'!A:A,0)),IF(M43="Critical",6,IF(M43="Significant",5,IF(M43="Moderate",3,2))))</f>
        <v>4</v>
      </c>
    </row>
    <row r="44" spans="1:27" s="190" customFormat="1" ht="102" customHeight="1" x14ac:dyDescent="0.25">
      <c r="A44" s="187" t="s">
        <v>2195</v>
      </c>
      <c r="B44" s="188" t="s">
        <v>2146</v>
      </c>
      <c r="C44" s="188" t="s">
        <v>2147</v>
      </c>
      <c r="D44" s="187" t="s">
        <v>1167</v>
      </c>
      <c r="E44" s="187" t="s">
        <v>2452</v>
      </c>
      <c r="F44" s="187" t="s">
        <v>2453</v>
      </c>
      <c r="G44" s="187" t="s">
        <v>1958</v>
      </c>
      <c r="H44" s="189" t="s">
        <v>2454</v>
      </c>
      <c r="I44" s="213"/>
      <c r="J44" s="218"/>
      <c r="K44" s="187" t="s">
        <v>2455</v>
      </c>
      <c r="L44" s="213"/>
      <c r="M44" s="213" t="s">
        <v>14</v>
      </c>
      <c r="N44" s="213" t="s">
        <v>3784</v>
      </c>
      <c r="O44" s="213" t="s">
        <v>3785</v>
      </c>
      <c r="P44" s="237"/>
      <c r="Q44" s="187">
        <v>2.2000000000000002</v>
      </c>
      <c r="R44" s="187" t="s">
        <v>884</v>
      </c>
      <c r="S44" s="187" t="s">
        <v>2456</v>
      </c>
      <c r="T44" s="187" t="s">
        <v>1571</v>
      </c>
      <c r="U44" s="189" t="s">
        <v>3230</v>
      </c>
      <c r="V44" s="189" t="s">
        <v>3267</v>
      </c>
      <c r="W44" s="189"/>
      <c r="AA44" s="230">
        <f>IF(OR(J44="Fail",ISBLANK(J44)),INDEX('Issue Code Table'!C:C,MATCH(N:N,'Issue Code Table'!A:A,0)),IF(M44="Critical",6,IF(M44="Significant",5,IF(M44="Moderate",3,2))))</f>
        <v>4</v>
      </c>
    </row>
    <row r="45" spans="1:27" s="190" customFormat="1" ht="89.25" customHeight="1" x14ac:dyDescent="0.25">
      <c r="A45" s="187" t="s">
        <v>2196</v>
      </c>
      <c r="B45" s="188" t="s">
        <v>2146</v>
      </c>
      <c r="C45" s="188" t="s">
        <v>2147</v>
      </c>
      <c r="D45" s="187" t="s">
        <v>1167</v>
      </c>
      <c r="E45" s="187" t="s">
        <v>3143</v>
      </c>
      <c r="F45" s="187" t="s">
        <v>3144</v>
      </c>
      <c r="G45" s="187" t="s">
        <v>1958</v>
      </c>
      <c r="H45" s="189" t="s">
        <v>3145</v>
      </c>
      <c r="I45" s="213"/>
      <c r="J45" s="218"/>
      <c r="K45" s="187" t="s">
        <v>3146</v>
      </c>
      <c r="L45" s="213"/>
      <c r="M45" s="213" t="s">
        <v>14</v>
      </c>
      <c r="N45" s="213" t="s">
        <v>3784</v>
      </c>
      <c r="O45" s="213" t="s">
        <v>3785</v>
      </c>
      <c r="P45" s="237"/>
      <c r="Q45" s="187">
        <v>2.2000000000000002</v>
      </c>
      <c r="R45" s="187" t="s">
        <v>885</v>
      </c>
      <c r="S45" s="187" t="s">
        <v>1402</v>
      </c>
      <c r="T45" s="187" t="s">
        <v>3147</v>
      </c>
      <c r="U45" s="189" t="s">
        <v>3252</v>
      </c>
      <c r="V45" s="189" t="s">
        <v>3268</v>
      </c>
      <c r="W45" s="189"/>
      <c r="AA45" s="230">
        <f>IF(OR(J45="Fail",ISBLANK(J45)),INDEX('Issue Code Table'!C:C,MATCH(N:N,'Issue Code Table'!A:A,0)),IF(M45="Critical",6,IF(M45="Significant",5,IF(M45="Moderate",3,2))))</f>
        <v>4</v>
      </c>
    </row>
    <row r="46" spans="1:27" s="190" customFormat="1" ht="178.5" customHeight="1" x14ac:dyDescent="0.25">
      <c r="A46" s="187" t="s">
        <v>2197</v>
      </c>
      <c r="B46" s="188" t="s">
        <v>2146</v>
      </c>
      <c r="C46" s="188" t="s">
        <v>2147</v>
      </c>
      <c r="D46" s="187" t="s">
        <v>1167</v>
      </c>
      <c r="E46" s="187" t="s">
        <v>2457</v>
      </c>
      <c r="F46" s="187" t="s">
        <v>1193</v>
      </c>
      <c r="G46" s="187" t="s">
        <v>1958</v>
      </c>
      <c r="H46" s="189" t="s">
        <v>2458</v>
      </c>
      <c r="I46" s="213"/>
      <c r="J46" s="218"/>
      <c r="K46" s="187" t="s">
        <v>2459</v>
      </c>
      <c r="L46" s="213"/>
      <c r="M46" s="213" t="s">
        <v>14</v>
      </c>
      <c r="N46" s="213" t="s">
        <v>3784</v>
      </c>
      <c r="O46" s="213" t="s">
        <v>3785</v>
      </c>
      <c r="P46" s="237"/>
      <c r="Q46" s="187">
        <v>2.2000000000000002</v>
      </c>
      <c r="R46" s="187" t="s">
        <v>886</v>
      </c>
      <c r="S46" s="187" t="s">
        <v>1403</v>
      </c>
      <c r="T46" s="187" t="s">
        <v>1572</v>
      </c>
      <c r="U46" s="189" t="s">
        <v>3269</v>
      </c>
      <c r="V46" s="189" t="s">
        <v>3270</v>
      </c>
      <c r="W46" s="189"/>
      <c r="AA46" s="230">
        <f>IF(OR(J46="Fail",ISBLANK(J46)),INDEX('Issue Code Table'!C:C,MATCH(N:N,'Issue Code Table'!A:A,0)),IF(M46="Critical",6,IF(M46="Significant",5,IF(M46="Moderate",3,2))))</f>
        <v>4</v>
      </c>
    </row>
    <row r="47" spans="1:27" s="190" customFormat="1" ht="165.75" customHeight="1" x14ac:dyDescent="0.25">
      <c r="A47" s="187" t="s">
        <v>2198</v>
      </c>
      <c r="B47" s="188" t="s">
        <v>2150</v>
      </c>
      <c r="C47" s="188" t="s">
        <v>2151</v>
      </c>
      <c r="D47" s="187" t="s">
        <v>1167</v>
      </c>
      <c r="E47" s="187" t="s">
        <v>2460</v>
      </c>
      <c r="F47" s="187" t="s">
        <v>1194</v>
      </c>
      <c r="G47" s="187" t="s">
        <v>1958</v>
      </c>
      <c r="H47" s="189" t="s">
        <v>2461</v>
      </c>
      <c r="I47" s="213"/>
      <c r="J47" s="218"/>
      <c r="K47" s="187" t="s">
        <v>2462</v>
      </c>
      <c r="L47" s="213"/>
      <c r="M47" s="213" t="s">
        <v>14</v>
      </c>
      <c r="N47" s="213" t="s">
        <v>3784</v>
      </c>
      <c r="O47" s="213" t="s">
        <v>3785</v>
      </c>
      <c r="P47" s="237"/>
      <c r="Q47" s="187">
        <v>2.2000000000000002</v>
      </c>
      <c r="R47" s="192" t="s">
        <v>887</v>
      </c>
      <c r="S47" s="187" t="s">
        <v>1404</v>
      </c>
      <c r="T47" s="187" t="s">
        <v>1573</v>
      </c>
      <c r="U47" s="189" t="s">
        <v>3271</v>
      </c>
      <c r="V47" s="189" t="s">
        <v>3272</v>
      </c>
      <c r="W47" s="189"/>
      <c r="AA47" s="230">
        <f>IF(OR(J47="Fail",ISBLANK(J47)),INDEX('Issue Code Table'!C:C,MATCH(N:N,'Issue Code Table'!A:A,0)),IF(M47="Critical",6,IF(M47="Significant",5,IF(M47="Moderate",3,2))))</f>
        <v>4</v>
      </c>
    </row>
    <row r="48" spans="1:27" s="190" customFormat="1" ht="76.5" customHeight="1" x14ac:dyDescent="0.25">
      <c r="A48" s="187" t="s">
        <v>2199</v>
      </c>
      <c r="B48" s="188" t="s">
        <v>2146</v>
      </c>
      <c r="C48" s="188" t="s">
        <v>2147</v>
      </c>
      <c r="D48" s="187" t="s">
        <v>1167</v>
      </c>
      <c r="E48" s="187" t="s">
        <v>3151</v>
      </c>
      <c r="F48" s="187" t="s">
        <v>1195</v>
      </c>
      <c r="G48" s="187" t="s">
        <v>1958</v>
      </c>
      <c r="H48" s="189" t="s">
        <v>3152</v>
      </c>
      <c r="I48" s="213"/>
      <c r="J48" s="218"/>
      <c r="K48" s="187" t="s">
        <v>3153</v>
      </c>
      <c r="L48" s="213"/>
      <c r="M48" s="213" t="s">
        <v>13</v>
      </c>
      <c r="N48" s="213" t="s">
        <v>21</v>
      </c>
      <c r="O48" s="213" t="s">
        <v>3746</v>
      </c>
      <c r="P48" s="237"/>
      <c r="Q48" s="187">
        <v>2.2000000000000002</v>
      </c>
      <c r="R48" s="187" t="s">
        <v>888</v>
      </c>
      <c r="S48" s="187" t="s">
        <v>1405</v>
      </c>
      <c r="T48" s="187" t="s">
        <v>1574</v>
      </c>
      <c r="U48" s="189" t="s">
        <v>3230</v>
      </c>
      <c r="V48" s="189" t="s">
        <v>3273</v>
      </c>
      <c r="W48" s="189" t="s">
        <v>3778</v>
      </c>
      <c r="AA48" s="230">
        <f>IF(OR(J48="Fail",ISBLANK(J48)),INDEX('Issue Code Table'!C:C,MATCH(N:N,'Issue Code Table'!A:A,0)),IF(M48="Critical",6,IF(M48="Significant",5,IF(M48="Moderate",3,2))))</f>
        <v>5</v>
      </c>
    </row>
    <row r="49" spans="1:27" s="190" customFormat="1" ht="191.25" customHeight="1" x14ac:dyDescent="0.25">
      <c r="A49" s="187" t="s">
        <v>2200</v>
      </c>
      <c r="B49" s="188" t="s">
        <v>2146</v>
      </c>
      <c r="C49" s="188" t="s">
        <v>2147</v>
      </c>
      <c r="D49" s="187" t="s">
        <v>1167</v>
      </c>
      <c r="E49" s="187" t="s">
        <v>2463</v>
      </c>
      <c r="F49" s="187" t="s">
        <v>1196</v>
      </c>
      <c r="G49" s="187" t="s">
        <v>1958</v>
      </c>
      <c r="H49" s="189" t="s">
        <v>3061</v>
      </c>
      <c r="I49" s="213"/>
      <c r="J49" s="218"/>
      <c r="K49" s="187" t="s">
        <v>2464</v>
      </c>
      <c r="L49" s="213"/>
      <c r="M49" s="213" t="s">
        <v>13</v>
      </c>
      <c r="N49" s="213" t="s">
        <v>157</v>
      </c>
      <c r="O49" s="213" t="s">
        <v>3748</v>
      </c>
      <c r="P49" s="237"/>
      <c r="Q49" s="187" t="s">
        <v>1110</v>
      </c>
      <c r="R49" s="187" t="s">
        <v>889</v>
      </c>
      <c r="S49" s="187" t="s">
        <v>1406</v>
      </c>
      <c r="T49" s="187" t="s">
        <v>1575</v>
      </c>
      <c r="U49" s="189" t="s">
        <v>3274</v>
      </c>
      <c r="V49" s="189" t="s">
        <v>3275</v>
      </c>
      <c r="W49" s="189" t="s">
        <v>3778</v>
      </c>
      <c r="AA49" s="230">
        <f>IF(OR(J49="Fail",ISBLANK(J49)),INDEX('Issue Code Table'!C:C,MATCH(N:N,'Issue Code Table'!A:A,0)),IF(M49="Critical",6,IF(M49="Significant",5,IF(M49="Moderate",3,2))))</f>
        <v>4</v>
      </c>
    </row>
    <row r="50" spans="1:27" s="190" customFormat="1" ht="229.5" customHeight="1" x14ac:dyDescent="0.25">
      <c r="A50" s="187" t="s">
        <v>2201</v>
      </c>
      <c r="B50" s="188" t="s">
        <v>2150</v>
      </c>
      <c r="C50" s="188" t="s">
        <v>2151</v>
      </c>
      <c r="D50" s="187" t="s">
        <v>1167</v>
      </c>
      <c r="E50" s="187" t="s">
        <v>3148</v>
      </c>
      <c r="F50" s="187" t="s">
        <v>1197</v>
      </c>
      <c r="G50" s="187" t="s">
        <v>1959</v>
      </c>
      <c r="H50" s="189" t="s">
        <v>3149</v>
      </c>
      <c r="I50" s="213"/>
      <c r="J50" s="218"/>
      <c r="K50" s="187" t="s">
        <v>3150</v>
      </c>
      <c r="L50" s="213"/>
      <c r="M50" s="213" t="s">
        <v>14</v>
      </c>
      <c r="N50" s="213" t="s">
        <v>296</v>
      </c>
      <c r="O50" s="213" t="s">
        <v>3749</v>
      </c>
      <c r="P50" s="237"/>
      <c r="Q50" s="187" t="s">
        <v>1110</v>
      </c>
      <c r="R50" s="187" t="s">
        <v>890</v>
      </c>
      <c r="S50" s="187" t="s">
        <v>1407</v>
      </c>
      <c r="T50" s="187" t="s">
        <v>1576</v>
      </c>
      <c r="U50" s="189" t="s">
        <v>3276</v>
      </c>
      <c r="V50" s="189" t="s">
        <v>3277</v>
      </c>
      <c r="W50" s="189"/>
      <c r="AA50" s="230">
        <f>IF(OR(J50="Fail",ISBLANK(J50)),INDEX('Issue Code Table'!C:C,MATCH(N:N,'Issue Code Table'!A:A,0)),IF(M50="Critical",6,IF(M50="Significant",5,IF(M50="Moderate",3,2))))</f>
        <v>4</v>
      </c>
    </row>
    <row r="51" spans="1:27" s="190" customFormat="1" ht="114.75" customHeight="1" x14ac:dyDescent="0.25">
      <c r="A51" s="187" t="s">
        <v>2202</v>
      </c>
      <c r="B51" s="188" t="s">
        <v>2146</v>
      </c>
      <c r="C51" s="188" t="s">
        <v>2147</v>
      </c>
      <c r="D51" s="187" t="s">
        <v>1167</v>
      </c>
      <c r="E51" s="187" t="s">
        <v>2465</v>
      </c>
      <c r="F51" s="187" t="s">
        <v>1198</v>
      </c>
      <c r="G51" s="187" t="s">
        <v>1958</v>
      </c>
      <c r="H51" s="189" t="s">
        <v>3062</v>
      </c>
      <c r="I51" s="213"/>
      <c r="J51" s="218"/>
      <c r="K51" s="187" t="s">
        <v>2466</v>
      </c>
      <c r="L51" s="213"/>
      <c r="M51" s="213" t="s">
        <v>13</v>
      </c>
      <c r="N51" s="213" t="s">
        <v>276</v>
      </c>
      <c r="O51" s="213" t="s">
        <v>3747</v>
      </c>
      <c r="P51" s="237"/>
      <c r="Q51" s="187" t="s">
        <v>1110</v>
      </c>
      <c r="R51" s="187" t="s">
        <v>891</v>
      </c>
      <c r="S51" s="187" t="s">
        <v>1408</v>
      </c>
      <c r="T51" s="187" t="s">
        <v>1577</v>
      </c>
      <c r="U51" s="189" t="s">
        <v>3278</v>
      </c>
      <c r="V51" s="189" t="s">
        <v>3279</v>
      </c>
      <c r="W51" s="189" t="s">
        <v>3778</v>
      </c>
      <c r="AA51" s="230">
        <f>IF(OR(J51="Fail",ISBLANK(J51)),INDEX('Issue Code Table'!C:C,MATCH(N:N,'Issue Code Table'!A:A,0)),IF(M51="Critical",6,IF(M51="Significant",5,IF(M51="Moderate",3,2))))</f>
        <v>5</v>
      </c>
    </row>
    <row r="52" spans="1:27" s="190" customFormat="1" ht="153" customHeight="1" x14ac:dyDescent="0.25">
      <c r="A52" s="187" t="s">
        <v>2203</v>
      </c>
      <c r="B52" s="188" t="s">
        <v>2150</v>
      </c>
      <c r="C52" s="188" t="s">
        <v>2151</v>
      </c>
      <c r="D52" s="187" t="s">
        <v>1167</v>
      </c>
      <c r="E52" s="187" t="s">
        <v>2467</v>
      </c>
      <c r="F52" s="187" t="s">
        <v>1199</v>
      </c>
      <c r="G52" s="187" t="s">
        <v>1960</v>
      </c>
      <c r="H52" s="189" t="s">
        <v>3000</v>
      </c>
      <c r="I52" s="213"/>
      <c r="J52" s="218"/>
      <c r="K52" s="187" t="s">
        <v>2468</v>
      </c>
      <c r="L52" s="213"/>
      <c r="M52" s="213" t="s">
        <v>13</v>
      </c>
      <c r="N52" s="213" t="s">
        <v>462</v>
      </c>
      <c r="O52" s="213" t="s">
        <v>3750</v>
      </c>
      <c r="P52" s="237"/>
      <c r="Q52" s="187" t="s">
        <v>1110</v>
      </c>
      <c r="R52" s="187" t="s">
        <v>892</v>
      </c>
      <c r="S52" s="187" t="s">
        <v>1409</v>
      </c>
      <c r="T52" s="187" t="s">
        <v>1578</v>
      </c>
      <c r="U52" s="189" t="s">
        <v>3230</v>
      </c>
      <c r="V52" s="189" t="s">
        <v>3280</v>
      </c>
      <c r="W52" s="189" t="s">
        <v>3778</v>
      </c>
      <c r="AA52" s="230">
        <f>IF(OR(J52="Fail",ISBLANK(J52)),INDEX('Issue Code Table'!C:C,MATCH(N:N,'Issue Code Table'!A:A,0)),IF(M52="Critical",6,IF(M52="Significant",5,IF(M52="Moderate",3,2))))</f>
        <v>5</v>
      </c>
    </row>
    <row r="53" spans="1:27" s="190" customFormat="1" ht="191.25" customHeight="1" x14ac:dyDescent="0.25">
      <c r="A53" s="187" t="s">
        <v>2204</v>
      </c>
      <c r="B53" s="188" t="s">
        <v>2146</v>
      </c>
      <c r="C53" s="188" t="s">
        <v>2147</v>
      </c>
      <c r="D53" s="187" t="s">
        <v>1167</v>
      </c>
      <c r="E53" s="187" t="s">
        <v>2469</v>
      </c>
      <c r="F53" s="187" t="s">
        <v>1200</v>
      </c>
      <c r="G53" s="187" t="s">
        <v>1958</v>
      </c>
      <c r="H53" s="189" t="s">
        <v>2306</v>
      </c>
      <c r="I53" s="213"/>
      <c r="J53" s="218"/>
      <c r="K53" s="194" t="s">
        <v>2308</v>
      </c>
      <c r="L53" s="213"/>
      <c r="M53" s="213" t="s">
        <v>142</v>
      </c>
      <c r="N53" s="213" t="s">
        <v>157</v>
      </c>
      <c r="O53" s="213" t="s">
        <v>3748</v>
      </c>
      <c r="P53" s="237"/>
      <c r="Q53" s="187" t="s">
        <v>1110</v>
      </c>
      <c r="R53" s="187" t="s">
        <v>893</v>
      </c>
      <c r="S53" s="187" t="s">
        <v>1410</v>
      </c>
      <c r="T53" s="187" t="s">
        <v>1579</v>
      </c>
      <c r="U53" s="189" t="s">
        <v>3281</v>
      </c>
      <c r="V53" s="189" t="s">
        <v>3282</v>
      </c>
      <c r="W53" s="189"/>
      <c r="AA53" s="230">
        <f>IF(OR(J53="Fail",ISBLANK(J53)),INDEX('Issue Code Table'!C:C,MATCH(N:N,'Issue Code Table'!A:A,0)),IF(M53="Critical",6,IF(M53="Significant",5,IF(M53="Moderate",3,2))))</f>
        <v>4</v>
      </c>
    </row>
    <row r="54" spans="1:27" s="190" customFormat="1" ht="76.5" customHeight="1" x14ac:dyDescent="0.25">
      <c r="A54" s="187" t="s">
        <v>2205</v>
      </c>
      <c r="B54" s="188" t="s">
        <v>2146</v>
      </c>
      <c r="C54" s="188" t="s">
        <v>2147</v>
      </c>
      <c r="D54" s="187" t="s">
        <v>1167</v>
      </c>
      <c r="E54" s="187" t="s">
        <v>2470</v>
      </c>
      <c r="F54" s="187" t="s">
        <v>1201</v>
      </c>
      <c r="G54" s="187" t="s">
        <v>1958</v>
      </c>
      <c r="H54" s="189" t="s">
        <v>2307</v>
      </c>
      <c r="I54" s="213"/>
      <c r="J54" s="218"/>
      <c r="K54" s="194" t="s">
        <v>2310</v>
      </c>
      <c r="L54" s="213"/>
      <c r="M54" s="213" t="s">
        <v>142</v>
      </c>
      <c r="N54" s="213" t="s">
        <v>157</v>
      </c>
      <c r="O54" s="213" t="s">
        <v>3748</v>
      </c>
      <c r="P54" s="237"/>
      <c r="Q54" s="187" t="s">
        <v>1110</v>
      </c>
      <c r="R54" s="187" t="s">
        <v>894</v>
      </c>
      <c r="S54" s="187" t="s">
        <v>1411</v>
      </c>
      <c r="T54" s="187" t="s">
        <v>1580</v>
      </c>
      <c r="U54" s="189" t="s">
        <v>3283</v>
      </c>
      <c r="V54" s="189" t="s">
        <v>3284</v>
      </c>
      <c r="W54" s="189"/>
      <c r="AA54" s="230">
        <f>IF(OR(J54="Fail",ISBLANK(J54)),INDEX('Issue Code Table'!C:C,MATCH(N:N,'Issue Code Table'!A:A,0)),IF(M54="Critical",6,IF(M54="Significant",5,IF(M54="Moderate",3,2))))</f>
        <v>4</v>
      </c>
    </row>
    <row r="55" spans="1:27" s="190" customFormat="1" ht="270" customHeight="1" x14ac:dyDescent="0.25">
      <c r="A55" s="187" t="s">
        <v>2206</v>
      </c>
      <c r="B55" s="188" t="s">
        <v>2267</v>
      </c>
      <c r="C55" s="188" t="s">
        <v>2268</v>
      </c>
      <c r="D55" s="187" t="s">
        <v>1167</v>
      </c>
      <c r="E55" s="187" t="s">
        <v>2471</v>
      </c>
      <c r="F55" s="187" t="s">
        <v>1202</v>
      </c>
      <c r="G55" s="187" t="s">
        <v>1961</v>
      </c>
      <c r="H55" s="189" t="s">
        <v>3001</v>
      </c>
      <c r="I55" s="213"/>
      <c r="J55" s="218"/>
      <c r="K55" s="187" t="s">
        <v>2472</v>
      </c>
      <c r="L55" s="213"/>
      <c r="M55" s="213" t="s">
        <v>13</v>
      </c>
      <c r="N55" s="213" t="s">
        <v>152</v>
      </c>
      <c r="O55" s="213" t="s">
        <v>3751</v>
      </c>
      <c r="P55" s="237"/>
      <c r="Q55" s="187" t="s">
        <v>1111</v>
      </c>
      <c r="R55" s="187" t="s">
        <v>895</v>
      </c>
      <c r="S55" s="187" t="s">
        <v>1412</v>
      </c>
      <c r="T55" s="187" t="s">
        <v>1581</v>
      </c>
      <c r="U55" s="189" t="s">
        <v>3285</v>
      </c>
      <c r="V55" s="189" t="s">
        <v>3286</v>
      </c>
      <c r="W55" s="189" t="s">
        <v>3778</v>
      </c>
      <c r="AA55" s="230">
        <f>IF(OR(J55="Fail",ISBLANK(J55)),INDEX('Issue Code Table'!C:C,MATCH(N:N,'Issue Code Table'!A:A,0)),IF(M55="Critical",6,IF(M55="Significant",5,IF(M55="Moderate",3,2))))</f>
        <v>5</v>
      </c>
    </row>
    <row r="56" spans="1:27" s="190" customFormat="1" ht="204" customHeight="1" x14ac:dyDescent="0.25">
      <c r="A56" s="187" t="s">
        <v>2207</v>
      </c>
      <c r="B56" s="188" t="s">
        <v>2261</v>
      </c>
      <c r="C56" s="188" t="s">
        <v>2262</v>
      </c>
      <c r="D56" s="187" t="s">
        <v>1167</v>
      </c>
      <c r="E56" s="187" t="s">
        <v>2473</v>
      </c>
      <c r="F56" s="187" t="s">
        <v>1203</v>
      </c>
      <c r="G56" s="187" t="s">
        <v>1962</v>
      </c>
      <c r="H56" s="189" t="s">
        <v>3063</v>
      </c>
      <c r="I56" s="213"/>
      <c r="J56" s="218"/>
      <c r="K56" s="187" t="s">
        <v>2474</v>
      </c>
      <c r="L56" s="213"/>
      <c r="M56" s="213" t="s">
        <v>142</v>
      </c>
      <c r="N56" s="213" t="s">
        <v>341</v>
      </c>
      <c r="O56" s="213" t="s">
        <v>3752</v>
      </c>
      <c r="P56" s="237"/>
      <c r="Q56" s="187" t="s">
        <v>1111</v>
      </c>
      <c r="R56" s="187" t="s">
        <v>896</v>
      </c>
      <c r="S56" s="187" t="s">
        <v>1413</v>
      </c>
      <c r="T56" s="187" t="s">
        <v>1582</v>
      </c>
      <c r="U56" s="189" t="s">
        <v>3287</v>
      </c>
      <c r="V56" s="189" t="s">
        <v>3288</v>
      </c>
      <c r="W56" s="189"/>
      <c r="AA56" s="230">
        <f>IF(OR(J56="Fail",ISBLANK(J56)),INDEX('Issue Code Table'!C:C,MATCH(N:N,'Issue Code Table'!A:A,0)),IF(M56="Critical",6,IF(M56="Significant",5,IF(M56="Moderate",3,2))))</f>
        <v>4</v>
      </c>
    </row>
    <row r="57" spans="1:27" s="190" customFormat="1" ht="127.5" customHeight="1" x14ac:dyDescent="0.25">
      <c r="A57" s="187" t="s">
        <v>2208</v>
      </c>
      <c r="B57" s="188" t="s">
        <v>2150</v>
      </c>
      <c r="C57" s="188" t="s">
        <v>2151</v>
      </c>
      <c r="D57" s="187" t="s">
        <v>1167</v>
      </c>
      <c r="E57" s="187" t="s">
        <v>2475</v>
      </c>
      <c r="F57" s="187" t="s">
        <v>1204</v>
      </c>
      <c r="G57" s="187" t="s">
        <v>1963</v>
      </c>
      <c r="H57" s="189" t="s">
        <v>2476</v>
      </c>
      <c r="I57" s="213"/>
      <c r="J57" s="218"/>
      <c r="K57" s="187" t="s">
        <v>2477</v>
      </c>
      <c r="L57" s="213"/>
      <c r="M57" s="213" t="s">
        <v>14</v>
      </c>
      <c r="N57" s="213" t="s">
        <v>3784</v>
      </c>
      <c r="O57" s="213" t="s">
        <v>3785</v>
      </c>
      <c r="P57" s="237"/>
      <c r="Q57" s="187" t="s">
        <v>1112</v>
      </c>
      <c r="R57" s="192" t="s">
        <v>897</v>
      </c>
      <c r="S57" s="187" t="s">
        <v>1414</v>
      </c>
      <c r="T57" s="187" t="s">
        <v>1583</v>
      </c>
      <c r="U57" s="189" t="s">
        <v>3289</v>
      </c>
      <c r="V57" s="189" t="s">
        <v>3290</v>
      </c>
      <c r="W57" s="189"/>
      <c r="AA57" s="230">
        <f>IF(OR(J57="Fail",ISBLANK(J57)),INDEX('Issue Code Table'!C:C,MATCH(N:N,'Issue Code Table'!A:A,0)),IF(M57="Critical",6,IF(M57="Significant",5,IF(M57="Moderate",3,2))))</f>
        <v>4</v>
      </c>
    </row>
    <row r="58" spans="1:27" s="190" customFormat="1" ht="409.5" customHeight="1" x14ac:dyDescent="0.25">
      <c r="A58" s="187" t="s">
        <v>2209</v>
      </c>
      <c r="B58" s="188" t="s">
        <v>2269</v>
      </c>
      <c r="C58" s="188" t="s">
        <v>2270</v>
      </c>
      <c r="D58" s="187" t="s">
        <v>1167</v>
      </c>
      <c r="E58" s="187" t="s">
        <v>2478</v>
      </c>
      <c r="F58" s="187" t="s">
        <v>1205</v>
      </c>
      <c r="G58" s="187" t="s">
        <v>1964</v>
      </c>
      <c r="H58" s="189" t="s">
        <v>3002</v>
      </c>
      <c r="I58" s="213"/>
      <c r="J58" s="218"/>
      <c r="K58" s="187" t="s">
        <v>2479</v>
      </c>
      <c r="L58" s="213"/>
      <c r="M58" s="213" t="s">
        <v>13</v>
      </c>
      <c r="N58" s="213" t="s">
        <v>23</v>
      </c>
      <c r="O58" s="213" t="s">
        <v>3753</v>
      </c>
      <c r="P58" s="237"/>
      <c r="Q58" s="187" t="s">
        <v>1113</v>
      </c>
      <c r="R58" s="187" t="s">
        <v>898</v>
      </c>
      <c r="S58" s="187" t="s">
        <v>1415</v>
      </c>
      <c r="T58" s="187" t="s">
        <v>1584</v>
      </c>
      <c r="U58" s="189" t="s">
        <v>3291</v>
      </c>
      <c r="V58" s="189" t="s">
        <v>3292</v>
      </c>
      <c r="W58" s="189" t="s">
        <v>3778</v>
      </c>
      <c r="AA58" s="230">
        <f>IF(OR(J58="Fail",ISBLANK(J58)),INDEX('Issue Code Table'!C:C,MATCH(N:N,'Issue Code Table'!A:A,0)),IF(M58="Critical",6,IF(M58="Significant",5,IF(M58="Moderate",3,2))))</f>
        <v>6</v>
      </c>
    </row>
    <row r="59" spans="1:27" s="190" customFormat="1" ht="191.25" customHeight="1" x14ac:dyDescent="0.25">
      <c r="A59" s="187" t="s">
        <v>2210</v>
      </c>
      <c r="B59" s="188" t="s">
        <v>2269</v>
      </c>
      <c r="C59" s="188" t="s">
        <v>2270</v>
      </c>
      <c r="D59" s="187" t="s">
        <v>1167</v>
      </c>
      <c r="E59" s="187" t="s">
        <v>2480</v>
      </c>
      <c r="F59" s="187" t="s">
        <v>1206</v>
      </c>
      <c r="G59" s="187" t="s">
        <v>1965</v>
      </c>
      <c r="H59" s="189" t="s">
        <v>3003</v>
      </c>
      <c r="I59" s="213"/>
      <c r="J59" s="218"/>
      <c r="K59" s="187" t="s">
        <v>2481</v>
      </c>
      <c r="L59" s="213"/>
      <c r="M59" s="213" t="s">
        <v>13</v>
      </c>
      <c r="N59" s="213" t="s">
        <v>23</v>
      </c>
      <c r="O59" s="213" t="s">
        <v>3753</v>
      </c>
      <c r="P59" s="237"/>
      <c r="Q59" s="187" t="s">
        <v>1113</v>
      </c>
      <c r="R59" s="187" t="s">
        <v>899</v>
      </c>
      <c r="S59" s="187" t="s">
        <v>1416</v>
      </c>
      <c r="T59" s="187" t="s">
        <v>1585</v>
      </c>
      <c r="U59" s="189" t="s">
        <v>3293</v>
      </c>
      <c r="V59" s="189" t="s">
        <v>3294</v>
      </c>
      <c r="W59" s="189" t="s">
        <v>3778</v>
      </c>
      <c r="AA59" s="230">
        <f>IF(OR(J59="Fail",ISBLANK(J59)),INDEX('Issue Code Table'!C:C,MATCH(N:N,'Issue Code Table'!A:A,0)),IF(M59="Critical",6,IF(M59="Significant",5,IF(M59="Moderate",3,2))))</f>
        <v>6</v>
      </c>
    </row>
    <row r="60" spans="1:27" s="190" customFormat="1" ht="409.5" customHeight="1" x14ac:dyDescent="0.25">
      <c r="A60" s="187" t="s">
        <v>2211</v>
      </c>
      <c r="B60" s="188" t="s">
        <v>2269</v>
      </c>
      <c r="C60" s="188" t="s">
        <v>2270</v>
      </c>
      <c r="D60" s="187" t="s">
        <v>1167</v>
      </c>
      <c r="E60" s="187" t="s">
        <v>2482</v>
      </c>
      <c r="F60" s="187" t="s">
        <v>1207</v>
      </c>
      <c r="G60" s="187" t="s">
        <v>1966</v>
      </c>
      <c r="H60" s="189" t="s">
        <v>3004</v>
      </c>
      <c r="I60" s="213"/>
      <c r="J60" s="218"/>
      <c r="K60" s="187" t="s">
        <v>2483</v>
      </c>
      <c r="L60" s="213"/>
      <c r="M60" s="213" t="s">
        <v>13</v>
      </c>
      <c r="N60" s="213" t="s">
        <v>23</v>
      </c>
      <c r="O60" s="213" t="s">
        <v>3753</v>
      </c>
      <c r="P60" s="237"/>
      <c r="Q60" s="187" t="s">
        <v>1113</v>
      </c>
      <c r="R60" s="187" t="s">
        <v>900</v>
      </c>
      <c r="S60" s="187" t="s">
        <v>1415</v>
      </c>
      <c r="T60" s="187" t="s">
        <v>1586</v>
      </c>
      <c r="U60" s="189" t="s">
        <v>3295</v>
      </c>
      <c r="V60" s="189" t="s">
        <v>3296</v>
      </c>
      <c r="W60" s="189" t="s">
        <v>3778</v>
      </c>
      <c r="AA60" s="230">
        <f>IF(OR(J60="Fail",ISBLANK(J60)),INDEX('Issue Code Table'!C:C,MATCH(N:N,'Issue Code Table'!A:A,0)),IF(M60="Critical",6,IF(M60="Significant",5,IF(M60="Moderate",3,2))))</f>
        <v>6</v>
      </c>
    </row>
    <row r="61" spans="1:27" s="190" customFormat="1" ht="140.25" customHeight="1" x14ac:dyDescent="0.25">
      <c r="A61" s="187" t="s">
        <v>2212</v>
      </c>
      <c r="B61" s="188" t="s">
        <v>2148</v>
      </c>
      <c r="C61" s="188" t="s">
        <v>2149</v>
      </c>
      <c r="D61" s="187" t="s">
        <v>1167</v>
      </c>
      <c r="E61" s="187" t="s">
        <v>2484</v>
      </c>
      <c r="F61" s="187" t="s">
        <v>2485</v>
      </c>
      <c r="G61" s="187" t="s">
        <v>1967</v>
      </c>
      <c r="H61" s="189" t="s">
        <v>3064</v>
      </c>
      <c r="I61" s="213"/>
      <c r="J61" s="218"/>
      <c r="K61" s="187" t="s">
        <v>2486</v>
      </c>
      <c r="L61" s="213"/>
      <c r="M61" s="213" t="s">
        <v>13</v>
      </c>
      <c r="N61" s="213" t="s">
        <v>462</v>
      </c>
      <c r="O61" s="213" t="s">
        <v>3750</v>
      </c>
      <c r="P61" s="237"/>
      <c r="Q61" s="187" t="s">
        <v>1113</v>
      </c>
      <c r="R61" s="187" t="s">
        <v>901</v>
      </c>
      <c r="S61" s="187" t="s">
        <v>2487</v>
      </c>
      <c r="T61" s="187" t="s">
        <v>1587</v>
      </c>
      <c r="U61" s="189" t="s">
        <v>3230</v>
      </c>
      <c r="V61" s="189" t="s">
        <v>3297</v>
      </c>
      <c r="W61" s="189" t="s">
        <v>3778</v>
      </c>
      <c r="AA61" s="230">
        <f>IF(OR(J61="Fail",ISBLANK(J61)),INDEX('Issue Code Table'!C:C,MATCH(N:N,'Issue Code Table'!A:A,0)),IF(M61="Critical",6,IF(M61="Significant",5,IF(M61="Moderate",3,2))))</f>
        <v>5</v>
      </c>
    </row>
    <row r="62" spans="1:27" s="190" customFormat="1" ht="127.5" customHeight="1" x14ac:dyDescent="0.25">
      <c r="A62" s="187" t="s">
        <v>2213</v>
      </c>
      <c r="B62" s="188" t="s">
        <v>2150</v>
      </c>
      <c r="C62" s="188" t="s">
        <v>2151</v>
      </c>
      <c r="D62" s="187" t="s">
        <v>1167</v>
      </c>
      <c r="E62" s="187" t="s">
        <v>2488</v>
      </c>
      <c r="F62" s="187" t="s">
        <v>1208</v>
      </c>
      <c r="G62" s="187" t="s">
        <v>1958</v>
      </c>
      <c r="H62" s="189" t="s">
        <v>2489</v>
      </c>
      <c r="I62" s="213"/>
      <c r="J62" s="218"/>
      <c r="K62" s="187" t="s">
        <v>2490</v>
      </c>
      <c r="L62" s="213"/>
      <c r="M62" s="213" t="s">
        <v>13</v>
      </c>
      <c r="N62" s="213" t="s">
        <v>18</v>
      </c>
      <c r="O62" s="213" t="s">
        <v>3623</v>
      </c>
      <c r="P62" s="237"/>
      <c r="Q62" s="187" t="s">
        <v>1113</v>
      </c>
      <c r="R62" s="187" t="s">
        <v>902</v>
      </c>
      <c r="S62" s="187" t="s">
        <v>1417</v>
      </c>
      <c r="T62" s="187" t="s">
        <v>1588</v>
      </c>
      <c r="U62" s="189" t="s">
        <v>3230</v>
      </c>
      <c r="V62" s="189" t="s">
        <v>3298</v>
      </c>
      <c r="W62" s="189" t="s">
        <v>3778</v>
      </c>
      <c r="AA62" s="230">
        <f>IF(OR(J62="Fail",ISBLANK(J62)),INDEX('Issue Code Table'!C:C,MATCH(N:N,'Issue Code Table'!A:A,0)),IF(M62="Critical",6,IF(M62="Significant",5,IF(M62="Moderate",3,2))))</f>
        <v>5</v>
      </c>
    </row>
    <row r="63" spans="1:27" s="190" customFormat="1" ht="127.5" customHeight="1" x14ac:dyDescent="0.25">
      <c r="A63" s="187" t="s">
        <v>2214</v>
      </c>
      <c r="B63" s="188" t="s">
        <v>2146</v>
      </c>
      <c r="C63" s="188" t="s">
        <v>2147</v>
      </c>
      <c r="D63" s="187" t="s">
        <v>1167</v>
      </c>
      <c r="E63" s="187" t="s">
        <v>2491</v>
      </c>
      <c r="F63" s="187" t="s">
        <v>1209</v>
      </c>
      <c r="G63" s="187" t="s">
        <v>1968</v>
      </c>
      <c r="H63" s="189" t="s">
        <v>3005</v>
      </c>
      <c r="I63" s="213"/>
      <c r="J63" s="218"/>
      <c r="K63" s="187" t="s">
        <v>2492</v>
      </c>
      <c r="L63" s="213"/>
      <c r="M63" s="213" t="s">
        <v>13</v>
      </c>
      <c r="N63" s="213" t="s">
        <v>150</v>
      </c>
      <c r="O63" s="213" t="s">
        <v>3754</v>
      </c>
      <c r="P63" s="237"/>
      <c r="Q63" s="187" t="s">
        <v>1113</v>
      </c>
      <c r="R63" s="187" t="s">
        <v>903</v>
      </c>
      <c r="S63" s="187" t="s">
        <v>1418</v>
      </c>
      <c r="T63" s="187" t="s">
        <v>1589</v>
      </c>
      <c r="U63" s="189" t="s">
        <v>3299</v>
      </c>
      <c r="V63" s="189" t="s">
        <v>3300</v>
      </c>
      <c r="W63" s="189" t="s">
        <v>3778</v>
      </c>
      <c r="AA63" s="230">
        <f>IF(OR(J63="Fail",ISBLANK(J63)),INDEX('Issue Code Table'!C:C,MATCH(N:N,'Issue Code Table'!A:A,0)),IF(M63="Critical",6,IF(M63="Significant",5,IF(M63="Moderate",3,2))))</f>
        <v>6</v>
      </c>
    </row>
    <row r="64" spans="1:27" s="190" customFormat="1" ht="127.5" customHeight="1" x14ac:dyDescent="0.25">
      <c r="A64" s="187" t="s">
        <v>2215</v>
      </c>
      <c r="B64" s="188" t="s">
        <v>2263</v>
      </c>
      <c r="C64" s="188" t="s">
        <v>2264</v>
      </c>
      <c r="D64" s="187" t="s">
        <v>1167</v>
      </c>
      <c r="E64" s="187" t="s">
        <v>2493</v>
      </c>
      <c r="F64" s="187" t="s">
        <v>2494</v>
      </c>
      <c r="G64" s="187" t="s">
        <v>1969</v>
      </c>
      <c r="H64" s="189" t="s">
        <v>3006</v>
      </c>
      <c r="I64" s="213"/>
      <c r="J64" s="218"/>
      <c r="K64" s="187" t="s">
        <v>2495</v>
      </c>
      <c r="L64" s="213"/>
      <c r="M64" s="213" t="s">
        <v>14</v>
      </c>
      <c r="N64" s="213" t="s">
        <v>296</v>
      </c>
      <c r="O64" s="213" t="s">
        <v>3749</v>
      </c>
      <c r="P64" s="237"/>
      <c r="Q64" s="187" t="s">
        <v>1114</v>
      </c>
      <c r="R64" s="187" t="s">
        <v>904</v>
      </c>
      <c r="S64" s="187" t="s">
        <v>1419</v>
      </c>
      <c r="T64" s="187" t="s">
        <v>1590</v>
      </c>
      <c r="U64" s="189" t="s">
        <v>3301</v>
      </c>
      <c r="V64" s="189" t="s">
        <v>3302</v>
      </c>
      <c r="W64" s="189"/>
      <c r="AA64" s="230">
        <f>IF(OR(J64="Fail",ISBLANK(J64)),INDEX('Issue Code Table'!C:C,MATCH(N:N,'Issue Code Table'!A:A,0)),IF(M64="Critical",6,IF(M64="Significant",5,IF(M64="Moderate",3,2))))</f>
        <v>4</v>
      </c>
    </row>
    <row r="65" spans="1:27" s="190" customFormat="1" ht="165.75" customHeight="1" x14ac:dyDescent="0.25">
      <c r="A65" s="187" t="s">
        <v>2216</v>
      </c>
      <c r="B65" s="188" t="s">
        <v>2150</v>
      </c>
      <c r="C65" s="188" t="s">
        <v>2151</v>
      </c>
      <c r="D65" s="187" t="s">
        <v>1167</v>
      </c>
      <c r="E65" s="187" t="s">
        <v>2496</v>
      </c>
      <c r="F65" s="187" t="s">
        <v>1210</v>
      </c>
      <c r="G65" s="187" t="s">
        <v>1970</v>
      </c>
      <c r="H65" s="189" t="s">
        <v>3065</v>
      </c>
      <c r="I65" s="213"/>
      <c r="J65" s="218"/>
      <c r="K65" s="187" t="s">
        <v>2497</v>
      </c>
      <c r="L65" s="213"/>
      <c r="M65" s="213" t="s">
        <v>14</v>
      </c>
      <c r="N65" s="213" t="s">
        <v>296</v>
      </c>
      <c r="O65" s="213" t="s">
        <v>3749</v>
      </c>
      <c r="P65" s="237"/>
      <c r="Q65" s="187" t="s">
        <v>1114</v>
      </c>
      <c r="R65" s="187" t="s">
        <v>905</v>
      </c>
      <c r="S65" s="187" t="s">
        <v>2498</v>
      </c>
      <c r="T65" s="187" t="s">
        <v>1591</v>
      </c>
      <c r="U65" s="189" t="s">
        <v>3303</v>
      </c>
      <c r="V65" s="189" t="s">
        <v>3304</v>
      </c>
      <c r="W65" s="189"/>
      <c r="AA65" s="230">
        <f>IF(OR(J65="Fail",ISBLANK(J65)),INDEX('Issue Code Table'!C:C,MATCH(N:N,'Issue Code Table'!A:A,0)),IF(M65="Critical",6,IF(M65="Significant",5,IF(M65="Moderate",3,2))))</f>
        <v>4</v>
      </c>
    </row>
    <row r="66" spans="1:27" s="190" customFormat="1" ht="127.5" customHeight="1" x14ac:dyDescent="0.25">
      <c r="A66" s="187" t="s">
        <v>2217</v>
      </c>
      <c r="B66" s="188" t="s">
        <v>2150</v>
      </c>
      <c r="C66" s="188" t="s">
        <v>2151</v>
      </c>
      <c r="D66" s="187" t="s">
        <v>1167</v>
      </c>
      <c r="E66" s="187" t="s">
        <v>2499</v>
      </c>
      <c r="F66" s="187" t="s">
        <v>1211</v>
      </c>
      <c r="G66" s="187" t="s">
        <v>1971</v>
      </c>
      <c r="H66" s="189" t="s">
        <v>2500</v>
      </c>
      <c r="I66" s="213"/>
      <c r="J66" s="218"/>
      <c r="K66" s="187" t="s">
        <v>2501</v>
      </c>
      <c r="L66" s="213"/>
      <c r="M66" s="213" t="s">
        <v>14</v>
      </c>
      <c r="N66" s="213" t="s">
        <v>169</v>
      </c>
      <c r="O66" s="213" t="s">
        <v>3755</v>
      </c>
      <c r="P66" s="237"/>
      <c r="Q66" s="187" t="s">
        <v>1114</v>
      </c>
      <c r="R66" s="187" t="s">
        <v>906</v>
      </c>
      <c r="S66" s="187" t="s">
        <v>2502</v>
      </c>
      <c r="T66" s="187" t="s">
        <v>1592</v>
      </c>
      <c r="U66" s="189" t="s">
        <v>3305</v>
      </c>
      <c r="V66" s="189" t="s">
        <v>3306</v>
      </c>
      <c r="W66" s="189"/>
      <c r="AA66" s="230">
        <f>IF(OR(J66="Fail",ISBLANK(J66)),INDEX('Issue Code Table'!C:C,MATCH(N:N,'Issue Code Table'!A:A,0)),IF(M66="Critical",6,IF(M66="Significant",5,IF(M66="Moderate",3,2))))</f>
        <v>4</v>
      </c>
    </row>
    <row r="67" spans="1:27" s="190" customFormat="1" ht="280.5" customHeight="1" x14ac:dyDescent="0.25">
      <c r="A67" s="187" t="s">
        <v>2218</v>
      </c>
      <c r="B67" s="195" t="s">
        <v>2271</v>
      </c>
      <c r="C67" s="195" t="s">
        <v>2272</v>
      </c>
      <c r="D67" s="187" t="s">
        <v>2319</v>
      </c>
      <c r="E67" s="187" t="s">
        <v>2503</v>
      </c>
      <c r="F67" s="187" t="s">
        <v>1212</v>
      </c>
      <c r="G67" s="187" t="s">
        <v>1972</v>
      </c>
      <c r="H67" s="184" t="s">
        <v>2337</v>
      </c>
      <c r="I67" s="213"/>
      <c r="J67" s="218"/>
      <c r="K67" s="187" t="s">
        <v>2309</v>
      </c>
      <c r="L67" s="199" t="s">
        <v>2336</v>
      </c>
      <c r="M67" s="213" t="s">
        <v>142</v>
      </c>
      <c r="N67" s="213" t="s">
        <v>144</v>
      </c>
      <c r="O67" s="232" t="s">
        <v>3621</v>
      </c>
      <c r="P67" s="237"/>
      <c r="Q67" s="187" t="s">
        <v>1114</v>
      </c>
      <c r="R67" s="187" t="s">
        <v>907</v>
      </c>
      <c r="S67" s="184" t="s">
        <v>2339</v>
      </c>
      <c r="T67" s="187" t="s">
        <v>1593</v>
      </c>
      <c r="U67" s="189" t="s">
        <v>3307</v>
      </c>
      <c r="V67" s="189" t="s">
        <v>3308</v>
      </c>
      <c r="W67" s="189" t="s">
        <v>3778</v>
      </c>
      <c r="AA67" s="230">
        <f>IF(OR(J67="Fail",ISBLANK(J67)),INDEX('Issue Code Table'!C:C,MATCH(N:N,'Issue Code Table'!A:A,0)),IF(M67="Critical",6,IF(M67="Significant",5,IF(M67="Moderate",3,2))))</f>
        <v>1</v>
      </c>
    </row>
    <row r="68" spans="1:27" s="190" customFormat="1" ht="280.5" customHeight="1" x14ac:dyDescent="0.25">
      <c r="A68" s="187" t="s">
        <v>2219</v>
      </c>
      <c r="B68" s="195" t="s">
        <v>2271</v>
      </c>
      <c r="C68" s="195" t="s">
        <v>2272</v>
      </c>
      <c r="D68" s="187" t="s">
        <v>2319</v>
      </c>
      <c r="E68" s="187" t="s">
        <v>2504</v>
      </c>
      <c r="F68" s="187" t="s">
        <v>1213</v>
      </c>
      <c r="G68" s="187" t="s">
        <v>1973</v>
      </c>
      <c r="H68" s="184" t="s">
        <v>2338</v>
      </c>
      <c r="I68" s="213"/>
      <c r="J68" s="218"/>
      <c r="K68" s="187" t="s">
        <v>2309</v>
      </c>
      <c r="L68" s="199" t="s">
        <v>2336</v>
      </c>
      <c r="M68" s="213" t="s">
        <v>142</v>
      </c>
      <c r="N68" s="213" t="s">
        <v>144</v>
      </c>
      <c r="O68" s="232" t="s">
        <v>3621</v>
      </c>
      <c r="P68" s="237"/>
      <c r="Q68" s="187" t="s">
        <v>1114</v>
      </c>
      <c r="R68" s="187" t="s">
        <v>908</v>
      </c>
      <c r="S68" s="184" t="s">
        <v>2340</v>
      </c>
      <c r="T68" s="187" t="s">
        <v>1594</v>
      </c>
      <c r="U68" s="189" t="s">
        <v>3307</v>
      </c>
      <c r="V68" s="189" t="s">
        <v>3309</v>
      </c>
      <c r="W68" s="189" t="s">
        <v>3778</v>
      </c>
      <c r="AA68" s="230">
        <f>IF(OR(J68="Fail",ISBLANK(J68)),INDEX('Issue Code Table'!C:C,MATCH(N:N,'Issue Code Table'!A:A,0)),IF(M68="Critical",6,IF(M68="Significant",5,IF(M68="Moderate",3,2))))</f>
        <v>1</v>
      </c>
    </row>
    <row r="69" spans="1:27" s="190" customFormat="1" ht="165.75" customHeight="1" x14ac:dyDescent="0.25">
      <c r="A69" s="187" t="s">
        <v>2220</v>
      </c>
      <c r="B69" s="188" t="s">
        <v>2150</v>
      </c>
      <c r="C69" s="188" t="s">
        <v>2151</v>
      </c>
      <c r="D69" s="187" t="s">
        <v>1167</v>
      </c>
      <c r="E69" s="187" t="s">
        <v>2505</v>
      </c>
      <c r="F69" s="187" t="s">
        <v>2341</v>
      </c>
      <c r="G69" s="187" t="s">
        <v>1974</v>
      </c>
      <c r="H69" s="189" t="s">
        <v>2506</v>
      </c>
      <c r="I69" s="213"/>
      <c r="J69" s="218"/>
      <c r="K69" s="187" t="s">
        <v>2507</v>
      </c>
      <c r="L69" s="213" t="s">
        <v>2343</v>
      </c>
      <c r="M69" s="213" t="s">
        <v>13</v>
      </c>
      <c r="N69" s="213" t="s">
        <v>564</v>
      </c>
      <c r="O69" s="213" t="s">
        <v>3756</v>
      </c>
      <c r="P69" s="237"/>
      <c r="Q69" s="187" t="s">
        <v>1114</v>
      </c>
      <c r="R69" s="192" t="s">
        <v>909</v>
      </c>
      <c r="S69" s="187" t="s">
        <v>2344</v>
      </c>
      <c r="T69" s="187" t="s">
        <v>2345</v>
      </c>
      <c r="U69" s="189" t="s">
        <v>3310</v>
      </c>
      <c r="V69" s="189" t="s">
        <v>3311</v>
      </c>
      <c r="W69" s="189" t="s">
        <v>3778</v>
      </c>
      <c r="AA69" s="230">
        <f>IF(OR(J69="Fail",ISBLANK(J69)),INDEX('Issue Code Table'!C:C,MATCH(N:N,'Issue Code Table'!A:A,0)),IF(M69="Critical",6,IF(M69="Significant",5,IF(M69="Moderate",3,2))))</f>
        <v>5</v>
      </c>
    </row>
    <row r="70" spans="1:27" s="190" customFormat="1" ht="127.5" customHeight="1" x14ac:dyDescent="0.25">
      <c r="A70" s="187" t="s">
        <v>2221</v>
      </c>
      <c r="B70" s="188" t="s">
        <v>2150</v>
      </c>
      <c r="C70" s="188" t="s">
        <v>2151</v>
      </c>
      <c r="D70" s="187" t="s">
        <v>1167</v>
      </c>
      <c r="E70" s="187" t="s">
        <v>2508</v>
      </c>
      <c r="F70" s="187" t="s">
        <v>2347</v>
      </c>
      <c r="G70" s="187" t="s">
        <v>1975</v>
      </c>
      <c r="H70" s="189" t="s">
        <v>2509</v>
      </c>
      <c r="I70" s="213"/>
      <c r="J70" s="218"/>
      <c r="K70" s="187" t="s">
        <v>2510</v>
      </c>
      <c r="L70" s="213" t="s">
        <v>2342</v>
      </c>
      <c r="M70" s="213" t="s">
        <v>142</v>
      </c>
      <c r="N70" s="213" t="s">
        <v>558</v>
      </c>
      <c r="O70" s="213" t="s">
        <v>3757</v>
      </c>
      <c r="P70" s="237"/>
      <c r="Q70" s="187" t="s">
        <v>1114</v>
      </c>
      <c r="R70" s="187" t="s">
        <v>910</v>
      </c>
      <c r="S70" s="187" t="s">
        <v>2511</v>
      </c>
      <c r="T70" s="187" t="s">
        <v>2346</v>
      </c>
      <c r="U70" s="189" t="s">
        <v>3312</v>
      </c>
      <c r="V70" s="189" t="s">
        <v>3313</v>
      </c>
      <c r="W70" s="189"/>
      <c r="AA70" s="230">
        <f>IF(OR(J70="Fail",ISBLANK(J70)),INDEX('Issue Code Table'!C:C,MATCH(N:N,'Issue Code Table'!A:A,0)),IF(M70="Critical",6,IF(M70="Significant",5,IF(M70="Moderate",3,2))))</f>
        <v>1</v>
      </c>
    </row>
    <row r="71" spans="1:27" s="190" customFormat="1" ht="178.5" customHeight="1" x14ac:dyDescent="0.25">
      <c r="A71" s="187" t="s">
        <v>2222</v>
      </c>
      <c r="B71" s="188" t="s">
        <v>2150</v>
      </c>
      <c r="C71" s="188" t="s">
        <v>2151</v>
      </c>
      <c r="D71" s="187" t="s">
        <v>1167</v>
      </c>
      <c r="E71" s="187" t="s">
        <v>2512</v>
      </c>
      <c r="F71" s="187" t="s">
        <v>1214</v>
      </c>
      <c r="G71" s="187" t="s">
        <v>1976</v>
      </c>
      <c r="H71" s="189" t="s">
        <v>2513</v>
      </c>
      <c r="I71" s="213"/>
      <c r="J71" s="218"/>
      <c r="K71" s="187" t="s">
        <v>2514</v>
      </c>
      <c r="L71" s="213"/>
      <c r="M71" s="213" t="s">
        <v>14</v>
      </c>
      <c r="N71" s="213" t="s">
        <v>296</v>
      </c>
      <c r="O71" s="213" t="s">
        <v>3749</v>
      </c>
      <c r="P71" s="237"/>
      <c r="Q71" s="187" t="s">
        <v>1114</v>
      </c>
      <c r="R71" s="187" t="s">
        <v>911</v>
      </c>
      <c r="S71" s="187" t="s">
        <v>1420</v>
      </c>
      <c r="T71" s="187" t="s">
        <v>1595</v>
      </c>
      <c r="U71" s="189" t="s">
        <v>3314</v>
      </c>
      <c r="V71" s="189" t="s">
        <v>3315</v>
      </c>
      <c r="W71" s="189"/>
      <c r="AA71" s="230">
        <f>IF(OR(J71="Fail",ISBLANK(J71)),INDEX('Issue Code Table'!C:C,MATCH(N:N,'Issue Code Table'!A:A,0)),IF(M71="Critical",6,IF(M71="Significant",5,IF(M71="Moderate",3,2))))</f>
        <v>4</v>
      </c>
    </row>
    <row r="72" spans="1:27" s="190" customFormat="1" ht="409.5" customHeight="1" x14ac:dyDescent="0.25">
      <c r="A72" s="187" t="s">
        <v>2223</v>
      </c>
      <c r="B72" s="188" t="s">
        <v>2269</v>
      </c>
      <c r="C72" s="188" t="s">
        <v>2270</v>
      </c>
      <c r="D72" s="187" t="s">
        <v>1167</v>
      </c>
      <c r="E72" s="187" t="s">
        <v>2515</v>
      </c>
      <c r="F72" s="187" t="s">
        <v>1215</v>
      </c>
      <c r="G72" s="187" t="s">
        <v>1977</v>
      </c>
      <c r="H72" s="189" t="s">
        <v>3007</v>
      </c>
      <c r="I72" s="213"/>
      <c r="J72" s="218"/>
      <c r="K72" s="187" t="s">
        <v>2516</v>
      </c>
      <c r="L72" s="213"/>
      <c r="M72" s="213" t="s">
        <v>13</v>
      </c>
      <c r="N72" s="213" t="s">
        <v>150</v>
      </c>
      <c r="O72" s="213" t="s">
        <v>3754</v>
      </c>
      <c r="P72" s="237"/>
      <c r="Q72" s="187" t="s">
        <v>1115</v>
      </c>
      <c r="R72" s="187" t="s">
        <v>912</v>
      </c>
      <c r="S72" s="187" t="s">
        <v>1421</v>
      </c>
      <c r="T72" s="187" t="s">
        <v>1596</v>
      </c>
      <c r="U72" s="189" t="s">
        <v>3316</v>
      </c>
      <c r="V72" s="189" t="s">
        <v>3317</v>
      </c>
      <c r="W72" s="189" t="s">
        <v>3778</v>
      </c>
      <c r="AA72" s="230">
        <f>IF(OR(J72="Fail",ISBLANK(J72)),INDEX('Issue Code Table'!C:C,MATCH(N:N,'Issue Code Table'!A:A,0)),IF(M72="Critical",6,IF(M72="Significant",5,IF(M72="Moderate",3,2))))</f>
        <v>6</v>
      </c>
    </row>
    <row r="73" spans="1:27" s="190" customFormat="1" ht="409.5" customHeight="1" x14ac:dyDescent="0.25">
      <c r="A73" s="187" t="s">
        <v>2224</v>
      </c>
      <c r="B73" s="188" t="s">
        <v>2269</v>
      </c>
      <c r="C73" s="188" t="s">
        <v>2270</v>
      </c>
      <c r="D73" s="187" t="s">
        <v>1167</v>
      </c>
      <c r="E73" s="187" t="s">
        <v>2517</v>
      </c>
      <c r="F73" s="187" t="s">
        <v>1216</v>
      </c>
      <c r="G73" s="187" t="s">
        <v>1978</v>
      </c>
      <c r="H73" s="189" t="s">
        <v>3008</v>
      </c>
      <c r="I73" s="213"/>
      <c r="J73" s="218"/>
      <c r="K73" s="187" t="s">
        <v>2518</v>
      </c>
      <c r="L73" s="213"/>
      <c r="M73" s="213" t="s">
        <v>13</v>
      </c>
      <c r="N73" s="213" t="s">
        <v>150</v>
      </c>
      <c r="O73" s="213" t="s">
        <v>3754</v>
      </c>
      <c r="P73" s="237"/>
      <c r="Q73" s="187" t="s">
        <v>1115</v>
      </c>
      <c r="R73" s="187" t="s">
        <v>913</v>
      </c>
      <c r="S73" s="187" t="s">
        <v>1421</v>
      </c>
      <c r="T73" s="187" t="s">
        <v>1597</v>
      </c>
      <c r="U73" s="189" t="s">
        <v>3316</v>
      </c>
      <c r="V73" s="189" t="s">
        <v>3318</v>
      </c>
      <c r="W73" s="189" t="s">
        <v>3778</v>
      </c>
      <c r="AA73" s="230">
        <f>IF(OR(J73="Fail",ISBLANK(J73)),INDEX('Issue Code Table'!C:C,MATCH(N:N,'Issue Code Table'!A:A,0)),IF(M73="Critical",6,IF(M73="Significant",5,IF(M73="Moderate",3,2))))</f>
        <v>6</v>
      </c>
    </row>
    <row r="74" spans="1:27" s="190" customFormat="1" ht="127.5" customHeight="1" x14ac:dyDescent="0.25">
      <c r="A74" s="187" t="s">
        <v>2225</v>
      </c>
      <c r="B74" s="188" t="s">
        <v>2269</v>
      </c>
      <c r="C74" s="188" t="s">
        <v>2270</v>
      </c>
      <c r="D74" s="187" t="s">
        <v>1167</v>
      </c>
      <c r="E74" s="187" t="s">
        <v>2519</v>
      </c>
      <c r="F74" s="187" t="s">
        <v>1217</v>
      </c>
      <c r="G74" s="187" t="s">
        <v>1979</v>
      </c>
      <c r="H74" s="189" t="s">
        <v>3066</v>
      </c>
      <c r="I74" s="213"/>
      <c r="J74" s="218"/>
      <c r="K74" s="187" t="s">
        <v>2520</v>
      </c>
      <c r="L74" s="213"/>
      <c r="M74" s="213" t="s">
        <v>13</v>
      </c>
      <c r="N74" s="213" t="s">
        <v>23</v>
      </c>
      <c r="O74" s="213" t="s">
        <v>3753</v>
      </c>
      <c r="P74" s="237"/>
      <c r="Q74" s="187" t="s">
        <v>1115</v>
      </c>
      <c r="R74" s="187" t="s">
        <v>914</v>
      </c>
      <c r="S74" s="187" t="s">
        <v>1422</v>
      </c>
      <c r="T74" s="187" t="s">
        <v>1598</v>
      </c>
      <c r="U74" s="189" t="s">
        <v>3319</v>
      </c>
      <c r="V74" s="189" t="s">
        <v>3320</v>
      </c>
      <c r="W74" s="189" t="s">
        <v>3778</v>
      </c>
      <c r="AA74" s="230">
        <f>IF(OR(J74="Fail",ISBLANK(J74)),INDEX('Issue Code Table'!C:C,MATCH(N:N,'Issue Code Table'!A:A,0)),IF(M74="Critical",6,IF(M74="Significant",5,IF(M74="Moderate",3,2))))</f>
        <v>6</v>
      </c>
    </row>
    <row r="75" spans="1:27" s="190" customFormat="1" ht="127.5" customHeight="1" x14ac:dyDescent="0.25">
      <c r="A75" s="187" t="s">
        <v>2226</v>
      </c>
      <c r="B75" s="188" t="s">
        <v>3779</v>
      </c>
      <c r="C75" s="188" t="s">
        <v>3780</v>
      </c>
      <c r="D75" s="187" t="s">
        <v>1167</v>
      </c>
      <c r="E75" s="187" t="s">
        <v>2521</v>
      </c>
      <c r="F75" s="187" t="s">
        <v>1218</v>
      </c>
      <c r="G75" s="187" t="s">
        <v>1980</v>
      </c>
      <c r="H75" s="189" t="s">
        <v>2522</v>
      </c>
      <c r="I75" s="213"/>
      <c r="J75" s="218"/>
      <c r="K75" s="187" t="s">
        <v>2523</v>
      </c>
      <c r="L75" s="213"/>
      <c r="M75" s="213" t="s">
        <v>14</v>
      </c>
      <c r="N75" s="213" t="s">
        <v>145</v>
      </c>
      <c r="O75" s="213" t="s">
        <v>3794</v>
      </c>
      <c r="P75" s="237"/>
      <c r="Q75" s="187" t="s">
        <v>1116</v>
      </c>
      <c r="R75" s="187" t="s">
        <v>915</v>
      </c>
      <c r="S75" s="187" t="s">
        <v>2524</v>
      </c>
      <c r="T75" s="187" t="s">
        <v>1599</v>
      </c>
      <c r="U75" s="189" t="s">
        <v>3321</v>
      </c>
      <c r="V75" s="189" t="s">
        <v>3322</v>
      </c>
      <c r="W75" s="189"/>
      <c r="AA75" s="230">
        <f>IF(OR(J75="Fail",ISBLANK(J75)),INDEX('Issue Code Table'!C:C,MATCH(N:N,'Issue Code Table'!A:A,0)),IF(M75="Critical",6,IF(M75="Significant",5,IF(M75="Moderate",3,2))))</f>
        <v>4</v>
      </c>
    </row>
    <row r="76" spans="1:27" s="190" customFormat="1" ht="409.5" customHeight="1" x14ac:dyDescent="0.25">
      <c r="A76" s="187" t="s">
        <v>2227</v>
      </c>
      <c r="B76" s="188" t="s">
        <v>2146</v>
      </c>
      <c r="C76" s="188" t="s">
        <v>2147</v>
      </c>
      <c r="D76" s="187" t="s">
        <v>1167</v>
      </c>
      <c r="E76" s="187" t="s">
        <v>2525</v>
      </c>
      <c r="F76" s="187" t="s">
        <v>1219</v>
      </c>
      <c r="G76" s="187" t="s">
        <v>1981</v>
      </c>
      <c r="H76" s="189" t="s">
        <v>3009</v>
      </c>
      <c r="I76" s="213"/>
      <c r="J76" s="218"/>
      <c r="K76" s="187" t="s">
        <v>2526</v>
      </c>
      <c r="L76" s="213"/>
      <c r="M76" s="213" t="s">
        <v>13</v>
      </c>
      <c r="N76" s="213" t="s">
        <v>150</v>
      </c>
      <c r="O76" s="213" t="s">
        <v>3754</v>
      </c>
      <c r="P76" s="237"/>
      <c r="Q76" s="187" t="s">
        <v>1116</v>
      </c>
      <c r="R76" s="187" t="s">
        <v>916</v>
      </c>
      <c r="S76" s="187" t="s">
        <v>1421</v>
      </c>
      <c r="T76" s="187" t="s">
        <v>1600</v>
      </c>
      <c r="U76" s="189" t="s">
        <v>3316</v>
      </c>
      <c r="V76" s="189" t="s">
        <v>3323</v>
      </c>
      <c r="W76" s="189" t="s">
        <v>3778</v>
      </c>
      <c r="AA76" s="230">
        <f>IF(OR(J76="Fail",ISBLANK(J76)),INDEX('Issue Code Table'!C:C,MATCH(N:N,'Issue Code Table'!A:A,0)),IF(M76="Critical",6,IF(M76="Significant",5,IF(M76="Moderate",3,2))))</f>
        <v>6</v>
      </c>
    </row>
    <row r="77" spans="1:27" s="190" customFormat="1" ht="409.5" customHeight="1" x14ac:dyDescent="0.25">
      <c r="A77" s="187" t="s">
        <v>2228</v>
      </c>
      <c r="B77" s="188" t="s">
        <v>2150</v>
      </c>
      <c r="C77" s="188" t="s">
        <v>2151</v>
      </c>
      <c r="D77" s="187" t="s">
        <v>1167</v>
      </c>
      <c r="E77" s="187" t="s">
        <v>2527</v>
      </c>
      <c r="F77" s="187" t="s">
        <v>1220</v>
      </c>
      <c r="G77" s="187" t="s">
        <v>1982</v>
      </c>
      <c r="H77" s="189" t="s">
        <v>3010</v>
      </c>
      <c r="I77" s="213"/>
      <c r="J77" s="218"/>
      <c r="K77" s="187" t="s">
        <v>2528</v>
      </c>
      <c r="L77" s="213"/>
      <c r="M77" s="213" t="s">
        <v>13</v>
      </c>
      <c r="N77" s="213" t="s">
        <v>150</v>
      </c>
      <c r="O77" s="213" t="s">
        <v>3754</v>
      </c>
      <c r="P77" s="237"/>
      <c r="Q77" s="187" t="s">
        <v>1116</v>
      </c>
      <c r="R77" s="187" t="s">
        <v>917</v>
      </c>
      <c r="S77" s="187" t="s">
        <v>1421</v>
      </c>
      <c r="T77" s="187" t="s">
        <v>1601</v>
      </c>
      <c r="U77" s="189" t="s">
        <v>3316</v>
      </c>
      <c r="V77" s="189" t="s">
        <v>3324</v>
      </c>
      <c r="W77" s="189" t="s">
        <v>3778</v>
      </c>
      <c r="AA77" s="230">
        <f>IF(OR(J77="Fail",ISBLANK(J77)),INDEX('Issue Code Table'!C:C,MATCH(N:N,'Issue Code Table'!A:A,0)),IF(M77="Critical",6,IF(M77="Significant",5,IF(M77="Moderate",3,2))))</f>
        <v>6</v>
      </c>
    </row>
    <row r="78" spans="1:27" s="190" customFormat="1" ht="153" customHeight="1" x14ac:dyDescent="0.25">
      <c r="A78" s="187" t="s">
        <v>2229</v>
      </c>
      <c r="B78" s="188" t="s">
        <v>2150</v>
      </c>
      <c r="C78" s="188" t="s">
        <v>2151</v>
      </c>
      <c r="D78" s="187" t="s">
        <v>1167</v>
      </c>
      <c r="E78" s="187" t="s">
        <v>2529</v>
      </c>
      <c r="F78" s="187" t="s">
        <v>2530</v>
      </c>
      <c r="G78" s="187" t="s">
        <v>1983</v>
      </c>
      <c r="H78" s="189" t="s">
        <v>3011</v>
      </c>
      <c r="I78" s="213"/>
      <c r="J78" s="218"/>
      <c r="K78" s="187" t="s">
        <v>2531</v>
      </c>
      <c r="L78" s="213"/>
      <c r="M78" s="213" t="s">
        <v>14</v>
      </c>
      <c r="N78" s="213" t="s">
        <v>296</v>
      </c>
      <c r="O78" s="213" t="s">
        <v>3749</v>
      </c>
      <c r="P78" s="237"/>
      <c r="Q78" s="187" t="s">
        <v>1116</v>
      </c>
      <c r="R78" s="187" t="s">
        <v>918</v>
      </c>
      <c r="S78" s="187" t="s">
        <v>1423</v>
      </c>
      <c r="T78" s="187" t="s">
        <v>1602</v>
      </c>
      <c r="U78" s="189" t="s">
        <v>3325</v>
      </c>
      <c r="V78" s="189" t="s">
        <v>3326</v>
      </c>
      <c r="W78" s="189"/>
      <c r="AA78" s="230">
        <f>IF(OR(J78="Fail",ISBLANK(J78)),INDEX('Issue Code Table'!C:C,MATCH(N:N,'Issue Code Table'!A:A,0)),IF(M78="Critical",6,IF(M78="Significant",5,IF(M78="Moderate",3,2))))</f>
        <v>4</v>
      </c>
    </row>
    <row r="79" spans="1:27" s="190" customFormat="1" ht="229.5" customHeight="1" x14ac:dyDescent="0.25">
      <c r="A79" s="187" t="s">
        <v>2230</v>
      </c>
      <c r="B79" s="188" t="s">
        <v>2148</v>
      </c>
      <c r="C79" s="188" t="s">
        <v>2149</v>
      </c>
      <c r="D79" s="187" t="s">
        <v>1167</v>
      </c>
      <c r="E79" s="187" t="s">
        <v>2532</v>
      </c>
      <c r="F79" s="187" t="s">
        <v>1221</v>
      </c>
      <c r="G79" s="187" t="s">
        <v>1984</v>
      </c>
      <c r="H79" s="189" t="s">
        <v>2533</v>
      </c>
      <c r="I79" s="213"/>
      <c r="J79" s="218"/>
      <c r="K79" s="187" t="s">
        <v>2534</v>
      </c>
      <c r="L79" s="213"/>
      <c r="M79" s="213" t="s">
        <v>13</v>
      </c>
      <c r="N79" s="213" t="s">
        <v>462</v>
      </c>
      <c r="O79" s="213" t="s">
        <v>3750</v>
      </c>
      <c r="P79" s="237"/>
      <c r="Q79" s="187" t="s">
        <v>1116</v>
      </c>
      <c r="R79" s="187" t="s">
        <v>919</v>
      </c>
      <c r="S79" s="187" t="s">
        <v>1424</v>
      </c>
      <c r="T79" s="187" t="s">
        <v>1603</v>
      </c>
      <c r="U79" s="189" t="s">
        <v>3327</v>
      </c>
      <c r="V79" s="189" t="s">
        <v>3328</v>
      </c>
      <c r="W79" s="189" t="s">
        <v>3778</v>
      </c>
      <c r="AA79" s="230">
        <f>IF(OR(J79="Fail",ISBLANK(J79)),INDEX('Issue Code Table'!C:C,MATCH(N:N,'Issue Code Table'!A:A,0)),IF(M79="Critical",6,IF(M79="Significant",5,IF(M79="Moderate",3,2))))</f>
        <v>5</v>
      </c>
    </row>
    <row r="80" spans="1:27" s="190" customFormat="1" ht="204" customHeight="1" x14ac:dyDescent="0.25">
      <c r="A80" s="187" t="s">
        <v>2231</v>
      </c>
      <c r="B80" s="188" t="s">
        <v>2150</v>
      </c>
      <c r="C80" s="188" t="s">
        <v>2151</v>
      </c>
      <c r="D80" s="187" t="s">
        <v>1167</v>
      </c>
      <c r="E80" s="187" t="s">
        <v>2535</v>
      </c>
      <c r="F80" s="187" t="s">
        <v>1222</v>
      </c>
      <c r="G80" s="187" t="s">
        <v>1958</v>
      </c>
      <c r="H80" s="189" t="s">
        <v>3067</v>
      </c>
      <c r="I80" s="213"/>
      <c r="J80" s="218"/>
      <c r="K80" s="187" t="s">
        <v>2536</v>
      </c>
      <c r="L80" s="213"/>
      <c r="M80" s="213" t="s">
        <v>13</v>
      </c>
      <c r="N80" s="213" t="s">
        <v>462</v>
      </c>
      <c r="O80" s="213" t="s">
        <v>3750</v>
      </c>
      <c r="P80" s="237"/>
      <c r="Q80" s="187" t="s">
        <v>1117</v>
      </c>
      <c r="R80" s="187" t="s">
        <v>920</v>
      </c>
      <c r="S80" s="187" t="s">
        <v>2537</v>
      </c>
      <c r="T80" s="187" t="s">
        <v>1604</v>
      </c>
      <c r="U80" s="189" t="s">
        <v>3329</v>
      </c>
      <c r="V80" s="189" t="s">
        <v>3330</v>
      </c>
      <c r="W80" s="189" t="s">
        <v>3778</v>
      </c>
      <c r="AA80" s="230">
        <f>IF(OR(J80="Fail",ISBLANK(J80)),INDEX('Issue Code Table'!C:C,MATCH(N:N,'Issue Code Table'!A:A,0)),IF(M80="Critical",6,IF(M80="Significant",5,IF(M80="Moderate",3,2))))</f>
        <v>5</v>
      </c>
    </row>
    <row r="81" spans="1:27" s="190" customFormat="1" ht="114.75" customHeight="1" x14ac:dyDescent="0.25">
      <c r="A81" s="187" t="s">
        <v>2232</v>
      </c>
      <c r="B81" s="188" t="s">
        <v>2150</v>
      </c>
      <c r="C81" s="188" t="s">
        <v>2151</v>
      </c>
      <c r="D81" s="187" t="s">
        <v>1167</v>
      </c>
      <c r="E81" s="187" t="s">
        <v>2538</v>
      </c>
      <c r="F81" s="187" t="s">
        <v>1223</v>
      </c>
      <c r="G81" s="187" t="s">
        <v>1985</v>
      </c>
      <c r="H81" s="189" t="s">
        <v>3012</v>
      </c>
      <c r="I81" s="213"/>
      <c r="J81" s="218"/>
      <c r="K81" s="187" t="s">
        <v>2539</v>
      </c>
      <c r="L81" s="213"/>
      <c r="M81" s="213" t="s">
        <v>13</v>
      </c>
      <c r="N81" s="213" t="s">
        <v>462</v>
      </c>
      <c r="O81" s="213" t="s">
        <v>3750</v>
      </c>
      <c r="P81" s="237"/>
      <c r="Q81" s="187" t="s">
        <v>1117</v>
      </c>
      <c r="R81" s="187" t="s">
        <v>921</v>
      </c>
      <c r="S81" s="187" t="s">
        <v>1425</v>
      </c>
      <c r="T81" s="187" t="s">
        <v>1605</v>
      </c>
      <c r="U81" s="189" t="s">
        <v>3331</v>
      </c>
      <c r="V81" s="189" t="s">
        <v>3332</v>
      </c>
      <c r="W81" s="189" t="s">
        <v>3778</v>
      </c>
      <c r="AA81" s="230">
        <f>IF(OR(J81="Fail",ISBLANK(J81)),INDEX('Issue Code Table'!C:C,MATCH(N:N,'Issue Code Table'!A:A,0)),IF(M81="Critical",6,IF(M81="Significant",5,IF(M81="Moderate",3,2))))</f>
        <v>5</v>
      </c>
    </row>
    <row r="82" spans="1:27" s="190" customFormat="1" ht="127.5" customHeight="1" x14ac:dyDescent="0.25">
      <c r="A82" s="187" t="s">
        <v>2233</v>
      </c>
      <c r="B82" s="188" t="s">
        <v>2150</v>
      </c>
      <c r="C82" s="188" t="s">
        <v>2151</v>
      </c>
      <c r="D82" s="187" t="s">
        <v>1167</v>
      </c>
      <c r="E82" s="187" t="s">
        <v>2540</v>
      </c>
      <c r="F82" s="187" t="s">
        <v>1224</v>
      </c>
      <c r="G82" s="187" t="s">
        <v>1986</v>
      </c>
      <c r="H82" s="189" t="s">
        <v>3013</v>
      </c>
      <c r="I82" s="213"/>
      <c r="J82" s="218"/>
      <c r="K82" s="187" t="s">
        <v>2541</v>
      </c>
      <c r="L82" s="213"/>
      <c r="M82" s="213" t="s">
        <v>13</v>
      </c>
      <c r="N82" s="213" t="s">
        <v>462</v>
      </c>
      <c r="O82" s="213" t="s">
        <v>3750</v>
      </c>
      <c r="P82" s="237"/>
      <c r="Q82" s="187" t="s">
        <v>1117</v>
      </c>
      <c r="R82" s="187" t="s">
        <v>922</v>
      </c>
      <c r="S82" s="187" t="s">
        <v>1426</v>
      </c>
      <c r="T82" s="187" t="s">
        <v>1606</v>
      </c>
      <c r="U82" s="189" t="s">
        <v>3333</v>
      </c>
      <c r="V82" s="189" t="s">
        <v>3334</v>
      </c>
      <c r="W82" s="189" t="s">
        <v>3778</v>
      </c>
      <c r="AA82" s="230">
        <f>IF(OR(J82="Fail",ISBLANK(J82)),INDEX('Issue Code Table'!C:C,MATCH(N:N,'Issue Code Table'!A:A,0)),IF(M82="Critical",6,IF(M82="Significant",5,IF(M82="Moderate",3,2))))</f>
        <v>5</v>
      </c>
    </row>
    <row r="83" spans="1:27" s="190" customFormat="1" ht="178.5" customHeight="1" x14ac:dyDescent="0.25">
      <c r="A83" s="187" t="s">
        <v>2234</v>
      </c>
      <c r="B83" s="187" t="s">
        <v>2273</v>
      </c>
      <c r="C83" s="196" t="s">
        <v>2274</v>
      </c>
      <c r="D83" s="187" t="s">
        <v>1167</v>
      </c>
      <c r="E83" s="187" t="s">
        <v>2542</v>
      </c>
      <c r="F83" s="187" t="s">
        <v>1225</v>
      </c>
      <c r="G83" s="187" t="s">
        <v>1987</v>
      </c>
      <c r="H83" s="189" t="s">
        <v>3014</v>
      </c>
      <c r="I83" s="213"/>
      <c r="J83" s="218"/>
      <c r="K83" s="187" t="s">
        <v>2543</v>
      </c>
      <c r="L83" s="213"/>
      <c r="M83" s="213" t="s">
        <v>13</v>
      </c>
      <c r="N83" s="213" t="s">
        <v>564</v>
      </c>
      <c r="O83" s="213" t="s">
        <v>3756</v>
      </c>
      <c r="P83" s="237"/>
      <c r="Q83" s="187" t="s">
        <v>1117</v>
      </c>
      <c r="R83" s="192" t="s">
        <v>923</v>
      </c>
      <c r="S83" s="187" t="s">
        <v>1427</v>
      </c>
      <c r="T83" s="187" t="s">
        <v>1607</v>
      </c>
      <c r="U83" s="189" t="s">
        <v>3335</v>
      </c>
      <c r="V83" s="189" t="s">
        <v>3336</v>
      </c>
      <c r="W83" s="189" t="s">
        <v>3778</v>
      </c>
      <c r="AA83" s="230">
        <f>IF(OR(J83="Fail",ISBLANK(J83)),INDEX('Issue Code Table'!C:C,MATCH(N:N,'Issue Code Table'!A:A,0)),IF(M83="Critical",6,IF(M83="Significant",5,IF(M83="Moderate",3,2))))</f>
        <v>5</v>
      </c>
    </row>
    <row r="84" spans="1:27" s="190" customFormat="1" ht="114.75" customHeight="1" x14ac:dyDescent="0.25">
      <c r="A84" s="187" t="s">
        <v>2235</v>
      </c>
      <c r="B84" s="188" t="s">
        <v>2150</v>
      </c>
      <c r="C84" s="188" t="s">
        <v>2151</v>
      </c>
      <c r="D84" s="187" t="s">
        <v>1167</v>
      </c>
      <c r="E84" s="187" t="s">
        <v>2544</v>
      </c>
      <c r="F84" s="187" t="s">
        <v>1226</v>
      </c>
      <c r="G84" s="187" t="s">
        <v>1988</v>
      </c>
      <c r="H84" s="189" t="s">
        <v>3068</v>
      </c>
      <c r="I84" s="213"/>
      <c r="J84" s="218"/>
      <c r="K84" s="187" t="s">
        <v>2545</v>
      </c>
      <c r="L84" s="213"/>
      <c r="M84" s="213" t="s">
        <v>13</v>
      </c>
      <c r="N84" s="213" t="s">
        <v>21</v>
      </c>
      <c r="O84" s="213" t="s">
        <v>3746</v>
      </c>
      <c r="P84" s="237"/>
      <c r="Q84" s="187" t="s">
        <v>1117</v>
      </c>
      <c r="R84" s="187" t="s">
        <v>924</v>
      </c>
      <c r="S84" s="187" t="s">
        <v>1428</v>
      </c>
      <c r="T84" s="187" t="s">
        <v>1608</v>
      </c>
      <c r="U84" s="189" t="s">
        <v>3230</v>
      </c>
      <c r="V84" s="189" t="s">
        <v>3337</v>
      </c>
      <c r="W84" s="189" t="s">
        <v>3778</v>
      </c>
      <c r="AA84" s="230">
        <f>IF(OR(J84="Fail",ISBLANK(J84)),INDEX('Issue Code Table'!C:C,MATCH(N:N,'Issue Code Table'!A:A,0)),IF(M84="Critical",6,IF(M84="Significant",5,IF(M84="Moderate",3,2))))</f>
        <v>5</v>
      </c>
    </row>
    <row r="85" spans="1:27" s="190" customFormat="1" ht="127.5" customHeight="1" x14ac:dyDescent="0.25">
      <c r="A85" s="187" t="s">
        <v>2236</v>
      </c>
      <c r="B85" s="188" t="s">
        <v>2150</v>
      </c>
      <c r="C85" s="188" t="s">
        <v>2151</v>
      </c>
      <c r="D85" s="187" t="s">
        <v>1167</v>
      </c>
      <c r="E85" s="187" t="s">
        <v>2546</v>
      </c>
      <c r="F85" s="187" t="s">
        <v>1227</v>
      </c>
      <c r="G85" s="187" t="s">
        <v>1989</v>
      </c>
      <c r="H85" s="189" t="s">
        <v>2547</v>
      </c>
      <c r="I85" s="213"/>
      <c r="J85" s="218"/>
      <c r="K85" s="193" t="s">
        <v>2548</v>
      </c>
      <c r="L85" s="213"/>
      <c r="M85" s="213" t="s">
        <v>13</v>
      </c>
      <c r="N85" s="213" t="s">
        <v>462</v>
      </c>
      <c r="O85" s="213" t="s">
        <v>3750</v>
      </c>
      <c r="P85" s="237"/>
      <c r="Q85" s="187" t="s">
        <v>1117</v>
      </c>
      <c r="R85" s="187" t="s">
        <v>925</v>
      </c>
      <c r="S85" s="187" t="s">
        <v>1429</v>
      </c>
      <c r="T85" s="187" t="s">
        <v>1609</v>
      </c>
      <c r="U85" s="189" t="s">
        <v>3338</v>
      </c>
      <c r="V85" s="189" t="s">
        <v>3339</v>
      </c>
      <c r="W85" s="189" t="s">
        <v>3778</v>
      </c>
      <c r="AA85" s="230">
        <f>IF(OR(J85="Fail",ISBLANK(J85)),INDEX('Issue Code Table'!C:C,MATCH(N:N,'Issue Code Table'!A:A,0)),IF(M85="Critical",6,IF(M85="Significant",5,IF(M85="Moderate",3,2))))</f>
        <v>5</v>
      </c>
    </row>
    <row r="86" spans="1:27" s="190" customFormat="1" ht="267.75" customHeight="1" x14ac:dyDescent="0.25">
      <c r="A86" s="187" t="s">
        <v>2237</v>
      </c>
      <c r="B86" s="188" t="s">
        <v>2150</v>
      </c>
      <c r="C86" s="188" t="s">
        <v>2151</v>
      </c>
      <c r="D86" s="187" t="s">
        <v>1167</v>
      </c>
      <c r="E86" s="187" t="s">
        <v>2316</v>
      </c>
      <c r="F86" s="187" t="s">
        <v>2549</v>
      </c>
      <c r="G86" s="187" t="s">
        <v>1990</v>
      </c>
      <c r="H86" s="189" t="s">
        <v>2317</v>
      </c>
      <c r="I86" s="213"/>
      <c r="J86" s="218"/>
      <c r="K86" s="187" t="s">
        <v>2312</v>
      </c>
      <c r="L86" s="213"/>
      <c r="M86" s="213" t="s">
        <v>13</v>
      </c>
      <c r="N86" s="213" t="s">
        <v>462</v>
      </c>
      <c r="O86" s="213" t="s">
        <v>3750</v>
      </c>
      <c r="P86" s="237"/>
      <c r="Q86" s="187" t="s">
        <v>1117</v>
      </c>
      <c r="R86" s="187" t="s">
        <v>926</v>
      </c>
      <c r="S86" s="187" t="s">
        <v>1430</v>
      </c>
      <c r="T86" s="187" t="s">
        <v>2313</v>
      </c>
      <c r="U86" s="189" t="s">
        <v>3340</v>
      </c>
      <c r="V86" s="189" t="s">
        <v>3341</v>
      </c>
      <c r="W86" s="189" t="s">
        <v>3778</v>
      </c>
      <c r="AA86" s="230">
        <f>IF(OR(J86="Fail",ISBLANK(J86)),INDEX('Issue Code Table'!C:C,MATCH(N:N,'Issue Code Table'!A:A,0)),IF(M86="Critical",6,IF(M86="Significant",5,IF(M86="Moderate",3,2))))</f>
        <v>5</v>
      </c>
    </row>
    <row r="87" spans="1:27" s="190" customFormat="1" ht="382.5" customHeight="1" x14ac:dyDescent="0.25">
      <c r="A87" s="187" t="s">
        <v>2238</v>
      </c>
      <c r="B87" s="188" t="s">
        <v>2150</v>
      </c>
      <c r="C87" s="188" t="s">
        <v>2151</v>
      </c>
      <c r="D87" s="187" t="s">
        <v>1167</v>
      </c>
      <c r="E87" s="187" t="s">
        <v>2550</v>
      </c>
      <c r="F87" s="187" t="s">
        <v>2551</v>
      </c>
      <c r="G87" s="187" t="s">
        <v>1991</v>
      </c>
      <c r="H87" s="189" t="s">
        <v>2318</v>
      </c>
      <c r="I87" s="213"/>
      <c r="J87" s="218"/>
      <c r="K87" s="193" t="s">
        <v>2311</v>
      </c>
      <c r="L87" s="213"/>
      <c r="M87" s="213" t="s">
        <v>13</v>
      </c>
      <c r="N87" s="213" t="s">
        <v>462</v>
      </c>
      <c r="O87" s="213" t="s">
        <v>3750</v>
      </c>
      <c r="P87" s="237"/>
      <c r="Q87" s="187" t="s">
        <v>1117</v>
      </c>
      <c r="R87" s="187" t="s">
        <v>927</v>
      </c>
      <c r="S87" s="187" t="s">
        <v>1431</v>
      </c>
      <c r="T87" s="187" t="s">
        <v>2314</v>
      </c>
      <c r="U87" s="189" t="s">
        <v>3340</v>
      </c>
      <c r="V87" s="189" t="s">
        <v>3342</v>
      </c>
      <c r="W87" s="189" t="s">
        <v>3778</v>
      </c>
      <c r="AA87" s="230">
        <f>IF(OR(J87="Fail",ISBLANK(J87)),INDEX('Issue Code Table'!C:C,MATCH(N:N,'Issue Code Table'!A:A,0)),IF(M87="Critical",6,IF(M87="Significant",5,IF(M87="Moderate",3,2))))</f>
        <v>5</v>
      </c>
    </row>
    <row r="88" spans="1:27" s="190" customFormat="1" ht="331.5" customHeight="1" x14ac:dyDescent="0.25">
      <c r="A88" s="187" t="s">
        <v>2239</v>
      </c>
      <c r="B88" s="188" t="s">
        <v>2150</v>
      </c>
      <c r="C88" s="188" t="s">
        <v>2151</v>
      </c>
      <c r="D88" s="187" t="s">
        <v>1167</v>
      </c>
      <c r="E88" s="187" t="s">
        <v>2552</v>
      </c>
      <c r="F88" s="187" t="s">
        <v>2553</v>
      </c>
      <c r="G88" s="187" t="s">
        <v>1992</v>
      </c>
      <c r="H88" s="189" t="s">
        <v>3015</v>
      </c>
      <c r="I88" s="213"/>
      <c r="J88" s="218"/>
      <c r="K88" s="193" t="s">
        <v>2554</v>
      </c>
      <c r="L88" s="213"/>
      <c r="M88" s="213" t="s">
        <v>13</v>
      </c>
      <c r="N88" s="213" t="s">
        <v>462</v>
      </c>
      <c r="O88" s="213" t="s">
        <v>3750</v>
      </c>
      <c r="P88" s="237"/>
      <c r="Q88" s="187" t="s">
        <v>1117</v>
      </c>
      <c r="R88" s="187" t="s">
        <v>928</v>
      </c>
      <c r="S88" s="187" t="s">
        <v>1432</v>
      </c>
      <c r="T88" s="187" t="s">
        <v>1610</v>
      </c>
      <c r="U88" s="189" t="s">
        <v>3343</v>
      </c>
      <c r="V88" s="189" t="s">
        <v>3344</v>
      </c>
      <c r="W88" s="189" t="s">
        <v>3778</v>
      </c>
      <c r="AA88" s="230">
        <f>IF(OR(J88="Fail",ISBLANK(J88)),INDEX('Issue Code Table'!C:C,MATCH(N:N,'Issue Code Table'!A:A,0)),IF(M88="Critical",6,IF(M88="Significant",5,IF(M88="Moderate",3,2))))</f>
        <v>5</v>
      </c>
    </row>
    <row r="89" spans="1:27" s="190" customFormat="1" ht="127.5" customHeight="1" x14ac:dyDescent="0.25">
      <c r="A89" s="187" t="s">
        <v>2240</v>
      </c>
      <c r="B89" s="188" t="s">
        <v>2150</v>
      </c>
      <c r="C89" s="188" t="s">
        <v>2151</v>
      </c>
      <c r="D89" s="187" t="s">
        <v>1167</v>
      </c>
      <c r="E89" s="187" t="s">
        <v>2555</v>
      </c>
      <c r="F89" s="187" t="s">
        <v>1228</v>
      </c>
      <c r="G89" s="187" t="s">
        <v>1993</v>
      </c>
      <c r="H89" s="189" t="s">
        <v>2556</v>
      </c>
      <c r="I89" s="213"/>
      <c r="J89" s="218"/>
      <c r="K89" s="193" t="s">
        <v>2557</v>
      </c>
      <c r="L89" s="213"/>
      <c r="M89" s="213" t="s">
        <v>13</v>
      </c>
      <c r="N89" s="213" t="s">
        <v>462</v>
      </c>
      <c r="O89" s="213" t="s">
        <v>3750</v>
      </c>
      <c r="P89" s="237"/>
      <c r="Q89" s="187" t="s">
        <v>1117</v>
      </c>
      <c r="R89" s="187" t="s">
        <v>929</v>
      </c>
      <c r="S89" s="187" t="s">
        <v>1433</v>
      </c>
      <c r="T89" s="187" t="s">
        <v>1611</v>
      </c>
      <c r="U89" s="189" t="s">
        <v>3345</v>
      </c>
      <c r="V89" s="189" t="s">
        <v>3346</v>
      </c>
      <c r="W89" s="189" t="s">
        <v>3778</v>
      </c>
      <c r="AA89" s="230">
        <f>IF(OR(J89="Fail",ISBLANK(J89)),INDEX('Issue Code Table'!C:C,MATCH(N:N,'Issue Code Table'!A:A,0)),IF(M89="Critical",6,IF(M89="Significant",5,IF(M89="Moderate",3,2))))</f>
        <v>5</v>
      </c>
    </row>
    <row r="90" spans="1:27" s="190" customFormat="1" ht="140.25" customHeight="1" x14ac:dyDescent="0.25">
      <c r="A90" s="187" t="s">
        <v>2241</v>
      </c>
      <c r="B90" s="188" t="s">
        <v>2261</v>
      </c>
      <c r="C90" s="188" t="s">
        <v>2262</v>
      </c>
      <c r="D90" s="187" t="s">
        <v>1167</v>
      </c>
      <c r="E90" s="187" t="s">
        <v>2558</v>
      </c>
      <c r="F90" s="187" t="s">
        <v>1229</v>
      </c>
      <c r="G90" s="187" t="s">
        <v>1994</v>
      </c>
      <c r="H90" s="189" t="s">
        <v>2559</v>
      </c>
      <c r="I90" s="213"/>
      <c r="J90" s="218"/>
      <c r="K90" s="193" t="s">
        <v>2560</v>
      </c>
      <c r="L90" s="213"/>
      <c r="M90" s="213" t="s">
        <v>13</v>
      </c>
      <c r="N90" s="213" t="s">
        <v>204</v>
      </c>
      <c r="O90" s="213" t="s">
        <v>3758</v>
      </c>
      <c r="P90" s="237"/>
      <c r="Q90" s="187" t="s">
        <v>1117</v>
      </c>
      <c r="R90" s="187" t="s">
        <v>930</v>
      </c>
      <c r="S90" s="187" t="s">
        <v>1434</v>
      </c>
      <c r="T90" s="187" t="s">
        <v>1612</v>
      </c>
      <c r="U90" s="189" t="s">
        <v>3230</v>
      </c>
      <c r="V90" s="189" t="s">
        <v>3347</v>
      </c>
      <c r="W90" s="189" t="s">
        <v>3778</v>
      </c>
      <c r="AA90" s="230">
        <f>IF(OR(J90="Fail",ISBLANK(J90)),INDEX('Issue Code Table'!C:C,MATCH(N:N,'Issue Code Table'!A:A,0)),IF(M90="Critical",6,IF(M90="Significant",5,IF(M90="Moderate",3,2))))</f>
        <v>6</v>
      </c>
    </row>
    <row r="91" spans="1:27" s="190" customFormat="1" ht="153" customHeight="1" x14ac:dyDescent="0.25">
      <c r="A91" s="187" t="s">
        <v>2242</v>
      </c>
      <c r="B91" s="188" t="s">
        <v>2275</v>
      </c>
      <c r="C91" s="188" t="s">
        <v>2276</v>
      </c>
      <c r="D91" s="187" t="s">
        <v>1167</v>
      </c>
      <c r="E91" s="187" t="s">
        <v>2561</v>
      </c>
      <c r="F91" s="187" t="s">
        <v>1230</v>
      </c>
      <c r="G91" s="187" t="s">
        <v>1995</v>
      </c>
      <c r="H91" s="189" t="s">
        <v>3016</v>
      </c>
      <c r="I91" s="213"/>
      <c r="J91" s="218"/>
      <c r="K91" s="193" t="s">
        <v>2562</v>
      </c>
      <c r="L91" s="213"/>
      <c r="M91" s="213" t="s">
        <v>13</v>
      </c>
      <c r="N91" s="213" t="s">
        <v>462</v>
      </c>
      <c r="O91" s="213" t="s">
        <v>3750</v>
      </c>
      <c r="P91" s="237"/>
      <c r="Q91" s="187" t="s">
        <v>1118</v>
      </c>
      <c r="R91" s="187" t="s">
        <v>931</v>
      </c>
      <c r="S91" s="187" t="s">
        <v>1435</v>
      </c>
      <c r="T91" s="187" t="s">
        <v>1613</v>
      </c>
      <c r="U91" s="189" t="s">
        <v>3348</v>
      </c>
      <c r="V91" s="189" t="s">
        <v>3349</v>
      </c>
      <c r="W91" s="189" t="s">
        <v>3778</v>
      </c>
      <c r="AA91" s="230">
        <f>IF(OR(J91="Fail",ISBLANK(J91)),INDEX('Issue Code Table'!C:C,MATCH(N:N,'Issue Code Table'!A:A,0)),IF(M91="Critical",6,IF(M91="Significant",5,IF(M91="Moderate",3,2))))</f>
        <v>5</v>
      </c>
    </row>
    <row r="92" spans="1:27" s="190" customFormat="1" ht="114.75" customHeight="1" x14ac:dyDescent="0.25">
      <c r="A92" s="187" t="s">
        <v>2243</v>
      </c>
      <c r="B92" s="188" t="s">
        <v>2275</v>
      </c>
      <c r="C92" s="188" t="s">
        <v>2276</v>
      </c>
      <c r="D92" s="187" t="s">
        <v>1167</v>
      </c>
      <c r="E92" s="187" t="s">
        <v>2563</v>
      </c>
      <c r="F92" s="187" t="s">
        <v>1231</v>
      </c>
      <c r="G92" s="187" t="s">
        <v>1996</v>
      </c>
      <c r="H92" s="189" t="s">
        <v>3069</v>
      </c>
      <c r="I92" s="213"/>
      <c r="J92" s="218"/>
      <c r="K92" s="193" t="s">
        <v>2564</v>
      </c>
      <c r="L92" s="213"/>
      <c r="M92" s="213" t="s">
        <v>13</v>
      </c>
      <c r="N92" s="213" t="s">
        <v>462</v>
      </c>
      <c r="O92" s="213" t="s">
        <v>3750</v>
      </c>
      <c r="P92" s="237"/>
      <c r="Q92" s="187" t="s">
        <v>1118</v>
      </c>
      <c r="R92" s="187" t="s">
        <v>932</v>
      </c>
      <c r="S92" s="187" t="s">
        <v>1436</v>
      </c>
      <c r="T92" s="187" t="s">
        <v>1614</v>
      </c>
      <c r="U92" s="189" t="s">
        <v>3350</v>
      </c>
      <c r="V92" s="189" t="s">
        <v>3351</v>
      </c>
      <c r="W92" s="189" t="s">
        <v>3778</v>
      </c>
      <c r="AA92" s="230">
        <f>IF(OR(J92="Fail",ISBLANK(J92)),INDEX('Issue Code Table'!C:C,MATCH(N:N,'Issue Code Table'!A:A,0)),IF(M92="Critical",6,IF(M92="Significant",5,IF(M92="Moderate",3,2))))</f>
        <v>5</v>
      </c>
    </row>
    <row r="93" spans="1:27" s="190" customFormat="1" ht="204" customHeight="1" x14ac:dyDescent="0.25">
      <c r="A93" s="187" t="s">
        <v>2244</v>
      </c>
      <c r="B93" s="188" t="s">
        <v>2275</v>
      </c>
      <c r="C93" s="188" t="s">
        <v>2276</v>
      </c>
      <c r="D93" s="187" t="s">
        <v>1167</v>
      </c>
      <c r="E93" s="187" t="s">
        <v>2565</v>
      </c>
      <c r="F93" s="187" t="s">
        <v>2566</v>
      </c>
      <c r="G93" s="187" t="s">
        <v>1997</v>
      </c>
      <c r="H93" s="189" t="s">
        <v>3070</v>
      </c>
      <c r="I93" s="213"/>
      <c r="J93" s="218"/>
      <c r="K93" s="193" t="s">
        <v>2567</v>
      </c>
      <c r="L93" s="213"/>
      <c r="M93" s="213" t="s">
        <v>13</v>
      </c>
      <c r="N93" s="213" t="s">
        <v>462</v>
      </c>
      <c r="O93" s="213" t="s">
        <v>3750</v>
      </c>
      <c r="P93" s="237"/>
      <c r="Q93" s="187" t="s">
        <v>1118</v>
      </c>
      <c r="R93" s="187" t="s">
        <v>933</v>
      </c>
      <c r="S93" s="187" t="s">
        <v>1437</v>
      </c>
      <c r="T93" s="187" t="s">
        <v>1615</v>
      </c>
      <c r="U93" s="189" t="s">
        <v>3352</v>
      </c>
      <c r="V93" s="189" t="s">
        <v>3353</v>
      </c>
      <c r="W93" s="189" t="s">
        <v>3778</v>
      </c>
      <c r="AA93" s="230">
        <f>IF(OR(J93="Fail",ISBLANK(J93)),INDEX('Issue Code Table'!C:C,MATCH(N:N,'Issue Code Table'!A:A,0)),IF(M93="Critical",6,IF(M93="Significant",5,IF(M93="Moderate",3,2))))</f>
        <v>5</v>
      </c>
    </row>
    <row r="94" spans="1:27" s="190" customFormat="1" ht="127.5" customHeight="1" x14ac:dyDescent="0.25">
      <c r="A94" s="187" t="s">
        <v>2245</v>
      </c>
      <c r="B94" s="188" t="s">
        <v>2269</v>
      </c>
      <c r="C94" s="188" t="s">
        <v>2270</v>
      </c>
      <c r="D94" s="187" t="s">
        <v>1167</v>
      </c>
      <c r="E94" s="187" t="s">
        <v>2568</v>
      </c>
      <c r="F94" s="187" t="s">
        <v>1232</v>
      </c>
      <c r="G94" s="187" t="s">
        <v>1998</v>
      </c>
      <c r="H94" s="189" t="s">
        <v>2569</v>
      </c>
      <c r="I94" s="213"/>
      <c r="J94" s="218"/>
      <c r="K94" s="193" t="s">
        <v>2570</v>
      </c>
      <c r="L94" s="213"/>
      <c r="M94" s="213" t="s">
        <v>13</v>
      </c>
      <c r="N94" s="213" t="s">
        <v>150</v>
      </c>
      <c r="O94" s="213" t="s">
        <v>3754</v>
      </c>
      <c r="P94" s="237"/>
      <c r="Q94" s="187" t="s">
        <v>1118</v>
      </c>
      <c r="R94" s="187" t="s">
        <v>934</v>
      </c>
      <c r="S94" s="187" t="s">
        <v>1438</v>
      </c>
      <c r="T94" s="187" t="s">
        <v>1616</v>
      </c>
      <c r="U94" s="189" t="s">
        <v>3354</v>
      </c>
      <c r="V94" s="189" t="s">
        <v>3355</v>
      </c>
      <c r="W94" s="189" t="s">
        <v>3778</v>
      </c>
      <c r="AA94" s="230">
        <f>IF(OR(J94="Fail",ISBLANK(J94)),INDEX('Issue Code Table'!C:C,MATCH(N:N,'Issue Code Table'!A:A,0)),IF(M94="Critical",6,IF(M94="Significant",5,IF(M94="Moderate",3,2))))</f>
        <v>6</v>
      </c>
    </row>
    <row r="95" spans="1:27" s="190" customFormat="1" ht="127.5" customHeight="1" x14ac:dyDescent="0.25">
      <c r="A95" s="187" t="s">
        <v>2246</v>
      </c>
      <c r="B95" s="188" t="s">
        <v>2259</v>
      </c>
      <c r="C95" s="188" t="s">
        <v>2260</v>
      </c>
      <c r="D95" s="187" t="s">
        <v>1167</v>
      </c>
      <c r="E95" s="187" t="s">
        <v>2571</v>
      </c>
      <c r="F95" s="187" t="s">
        <v>1233</v>
      </c>
      <c r="G95" s="187" t="s">
        <v>1999</v>
      </c>
      <c r="H95" s="189" t="s">
        <v>3017</v>
      </c>
      <c r="I95" s="213"/>
      <c r="J95" s="218"/>
      <c r="K95" s="193" t="s">
        <v>2572</v>
      </c>
      <c r="L95" s="213"/>
      <c r="M95" s="213" t="s">
        <v>13</v>
      </c>
      <c r="N95" s="213" t="s">
        <v>564</v>
      </c>
      <c r="O95" s="213" t="s">
        <v>3756</v>
      </c>
      <c r="P95" s="237"/>
      <c r="Q95" s="187" t="s">
        <v>1118</v>
      </c>
      <c r="R95" s="187" t="s">
        <v>935</v>
      </c>
      <c r="S95" s="187" t="s">
        <v>1439</v>
      </c>
      <c r="T95" s="187" t="s">
        <v>1617</v>
      </c>
      <c r="U95" s="189" t="s">
        <v>3356</v>
      </c>
      <c r="V95" s="189" t="s">
        <v>3357</v>
      </c>
      <c r="W95" s="189" t="s">
        <v>3778</v>
      </c>
      <c r="AA95" s="230">
        <f>IF(OR(J95="Fail",ISBLANK(J95)),INDEX('Issue Code Table'!C:C,MATCH(N:N,'Issue Code Table'!A:A,0)),IF(M95="Critical",6,IF(M95="Significant",5,IF(M95="Moderate",3,2))))</f>
        <v>5</v>
      </c>
    </row>
    <row r="96" spans="1:27" s="190" customFormat="1" ht="127.5" customHeight="1" x14ac:dyDescent="0.25">
      <c r="A96" s="187" t="s">
        <v>2247</v>
      </c>
      <c r="B96" s="188" t="s">
        <v>2150</v>
      </c>
      <c r="C96" s="188" t="s">
        <v>2151</v>
      </c>
      <c r="D96" s="187" t="s">
        <v>1167</v>
      </c>
      <c r="E96" s="187" t="s">
        <v>2573</v>
      </c>
      <c r="F96" s="187" t="s">
        <v>2574</v>
      </c>
      <c r="G96" s="187" t="s">
        <v>2000</v>
      </c>
      <c r="H96" s="189" t="s">
        <v>3018</v>
      </c>
      <c r="I96" s="213"/>
      <c r="J96" s="218"/>
      <c r="K96" s="187" t="s">
        <v>2575</v>
      </c>
      <c r="L96" s="213"/>
      <c r="M96" s="213" t="s">
        <v>14</v>
      </c>
      <c r="N96" s="213" t="s">
        <v>296</v>
      </c>
      <c r="O96" s="213" t="s">
        <v>3749</v>
      </c>
      <c r="P96" s="237"/>
      <c r="Q96" s="187" t="s">
        <v>1118</v>
      </c>
      <c r="R96" s="187" t="s">
        <v>936</v>
      </c>
      <c r="S96" s="187" t="s">
        <v>1440</v>
      </c>
      <c r="T96" s="187" t="s">
        <v>1618</v>
      </c>
      <c r="U96" s="189" t="s">
        <v>3358</v>
      </c>
      <c r="V96" s="189" t="s">
        <v>3359</v>
      </c>
      <c r="W96" s="189"/>
      <c r="AA96" s="230">
        <f>IF(OR(J96="Fail",ISBLANK(J96)),INDEX('Issue Code Table'!C:C,MATCH(N:N,'Issue Code Table'!A:A,0)),IF(M96="Critical",6,IF(M96="Significant",5,IF(M96="Moderate",3,2))))</f>
        <v>4</v>
      </c>
    </row>
    <row r="97" spans="1:27" s="190" customFormat="1" ht="409.5" customHeight="1" x14ac:dyDescent="0.25">
      <c r="A97" s="187" t="s">
        <v>2248</v>
      </c>
      <c r="B97" s="188" t="s">
        <v>2257</v>
      </c>
      <c r="C97" s="188" t="s">
        <v>2258</v>
      </c>
      <c r="D97" s="187" t="s">
        <v>1167</v>
      </c>
      <c r="E97" s="187" t="s">
        <v>2576</v>
      </c>
      <c r="F97" s="187" t="s">
        <v>1234</v>
      </c>
      <c r="G97" s="187" t="s">
        <v>2001</v>
      </c>
      <c r="H97" s="189" t="s">
        <v>2577</v>
      </c>
      <c r="I97" s="213"/>
      <c r="J97" s="218"/>
      <c r="K97" s="187" t="s">
        <v>2578</v>
      </c>
      <c r="L97" s="213"/>
      <c r="M97" s="213" t="s">
        <v>13</v>
      </c>
      <c r="N97" s="213" t="s">
        <v>23</v>
      </c>
      <c r="O97" s="213" t="s">
        <v>3753</v>
      </c>
      <c r="P97" s="237"/>
      <c r="Q97" s="187" t="s">
        <v>1118</v>
      </c>
      <c r="R97" s="187" t="s">
        <v>937</v>
      </c>
      <c r="S97" s="187" t="s">
        <v>2579</v>
      </c>
      <c r="T97" s="187" t="s">
        <v>1619</v>
      </c>
      <c r="U97" s="189" t="s">
        <v>3360</v>
      </c>
      <c r="V97" s="189" t="s">
        <v>3361</v>
      </c>
      <c r="W97" s="189" t="s">
        <v>3778</v>
      </c>
      <c r="AA97" s="230">
        <f>IF(OR(J97="Fail",ISBLANK(J97)),INDEX('Issue Code Table'!C:C,MATCH(N:N,'Issue Code Table'!A:A,0)),IF(M97="Critical",6,IF(M97="Significant",5,IF(M97="Moderate",3,2))))</f>
        <v>6</v>
      </c>
    </row>
    <row r="98" spans="1:27" s="190" customFormat="1" ht="318.75" customHeight="1" x14ac:dyDescent="0.25">
      <c r="A98" s="187" t="s">
        <v>2249</v>
      </c>
      <c r="B98" s="188" t="s">
        <v>2261</v>
      </c>
      <c r="C98" s="188" t="s">
        <v>2262</v>
      </c>
      <c r="D98" s="187" t="s">
        <v>1167</v>
      </c>
      <c r="E98" s="187" t="s">
        <v>2580</v>
      </c>
      <c r="F98" s="187" t="s">
        <v>2581</v>
      </c>
      <c r="G98" s="187" t="s">
        <v>2002</v>
      </c>
      <c r="H98" s="189" t="s">
        <v>2582</v>
      </c>
      <c r="I98" s="213"/>
      <c r="J98" s="218"/>
      <c r="K98" s="187" t="s">
        <v>2583</v>
      </c>
      <c r="L98" s="213"/>
      <c r="M98" s="213" t="s">
        <v>13</v>
      </c>
      <c r="N98" s="213" t="s">
        <v>150</v>
      </c>
      <c r="O98" s="213" t="s">
        <v>3754</v>
      </c>
      <c r="P98" s="237"/>
      <c r="Q98" s="187" t="s">
        <v>1118</v>
      </c>
      <c r="R98" s="187" t="s">
        <v>938</v>
      </c>
      <c r="S98" s="187" t="s">
        <v>1441</v>
      </c>
      <c r="T98" s="187" t="s">
        <v>1620</v>
      </c>
      <c r="U98" s="189" t="s">
        <v>3362</v>
      </c>
      <c r="V98" s="189" t="s">
        <v>3363</v>
      </c>
      <c r="W98" s="189" t="s">
        <v>3778</v>
      </c>
      <c r="AA98" s="230">
        <f>IF(OR(J98="Fail",ISBLANK(J98)),INDEX('Issue Code Table'!C:C,MATCH(N:N,'Issue Code Table'!A:A,0)),IF(M98="Critical",6,IF(M98="Significant",5,IF(M98="Moderate",3,2))))</f>
        <v>6</v>
      </c>
    </row>
    <row r="99" spans="1:27" s="190" customFormat="1" ht="318.75" customHeight="1" x14ac:dyDescent="0.25">
      <c r="A99" s="187" t="s">
        <v>2250</v>
      </c>
      <c r="B99" s="188" t="s">
        <v>2261</v>
      </c>
      <c r="C99" s="188" t="s">
        <v>2262</v>
      </c>
      <c r="D99" s="187" t="s">
        <v>1167</v>
      </c>
      <c r="E99" s="187" t="s">
        <v>2584</v>
      </c>
      <c r="F99" s="187" t="s">
        <v>1235</v>
      </c>
      <c r="G99" s="187" t="s">
        <v>2003</v>
      </c>
      <c r="H99" s="189" t="s">
        <v>2585</v>
      </c>
      <c r="I99" s="213"/>
      <c r="J99" s="218"/>
      <c r="K99" s="187" t="s">
        <v>2586</v>
      </c>
      <c r="L99" s="213"/>
      <c r="M99" s="213" t="s">
        <v>13</v>
      </c>
      <c r="N99" s="213" t="s">
        <v>150</v>
      </c>
      <c r="O99" s="213" t="s">
        <v>3754</v>
      </c>
      <c r="P99" s="237"/>
      <c r="Q99" s="187" t="s">
        <v>1118</v>
      </c>
      <c r="R99" s="187" t="s">
        <v>939</v>
      </c>
      <c r="S99" s="187" t="s">
        <v>1442</v>
      </c>
      <c r="T99" s="187" t="s">
        <v>1621</v>
      </c>
      <c r="U99" s="189" t="s">
        <v>3364</v>
      </c>
      <c r="V99" s="189" t="s">
        <v>3365</v>
      </c>
      <c r="W99" s="189" t="s">
        <v>3778</v>
      </c>
      <c r="AA99" s="230">
        <f>IF(OR(J99="Fail",ISBLANK(J99)),INDEX('Issue Code Table'!C:C,MATCH(N:N,'Issue Code Table'!A:A,0)),IF(M99="Critical",6,IF(M99="Significant",5,IF(M99="Moderate",3,2))))</f>
        <v>6</v>
      </c>
    </row>
    <row r="100" spans="1:27" s="190" customFormat="1" ht="318.75" customHeight="1" x14ac:dyDescent="0.25">
      <c r="A100" s="187" t="s">
        <v>2251</v>
      </c>
      <c r="B100" s="188" t="s">
        <v>2261</v>
      </c>
      <c r="C100" s="188" t="s">
        <v>2262</v>
      </c>
      <c r="D100" s="187" t="s">
        <v>1167</v>
      </c>
      <c r="E100" s="187" t="s">
        <v>2587</v>
      </c>
      <c r="F100" s="187" t="s">
        <v>1236</v>
      </c>
      <c r="G100" s="187" t="s">
        <v>2004</v>
      </c>
      <c r="H100" s="189" t="s">
        <v>2588</v>
      </c>
      <c r="I100" s="213"/>
      <c r="J100" s="218"/>
      <c r="K100" s="187" t="s">
        <v>2589</v>
      </c>
      <c r="L100" s="213"/>
      <c r="M100" s="213" t="s">
        <v>13</v>
      </c>
      <c r="N100" s="213" t="s">
        <v>150</v>
      </c>
      <c r="O100" s="213" t="s">
        <v>3754</v>
      </c>
      <c r="P100" s="237"/>
      <c r="Q100" s="187" t="s">
        <v>1118</v>
      </c>
      <c r="R100" s="187" t="s">
        <v>940</v>
      </c>
      <c r="S100" s="187" t="s">
        <v>1443</v>
      </c>
      <c r="T100" s="187" t="s">
        <v>1622</v>
      </c>
      <c r="U100" s="189" t="s">
        <v>3366</v>
      </c>
      <c r="V100" s="189" t="s">
        <v>3367</v>
      </c>
      <c r="W100" s="189" t="s">
        <v>3778</v>
      </c>
      <c r="AA100" s="230">
        <f>IF(OR(J100="Fail",ISBLANK(J100)),INDEX('Issue Code Table'!C:C,MATCH(N:N,'Issue Code Table'!A:A,0)),IF(M100="Critical",6,IF(M100="Significant",5,IF(M100="Moderate",3,2))))</f>
        <v>6</v>
      </c>
    </row>
    <row r="101" spans="1:27" s="190" customFormat="1" ht="127.5" x14ac:dyDescent="0.25">
      <c r="A101" s="187" t="s">
        <v>2252</v>
      </c>
      <c r="B101" s="188" t="s">
        <v>2261</v>
      </c>
      <c r="C101" s="188" t="s">
        <v>2262</v>
      </c>
      <c r="D101" s="187" t="s">
        <v>1167</v>
      </c>
      <c r="E101" s="187" t="s">
        <v>2590</v>
      </c>
      <c r="F101" s="187" t="s">
        <v>1237</v>
      </c>
      <c r="G101" s="187" t="s">
        <v>2005</v>
      </c>
      <c r="H101" s="189" t="s">
        <v>3071</v>
      </c>
      <c r="I101" s="213"/>
      <c r="J101" s="218"/>
      <c r="K101" s="187" t="s">
        <v>2591</v>
      </c>
      <c r="L101" s="213"/>
      <c r="M101" s="213" t="s">
        <v>13</v>
      </c>
      <c r="N101" s="213" t="s">
        <v>462</v>
      </c>
      <c r="O101" s="213" t="s">
        <v>3790</v>
      </c>
      <c r="P101" s="242"/>
      <c r="Q101" s="187" t="s">
        <v>1119</v>
      </c>
      <c r="R101" s="187" t="s">
        <v>941</v>
      </c>
      <c r="S101" s="187" t="s">
        <v>1444</v>
      </c>
      <c r="T101" s="187" t="s">
        <v>1623</v>
      </c>
      <c r="U101" s="189" t="s">
        <v>3368</v>
      </c>
      <c r="V101" s="189" t="s">
        <v>3369</v>
      </c>
      <c r="W101" s="189" t="s">
        <v>3778</v>
      </c>
      <c r="AA101" s="230">
        <f>IF(OR(J101="Fail",ISBLANK(J101)),INDEX('Issue Code Table'!C:C,MATCH(N:N,'Issue Code Table'!A:A,0)),IF(M101="Critical",6,IF(M101="Significant",5,IF(M101="Moderate",3,2))))</f>
        <v>5</v>
      </c>
    </row>
    <row r="102" spans="1:27" s="190" customFormat="1" ht="140.25" customHeight="1" x14ac:dyDescent="0.25">
      <c r="A102" s="187" t="s">
        <v>1790</v>
      </c>
      <c r="B102" s="188" t="s">
        <v>2146</v>
      </c>
      <c r="C102" s="188" t="s">
        <v>2147</v>
      </c>
      <c r="D102" s="187" t="s">
        <v>1167</v>
      </c>
      <c r="E102" s="187" t="s">
        <v>2592</v>
      </c>
      <c r="F102" s="187" t="s">
        <v>1238</v>
      </c>
      <c r="G102" s="187" t="s">
        <v>2006</v>
      </c>
      <c r="H102" s="189" t="s">
        <v>3072</v>
      </c>
      <c r="I102" s="213"/>
      <c r="J102" s="218"/>
      <c r="K102" s="187" t="s">
        <v>2593</v>
      </c>
      <c r="L102" s="213"/>
      <c r="M102" s="213" t="s">
        <v>14</v>
      </c>
      <c r="N102" s="213" t="s">
        <v>3784</v>
      </c>
      <c r="O102" s="213" t="s">
        <v>3785</v>
      </c>
      <c r="P102" s="237"/>
      <c r="Q102" s="187" t="s">
        <v>1119</v>
      </c>
      <c r="R102" s="187" t="s">
        <v>942</v>
      </c>
      <c r="S102" s="187" t="s">
        <v>1445</v>
      </c>
      <c r="T102" s="187" t="s">
        <v>1624</v>
      </c>
      <c r="U102" s="189" t="s">
        <v>3370</v>
      </c>
      <c r="V102" s="189" t="s">
        <v>3371</v>
      </c>
      <c r="W102" s="189"/>
      <c r="AA102" s="230">
        <f>IF(OR(J102="Fail",ISBLANK(J102)),INDEX('Issue Code Table'!C:C,MATCH(N:N,'Issue Code Table'!A:A,0)),IF(M102="Critical",6,IF(M102="Significant",5,IF(M102="Moderate",3,2))))</f>
        <v>4</v>
      </c>
    </row>
    <row r="103" spans="1:27" s="190" customFormat="1" ht="140.25" customHeight="1" x14ac:dyDescent="0.25">
      <c r="A103" s="187" t="s">
        <v>1791</v>
      </c>
      <c r="B103" s="188" t="s">
        <v>2146</v>
      </c>
      <c r="C103" s="188" t="s">
        <v>2147</v>
      </c>
      <c r="D103" s="187" t="s">
        <v>1167</v>
      </c>
      <c r="E103" s="187" t="s">
        <v>2594</v>
      </c>
      <c r="F103" s="187" t="s">
        <v>2595</v>
      </c>
      <c r="G103" s="187" t="s">
        <v>2007</v>
      </c>
      <c r="H103" s="189" t="s">
        <v>3019</v>
      </c>
      <c r="I103" s="213"/>
      <c r="J103" s="218"/>
      <c r="K103" s="187" t="s">
        <v>2596</v>
      </c>
      <c r="L103" s="213"/>
      <c r="M103" s="213" t="s">
        <v>14</v>
      </c>
      <c r="N103" s="213" t="s">
        <v>462</v>
      </c>
      <c r="O103" s="213" t="s">
        <v>3750</v>
      </c>
      <c r="P103" s="237"/>
      <c r="Q103" s="187" t="s">
        <v>1120</v>
      </c>
      <c r="R103" s="187" t="s">
        <v>943</v>
      </c>
      <c r="S103" s="187" t="s">
        <v>1446</v>
      </c>
      <c r="T103" s="187" t="s">
        <v>1625</v>
      </c>
      <c r="U103" s="189" t="s">
        <v>3372</v>
      </c>
      <c r="V103" s="189" t="s">
        <v>3373</v>
      </c>
      <c r="W103" s="189"/>
      <c r="AA103" s="230">
        <f>IF(OR(J103="Fail",ISBLANK(J103)),INDEX('Issue Code Table'!C:C,MATCH(N:N,'Issue Code Table'!A:A,0)),IF(M103="Critical",6,IF(M103="Significant",5,IF(M103="Moderate",3,2))))</f>
        <v>5</v>
      </c>
    </row>
    <row r="104" spans="1:27" s="190" customFormat="1" ht="114.75" customHeight="1" x14ac:dyDescent="0.25">
      <c r="A104" s="187" t="s">
        <v>1792</v>
      </c>
      <c r="B104" s="188" t="s">
        <v>2146</v>
      </c>
      <c r="C104" s="188" t="s">
        <v>2147</v>
      </c>
      <c r="D104" s="187" t="s">
        <v>1167</v>
      </c>
      <c r="E104" s="187" t="s">
        <v>2597</v>
      </c>
      <c r="F104" s="187" t="s">
        <v>1239</v>
      </c>
      <c r="G104" s="187" t="s">
        <v>2008</v>
      </c>
      <c r="H104" s="189" t="s">
        <v>3020</v>
      </c>
      <c r="I104" s="213"/>
      <c r="J104" s="218"/>
      <c r="K104" s="187" t="s">
        <v>2598</v>
      </c>
      <c r="L104" s="213"/>
      <c r="M104" s="213" t="s">
        <v>13</v>
      </c>
      <c r="N104" s="213" t="s">
        <v>21</v>
      </c>
      <c r="O104" s="213" t="s">
        <v>3746</v>
      </c>
      <c r="P104" s="237"/>
      <c r="Q104" s="187" t="s">
        <v>1120</v>
      </c>
      <c r="R104" s="187" t="s">
        <v>944</v>
      </c>
      <c r="S104" s="187" t="s">
        <v>1447</v>
      </c>
      <c r="T104" s="187" t="s">
        <v>1626</v>
      </c>
      <c r="U104" s="189" t="s">
        <v>3230</v>
      </c>
      <c r="V104" s="189" t="s">
        <v>3374</v>
      </c>
      <c r="W104" s="189" t="s">
        <v>3778</v>
      </c>
      <c r="AA104" s="230">
        <f>IF(OR(J104="Fail",ISBLANK(J104)),INDEX('Issue Code Table'!C:C,MATCH(N:N,'Issue Code Table'!A:A,0)),IF(M104="Critical",6,IF(M104="Significant",5,IF(M104="Moderate",3,2))))</f>
        <v>5</v>
      </c>
    </row>
    <row r="105" spans="1:27" s="190" customFormat="1" ht="280.5" customHeight="1" x14ac:dyDescent="0.25">
      <c r="A105" s="187" t="s">
        <v>1793</v>
      </c>
      <c r="B105" s="188" t="s">
        <v>2150</v>
      </c>
      <c r="C105" s="188" t="s">
        <v>2151</v>
      </c>
      <c r="D105" s="187" t="s">
        <v>1167</v>
      </c>
      <c r="E105" s="187" t="s">
        <v>2599</v>
      </c>
      <c r="F105" s="187" t="s">
        <v>1240</v>
      </c>
      <c r="G105" s="187" t="s">
        <v>2009</v>
      </c>
      <c r="H105" s="189" t="s">
        <v>3021</v>
      </c>
      <c r="I105" s="213"/>
      <c r="J105" s="218"/>
      <c r="K105" s="187" t="s">
        <v>2600</v>
      </c>
      <c r="L105" s="213"/>
      <c r="M105" s="213" t="s">
        <v>13</v>
      </c>
      <c r="N105" s="213" t="s">
        <v>21</v>
      </c>
      <c r="O105" s="213" t="s">
        <v>3746</v>
      </c>
      <c r="P105" s="237"/>
      <c r="Q105" s="187" t="s">
        <v>1121</v>
      </c>
      <c r="R105" s="187" t="s">
        <v>945</v>
      </c>
      <c r="S105" s="187" t="s">
        <v>1448</v>
      </c>
      <c r="T105" s="187" t="s">
        <v>1627</v>
      </c>
      <c r="U105" s="189" t="s">
        <v>3375</v>
      </c>
      <c r="V105" s="189" t="s">
        <v>3376</v>
      </c>
      <c r="W105" s="189" t="s">
        <v>3778</v>
      </c>
      <c r="AA105" s="230">
        <f>IF(OR(J105="Fail",ISBLANK(J105)),INDEX('Issue Code Table'!C:C,MATCH(N:N,'Issue Code Table'!A:A,0)),IF(M105="Critical",6,IF(M105="Significant",5,IF(M105="Moderate",3,2))))</f>
        <v>5</v>
      </c>
    </row>
    <row r="106" spans="1:27" s="190" customFormat="1" ht="165.75" customHeight="1" x14ac:dyDescent="0.25">
      <c r="A106" s="187" t="s">
        <v>1794</v>
      </c>
      <c r="B106" s="188" t="s">
        <v>2150</v>
      </c>
      <c r="C106" s="188" t="s">
        <v>2151</v>
      </c>
      <c r="D106" s="187" t="s">
        <v>1167</v>
      </c>
      <c r="E106" s="187" t="s">
        <v>2601</v>
      </c>
      <c r="F106" s="187" t="s">
        <v>2602</v>
      </c>
      <c r="G106" s="187" t="s">
        <v>2010</v>
      </c>
      <c r="H106" s="189" t="s">
        <v>3073</v>
      </c>
      <c r="I106" s="213"/>
      <c r="J106" s="218"/>
      <c r="K106" s="187" t="s">
        <v>2603</v>
      </c>
      <c r="L106" s="213"/>
      <c r="M106" s="213" t="s">
        <v>13</v>
      </c>
      <c r="N106" s="213" t="s">
        <v>462</v>
      </c>
      <c r="O106" s="213" t="s">
        <v>3750</v>
      </c>
      <c r="P106" s="237"/>
      <c r="Q106" s="187" t="s">
        <v>1121</v>
      </c>
      <c r="R106" s="192" t="s">
        <v>946</v>
      </c>
      <c r="S106" s="187" t="s">
        <v>1449</v>
      </c>
      <c r="T106" s="187" t="s">
        <v>1628</v>
      </c>
      <c r="U106" s="189" t="s">
        <v>3377</v>
      </c>
      <c r="V106" s="189" t="s">
        <v>3378</v>
      </c>
      <c r="W106" s="189" t="s">
        <v>3778</v>
      </c>
      <c r="AA106" s="230">
        <f>IF(OR(J106="Fail",ISBLANK(J106)),INDEX('Issue Code Table'!C:C,MATCH(N:N,'Issue Code Table'!A:A,0)),IF(M106="Critical",6,IF(M106="Significant",5,IF(M106="Moderate",3,2))))</f>
        <v>5</v>
      </c>
    </row>
    <row r="107" spans="1:27" s="190" customFormat="1" ht="344.25" customHeight="1" x14ac:dyDescent="0.25">
      <c r="A107" s="187" t="s">
        <v>1795</v>
      </c>
      <c r="B107" s="188" t="s">
        <v>2150</v>
      </c>
      <c r="C107" s="188" t="s">
        <v>2151</v>
      </c>
      <c r="D107" s="187" t="s">
        <v>1167</v>
      </c>
      <c r="E107" s="187" t="s">
        <v>2604</v>
      </c>
      <c r="F107" s="187" t="s">
        <v>2605</v>
      </c>
      <c r="G107" s="187" t="s">
        <v>2011</v>
      </c>
      <c r="H107" s="189" t="s">
        <v>2606</v>
      </c>
      <c r="I107" s="213"/>
      <c r="J107" s="218"/>
      <c r="K107" s="187" t="s">
        <v>2607</v>
      </c>
      <c r="L107" s="213"/>
      <c r="M107" s="213" t="s">
        <v>13</v>
      </c>
      <c r="N107" s="213" t="s">
        <v>21</v>
      </c>
      <c r="O107" s="213" t="s">
        <v>3746</v>
      </c>
      <c r="P107" s="237"/>
      <c r="Q107" s="187" t="s">
        <v>1121</v>
      </c>
      <c r="R107" s="187" t="s">
        <v>947</v>
      </c>
      <c r="S107" s="187" t="s">
        <v>1450</v>
      </c>
      <c r="T107" s="187" t="s">
        <v>1629</v>
      </c>
      <c r="U107" s="189" t="s">
        <v>3379</v>
      </c>
      <c r="V107" s="189" t="s">
        <v>3380</v>
      </c>
      <c r="W107" s="189" t="s">
        <v>3778</v>
      </c>
      <c r="AA107" s="230">
        <f>IF(OR(J107="Fail",ISBLANK(J107)),INDEX('Issue Code Table'!C:C,MATCH(N:N,'Issue Code Table'!A:A,0)),IF(M107="Critical",6,IF(M107="Significant",5,IF(M107="Moderate",3,2))))</f>
        <v>5</v>
      </c>
    </row>
    <row r="108" spans="1:27" s="190" customFormat="1" ht="229.5" customHeight="1" x14ac:dyDescent="0.25">
      <c r="A108" s="187" t="s">
        <v>1796</v>
      </c>
      <c r="B108" s="188" t="s">
        <v>2150</v>
      </c>
      <c r="C108" s="188" t="s">
        <v>2151</v>
      </c>
      <c r="D108" s="187" t="s">
        <v>1167</v>
      </c>
      <c r="E108" s="187" t="s">
        <v>2608</v>
      </c>
      <c r="F108" s="187" t="s">
        <v>1241</v>
      </c>
      <c r="G108" s="187" t="s">
        <v>2012</v>
      </c>
      <c r="H108" s="189" t="s">
        <v>2609</v>
      </c>
      <c r="I108" s="213"/>
      <c r="J108" s="218"/>
      <c r="K108" s="187" t="s">
        <v>2610</v>
      </c>
      <c r="L108" s="213"/>
      <c r="M108" s="213" t="s">
        <v>13</v>
      </c>
      <c r="N108" s="213" t="s">
        <v>21</v>
      </c>
      <c r="O108" s="213" t="s">
        <v>3746</v>
      </c>
      <c r="P108" s="237"/>
      <c r="Q108" s="187" t="s">
        <v>1121</v>
      </c>
      <c r="R108" s="187" t="s">
        <v>948</v>
      </c>
      <c r="S108" s="187" t="s">
        <v>1451</v>
      </c>
      <c r="T108" s="187" t="s">
        <v>1630</v>
      </c>
      <c r="U108" s="189" t="s">
        <v>3381</v>
      </c>
      <c r="V108" s="189" t="s">
        <v>3382</v>
      </c>
      <c r="W108" s="189" t="s">
        <v>3778</v>
      </c>
      <c r="AA108" s="230">
        <f>IF(OR(J108="Fail",ISBLANK(J108)),INDEX('Issue Code Table'!C:C,MATCH(N:N,'Issue Code Table'!A:A,0)),IF(M108="Critical",6,IF(M108="Significant",5,IF(M108="Moderate",3,2))))</f>
        <v>5</v>
      </c>
    </row>
    <row r="109" spans="1:27" s="190" customFormat="1" ht="191.25" customHeight="1" x14ac:dyDescent="0.25">
      <c r="A109" s="187" t="s">
        <v>1797</v>
      </c>
      <c r="B109" s="188" t="s">
        <v>2150</v>
      </c>
      <c r="C109" s="188" t="s">
        <v>2151</v>
      </c>
      <c r="D109" s="187" t="s">
        <v>1167</v>
      </c>
      <c r="E109" s="187" t="s">
        <v>2611</v>
      </c>
      <c r="F109" s="187" t="s">
        <v>1242</v>
      </c>
      <c r="G109" s="187" t="s">
        <v>2013</v>
      </c>
      <c r="H109" s="189" t="s">
        <v>3022</v>
      </c>
      <c r="I109" s="213"/>
      <c r="J109" s="218"/>
      <c r="K109" s="187" t="s">
        <v>2612</v>
      </c>
      <c r="L109" s="213"/>
      <c r="M109" s="213" t="s">
        <v>13</v>
      </c>
      <c r="N109" s="213" t="s">
        <v>651</v>
      </c>
      <c r="O109" s="213" t="s">
        <v>3759</v>
      </c>
      <c r="P109" s="237"/>
      <c r="Q109" s="187" t="s">
        <v>1121</v>
      </c>
      <c r="R109" s="187" t="s">
        <v>949</v>
      </c>
      <c r="S109" s="187" t="s">
        <v>1452</v>
      </c>
      <c r="T109" s="187" t="s">
        <v>1631</v>
      </c>
      <c r="U109" s="189" t="s">
        <v>3383</v>
      </c>
      <c r="V109" s="189" t="s">
        <v>3384</v>
      </c>
      <c r="W109" s="189" t="s">
        <v>3778</v>
      </c>
      <c r="AA109" s="230">
        <f>IF(OR(J109="Fail",ISBLANK(J109)),INDEX('Issue Code Table'!C:C,MATCH(N:N,'Issue Code Table'!A:A,0)),IF(M109="Critical",6,IF(M109="Significant",5,IF(M109="Moderate",3,2))))</f>
        <v>5</v>
      </c>
    </row>
    <row r="110" spans="1:27" s="190" customFormat="1" ht="229.5" customHeight="1" x14ac:dyDescent="0.25">
      <c r="A110" s="187" t="s">
        <v>1798</v>
      </c>
      <c r="B110" s="188" t="s">
        <v>2150</v>
      </c>
      <c r="C110" s="188" t="s">
        <v>2151</v>
      </c>
      <c r="D110" s="187" t="s">
        <v>1167</v>
      </c>
      <c r="E110" s="187" t="s">
        <v>2613</v>
      </c>
      <c r="F110" s="187" t="s">
        <v>1243</v>
      </c>
      <c r="G110" s="187" t="s">
        <v>2014</v>
      </c>
      <c r="H110" s="189" t="s">
        <v>3023</v>
      </c>
      <c r="I110" s="213"/>
      <c r="J110" s="218"/>
      <c r="K110" s="187" t="s">
        <v>2614</v>
      </c>
      <c r="L110" s="213"/>
      <c r="M110" s="213" t="s">
        <v>13</v>
      </c>
      <c r="N110" s="213" t="s">
        <v>462</v>
      </c>
      <c r="O110" s="213" t="s">
        <v>3750</v>
      </c>
      <c r="P110" s="237"/>
      <c r="Q110" s="187" t="s">
        <v>1121</v>
      </c>
      <c r="R110" s="187" t="s">
        <v>950</v>
      </c>
      <c r="S110" s="187" t="s">
        <v>1453</v>
      </c>
      <c r="T110" s="187" t="s">
        <v>1632</v>
      </c>
      <c r="U110" s="189" t="s">
        <v>3385</v>
      </c>
      <c r="V110" s="189" t="s">
        <v>3386</v>
      </c>
      <c r="W110" s="189" t="s">
        <v>3778</v>
      </c>
      <c r="AA110" s="230">
        <f>IF(OR(J110="Fail",ISBLANK(J110)),INDEX('Issue Code Table'!C:C,MATCH(N:N,'Issue Code Table'!A:A,0)),IF(M110="Critical",6,IF(M110="Significant",5,IF(M110="Moderate",3,2))))</f>
        <v>5</v>
      </c>
    </row>
    <row r="111" spans="1:27" s="190" customFormat="1" ht="178.5" customHeight="1" x14ac:dyDescent="0.25">
      <c r="A111" s="187" t="s">
        <v>1799</v>
      </c>
      <c r="B111" s="188" t="s">
        <v>2150</v>
      </c>
      <c r="C111" s="188" t="s">
        <v>2151</v>
      </c>
      <c r="D111" s="187" t="s">
        <v>1167</v>
      </c>
      <c r="E111" s="187" t="s">
        <v>2615</v>
      </c>
      <c r="F111" s="187" t="s">
        <v>1244</v>
      </c>
      <c r="G111" s="187" t="s">
        <v>2015</v>
      </c>
      <c r="H111" s="189" t="s">
        <v>3024</v>
      </c>
      <c r="I111" s="213"/>
      <c r="J111" s="218"/>
      <c r="K111" s="187" t="s">
        <v>2616</v>
      </c>
      <c r="L111" s="213"/>
      <c r="M111" s="213" t="s">
        <v>13</v>
      </c>
      <c r="N111" s="213" t="s">
        <v>21</v>
      </c>
      <c r="O111" s="213" t="s">
        <v>3746</v>
      </c>
      <c r="P111" s="237"/>
      <c r="Q111" s="187" t="s">
        <v>1121</v>
      </c>
      <c r="R111" s="187" t="s">
        <v>951</v>
      </c>
      <c r="S111" s="187" t="s">
        <v>1454</v>
      </c>
      <c r="T111" s="187" t="s">
        <v>1633</v>
      </c>
      <c r="U111" s="189" t="s">
        <v>3387</v>
      </c>
      <c r="V111" s="189" t="s">
        <v>3388</v>
      </c>
      <c r="W111" s="189" t="s">
        <v>3778</v>
      </c>
      <c r="AA111" s="230">
        <f>IF(OR(J111="Fail",ISBLANK(J111)),INDEX('Issue Code Table'!C:C,MATCH(N:N,'Issue Code Table'!A:A,0)),IF(M111="Critical",6,IF(M111="Significant",5,IF(M111="Moderate",3,2))))</f>
        <v>5</v>
      </c>
    </row>
    <row r="112" spans="1:27" s="190" customFormat="1" ht="127.5" customHeight="1" x14ac:dyDescent="0.25">
      <c r="A112" s="187" t="s">
        <v>1800</v>
      </c>
      <c r="B112" s="188" t="s">
        <v>2150</v>
      </c>
      <c r="C112" s="188" t="s">
        <v>2151</v>
      </c>
      <c r="D112" s="187" t="s">
        <v>1167</v>
      </c>
      <c r="E112" s="187" t="s">
        <v>2617</v>
      </c>
      <c r="F112" s="187" t="s">
        <v>2618</v>
      </c>
      <c r="G112" s="187" t="s">
        <v>2016</v>
      </c>
      <c r="H112" s="189" t="s">
        <v>3025</v>
      </c>
      <c r="I112" s="213"/>
      <c r="J112" s="218"/>
      <c r="K112" s="187" t="s">
        <v>2619</v>
      </c>
      <c r="L112" s="213"/>
      <c r="M112" s="213" t="s">
        <v>13</v>
      </c>
      <c r="N112" s="213" t="s">
        <v>462</v>
      </c>
      <c r="O112" s="213" t="s">
        <v>3750</v>
      </c>
      <c r="P112" s="237"/>
      <c r="Q112" s="187" t="s">
        <v>1121</v>
      </c>
      <c r="R112" s="187" t="s">
        <v>952</v>
      </c>
      <c r="S112" s="187" t="s">
        <v>1455</v>
      </c>
      <c r="T112" s="187" t="s">
        <v>1634</v>
      </c>
      <c r="U112" s="189" t="s">
        <v>3230</v>
      </c>
      <c r="V112" s="189" t="s">
        <v>3389</v>
      </c>
      <c r="W112" s="189" t="s">
        <v>3778</v>
      </c>
      <c r="AA112" s="230">
        <f>IF(OR(J112="Fail",ISBLANK(J112)),INDEX('Issue Code Table'!C:C,MATCH(N:N,'Issue Code Table'!A:A,0)),IF(M112="Critical",6,IF(M112="Significant",5,IF(M112="Moderate",3,2))))</f>
        <v>5</v>
      </c>
    </row>
    <row r="113" spans="1:27" s="190" customFormat="1" ht="140.25" customHeight="1" x14ac:dyDescent="0.25">
      <c r="A113" s="187" t="s">
        <v>1801</v>
      </c>
      <c r="B113" s="188" t="s">
        <v>2150</v>
      </c>
      <c r="C113" s="188" t="s">
        <v>2151</v>
      </c>
      <c r="D113" s="187" t="s">
        <v>1167</v>
      </c>
      <c r="E113" s="187" t="s">
        <v>2620</v>
      </c>
      <c r="F113" s="187" t="s">
        <v>1245</v>
      </c>
      <c r="G113" s="187" t="s">
        <v>2017</v>
      </c>
      <c r="H113" s="189" t="s">
        <v>3026</v>
      </c>
      <c r="I113" s="213"/>
      <c r="J113" s="218"/>
      <c r="K113" s="193" t="s">
        <v>2621</v>
      </c>
      <c r="L113" s="213"/>
      <c r="M113" s="213" t="s">
        <v>14</v>
      </c>
      <c r="N113" s="213" t="s">
        <v>25</v>
      </c>
      <c r="O113" s="213" t="s">
        <v>3795</v>
      </c>
      <c r="P113" s="237"/>
      <c r="Q113" s="187" t="s">
        <v>1121</v>
      </c>
      <c r="R113" s="187" t="s">
        <v>953</v>
      </c>
      <c r="S113" s="187" t="s">
        <v>1456</v>
      </c>
      <c r="T113" s="187" t="s">
        <v>1635</v>
      </c>
      <c r="U113" s="189" t="s">
        <v>3230</v>
      </c>
      <c r="V113" s="189" t="s">
        <v>3390</v>
      </c>
      <c r="W113" s="189"/>
      <c r="AA113" s="230">
        <f>IF(OR(J113="Fail",ISBLANK(J113)),INDEX('Issue Code Table'!C:C,MATCH(N:N,'Issue Code Table'!A:A,0)),IF(M113="Critical",6,IF(M113="Significant",5,IF(M113="Moderate",3,2))))</f>
        <v>4</v>
      </c>
    </row>
    <row r="114" spans="1:27" s="190" customFormat="1" ht="114.75" customHeight="1" x14ac:dyDescent="0.25">
      <c r="A114" s="187" t="s">
        <v>1802</v>
      </c>
      <c r="B114" s="188" t="s">
        <v>2277</v>
      </c>
      <c r="C114" s="188" t="s">
        <v>2278</v>
      </c>
      <c r="D114" s="187" t="s">
        <v>1167</v>
      </c>
      <c r="E114" s="187" t="s">
        <v>2622</v>
      </c>
      <c r="F114" s="187" t="s">
        <v>1246</v>
      </c>
      <c r="G114" s="187" t="s">
        <v>2018</v>
      </c>
      <c r="H114" s="189" t="s">
        <v>2623</v>
      </c>
      <c r="I114" s="213"/>
      <c r="J114" s="218"/>
      <c r="K114" s="187" t="s">
        <v>2624</v>
      </c>
      <c r="L114" s="213"/>
      <c r="M114" s="213" t="s">
        <v>14</v>
      </c>
      <c r="N114" s="213" t="s">
        <v>3776</v>
      </c>
      <c r="O114" s="213" t="s">
        <v>3777</v>
      </c>
      <c r="P114" s="237"/>
      <c r="Q114" s="187">
        <v>9.1</v>
      </c>
      <c r="R114" s="187" t="s">
        <v>954</v>
      </c>
      <c r="S114" s="187" t="s">
        <v>3110</v>
      </c>
      <c r="T114" s="187" t="s">
        <v>1636</v>
      </c>
      <c r="U114" s="189" t="s">
        <v>3214</v>
      </c>
      <c r="V114" s="189" t="s">
        <v>3391</v>
      </c>
      <c r="W114" s="189"/>
      <c r="AA114" s="230">
        <f>IF(OR(J114="Fail",ISBLANK(J114)),INDEX('Issue Code Table'!C:C,MATCH(N:N,'Issue Code Table'!A:A,0)),IF(M114="Critical",6,IF(M114="Significant",5,IF(M114="Moderate",3,2))))</f>
        <v>3</v>
      </c>
    </row>
    <row r="115" spans="1:27" s="190" customFormat="1" ht="127.5" customHeight="1" x14ac:dyDescent="0.25">
      <c r="A115" s="187" t="s">
        <v>1803</v>
      </c>
      <c r="B115" s="188" t="s">
        <v>2267</v>
      </c>
      <c r="C115" s="188" t="s">
        <v>2268</v>
      </c>
      <c r="D115" s="187" t="s">
        <v>1167</v>
      </c>
      <c r="E115" s="187" t="s">
        <v>2625</v>
      </c>
      <c r="F115" s="187" t="s">
        <v>1247</v>
      </c>
      <c r="G115" s="187" t="s">
        <v>2019</v>
      </c>
      <c r="H115" s="189" t="s">
        <v>2626</v>
      </c>
      <c r="I115" s="213"/>
      <c r="J115" s="218"/>
      <c r="K115" s="187" t="s">
        <v>2627</v>
      </c>
      <c r="L115" s="213"/>
      <c r="M115" s="213" t="s">
        <v>14</v>
      </c>
      <c r="N115" s="213" t="s">
        <v>3776</v>
      </c>
      <c r="O115" s="213" t="s">
        <v>3777</v>
      </c>
      <c r="P115" s="237"/>
      <c r="Q115" s="187">
        <v>9.1</v>
      </c>
      <c r="R115" s="187" t="s">
        <v>955</v>
      </c>
      <c r="S115" s="187" t="s">
        <v>3111</v>
      </c>
      <c r="T115" s="187" t="s">
        <v>1637</v>
      </c>
      <c r="U115" s="189" t="s">
        <v>3214</v>
      </c>
      <c r="V115" s="189" t="s">
        <v>3392</v>
      </c>
      <c r="W115" s="189"/>
      <c r="AA115" s="230">
        <f>IF(OR(J115="Fail",ISBLANK(J115)),INDEX('Issue Code Table'!C:C,MATCH(N:N,'Issue Code Table'!A:A,0)),IF(M115="Critical",6,IF(M115="Significant",5,IF(M115="Moderate",3,2))))</f>
        <v>3</v>
      </c>
    </row>
    <row r="116" spans="1:27" s="190" customFormat="1" ht="127.5" customHeight="1" x14ac:dyDescent="0.25">
      <c r="A116" s="187" t="s">
        <v>1804</v>
      </c>
      <c r="B116" s="188" t="s">
        <v>2267</v>
      </c>
      <c r="C116" s="188" t="s">
        <v>2268</v>
      </c>
      <c r="D116" s="187" t="s">
        <v>1167</v>
      </c>
      <c r="E116" s="187" t="s">
        <v>2628</v>
      </c>
      <c r="F116" s="187" t="s">
        <v>1248</v>
      </c>
      <c r="G116" s="187" t="s">
        <v>2020</v>
      </c>
      <c r="H116" s="189" t="s">
        <v>2629</v>
      </c>
      <c r="I116" s="213"/>
      <c r="J116" s="218"/>
      <c r="K116" s="187" t="s">
        <v>2630</v>
      </c>
      <c r="L116" s="213"/>
      <c r="M116" s="213" t="s">
        <v>14</v>
      </c>
      <c r="N116" s="213" t="s">
        <v>3776</v>
      </c>
      <c r="O116" s="213" t="s">
        <v>3777</v>
      </c>
      <c r="P116" s="237"/>
      <c r="Q116" s="187">
        <v>9.1</v>
      </c>
      <c r="R116" s="192" t="s">
        <v>956</v>
      </c>
      <c r="S116" s="187" t="s">
        <v>1457</v>
      </c>
      <c r="T116" s="187" t="s">
        <v>1638</v>
      </c>
      <c r="U116" s="189" t="s">
        <v>3214</v>
      </c>
      <c r="V116" s="189" t="s">
        <v>3393</v>
      </c>
      <c r="W116" s="189"/>
      <c r="AA116" s="230">
        <f>IF(OR(J116="Fail",ISBLANK(J116)),INDEX('Issue Code Table'!C:C,MATCH(N:N,'Issue Code Table'!A:A,0)),IF(M116="Critical",6,IF(M116="Significant",5,IF(M116="Moderate",3,2))))</f>
        <v>3</v>
      </c>
    </row>
    <row r="117" spans="1:27" s="190" customFormat="1" ht="127.5" customHeight="1" x14ac:dyDescent="0.25">
      <c r="A117" s="187" t="s">
        <v>1805</v>
      </c>
      <c r="B117" s="188" t="s">
        <v>2265</v>
      </c>
      <c r="C117" s="188" t="s">
        <v>2266</v>
      </c>
      <c r="D117" s="187" t="s">
        <v>1167</v>
      </c>
      <c r="E117" s="187" t="s">
        <v>2631</v>
      </c>
      <c r="F117" s="187" t="s">
        <v>2632</v>
      </c>
      <c r="G117" s="187" t="s">
        <v>2021</v>
      </c>
      <c r="H117" s="189" t="s">
        <v>2633</v>
      </c>
      <c r="I117" s="213"/>
      <c r="J117" s="218"/>
      <c r="K117" s="187" t="s">
        <v>2634</v>
      </c>
      <c r="L117" s="213"/>
      <c r="M117" s="213" t="s">
        <v>14</v>
      </c>
      <c r="N117" s="213" t="s">
        <v>3776</v>
      </c>
      <c r="O117" s="213" t="s">
        <v>3777</v>
      </c>
      <c r="P117" s="237"/>
      <c r="Q117" s="187">
        <v>9.1</v>
      </c>
      <c r="R117" s="187" t="s">
        <v>957</v>
      </c>
      <c r="S117" s="187" t="s">
        <v>1458</v>
      </c>
      <c r="T117" s="187" t="s">
        <v>1639</v>
      </c>
      <c r="U117" s="189" t="s">
        <v>3394</v>
      </c>
      <c r="V117" s="189" t="s">
        <v>3395</v>
      </c>
      <c r="W117" s="189"/>
      <c r="AA117" s="230">
        <f>IF(OR(J117="Fail",ISBLANK(J117)),INDEX('Issue Code Table'!C:C,MATCH(N:N,'Issue Code Table'!A:A,0)),IF(M117="Critical",6,IF(M117="Significant",5,IF(M117="Moderate",3,2))))</f>
        <v>3</v>
      </c>
    </row>
    <row r="118" spans="1:27" s="190" customFormat="1" ht="127.5" customHeight="1" x14ac:dyDescent="0.25">
      <c r="A118" s="187" t="s">
        <v>1806</v>
      </c>
      <c r="B118" s="188" t="s">
        <v>2279</v>
      </c>
      <c r="C118" s="188" t="s">
        <v>2280</v>
      </c>
      <c r="D118" s="187" t="s">
        <v>1167</v>
      </c>
      <c r="E118" s="187" t="s">
        <v>2635</v>
      </c>
      <c r="F118" s="187" t="s">
        <v>1249</v>
      </c>
      <c r="G118" s="187" t="s">
        <v>2022</v>
      </c>
      <c r="H118" s="189" t="s">
        <v>2636</v>
      </c>
      <c r="I118" s="213"/>
      <c r="J118" s="218"/>
      <c r="K118" s="187" t="s">
        <v>2637</v>
      </c>
      <c r="L118" s="213"/>
      <c r="M118" s="213" t="s">
        <v>14</v>
      </c>
      <c r="N118" s="213" t="s">
        <v>3776</v>
      </c>
      <c r="O118" s="213" t="s">
        <v>3777</v>
      </c>
      <c r="P118" s="237"/>
      <c r="Q118" s="187">
        <v>9.1</v>
      </c>
      <c r="R118" s="187" t="s">
        <v>958</v>
      </c>
      <c r="S118" s="187" t="s">
        <v>1459</v>
      </c>
      <c r="T118" s="187" t="s">
        <v>1640</v>
      </c>
      <c r="U118" s="189" t="s">
        <v>3396</v>
      </c>
      <c r="V118" s="189" t="s">
        <v>3397</v>
      </c>
      <c r="W118" s="189"/>
      <c r="AA118" s="230">
        <f>IF(OR(J118="Fail",ISBLANK(J118)),INDEX('Issue Code Table'!C:C,MATCH(N:N,'Issue Code Table'!A:A,0)),IF(M118="Critical",6,IF(M118="Significant",5,IF(M118="Moderate",3,2))))</f>
        <v>3</v>
      </c>
    </row>
    <row r="119" spans="1:27" s="190" customFormat="1" ht="127.5" customHeight="1" x14ac:dyDescent="0.25">
      <c r="A119" s="187" t="s">
        <v>1807</v>
      </c>
      <c r="B119" s="188" t="s">
        <v>2277</v>
      </c>
      <c r="C119" s="188" t="s">
        <v>2278</v>
      </c>
      <c r="D119" s="187" t="s">
        <v>1167</v>
      </c>
      <c r="E119" s="197" t="s">
        <v>2638</v>
      </c>
      <c r="F119" s="197" t="s">
        <v>1250</v>
      </c>
      <c r="G119" s="197" t="s">
        <v>2023</v>
      </c>
      <c r="H119" s="189" t="s">
        <v>2639</v>
      </c>
      <c r="I119" s="215"/>
      <c r="J119" s="218"/>
      <c r="K119" s="197" t="s">
        <v>2640</v>
      </c>
      <c r="L119" s="215"/>
      <c r="M119" s="213" t="s">
        <v>14</v>
      </c>
      <c r="N119" s="213" t="s">
        <v>3776</v>
      </c>
      <c r="O119" s="213" t="s">
        <v>3777</v>
      </c>
      <c r="P119" s="237"/>
      <c r="Q119" s="187">
        <v>9.1</v>
      </c>
      <c r="R119" s="187" t="s">
        <v>959</v>
      </c>
      <c r="S119" s="197" t="s">
        <v>1460</v>
      </c>
      <c r="T119" s="197" t="s">
        <v>1641</v>
      </c>
      <c r="U119" s="189" t="s">
        <v>3398</v>
      </c>
      <c r="V119" s="189" t="s">
        <v>3399</v>
      </c>
      <c r="W119" s="189"/>
      <c r="AA119" s="230">
        <f>IF(OR(J119="Fail",ISBLANK(J119)),INDEX('Issue Code Table'!C:C,MATCH(N:N,'Issue Code Table'!A:A,0)),IF(M119="Critical",6,IF(M119="Significant",5,IF(M119="Moderate",3,2))))</f>
        <v>3</v>
      </c>
    </row>
    <row r="120" spans="1:27" s="190" customFormat="1" ht="127.5" customHeight="1" x14ac:dyDescent="0.25">
      <c r="A120" s="187" t="s">
        <v>1808</v>
      </c>
      <c r="B120" s="188" t="s">
        <v>2146</v>
      </c>
      <c r="C120" s="188" t="s">
        <v>2147</v>
      </c>
      <c r="D120" s="187" t="s">
        <v>1167</v>
      </c>
      <c r="E120" s="197" t="s">
        <v>2641</v>
      </c>
      <c r="F120" s="197" t="s">
        <v>1251</v>
      </c>
      <c r="G120" s="197" t="s">
        <v>2024</v>
      </c>
      <c r="H120" s="189" t="s">
        <v>2642</v>
      </c>
      <c r="I120" s="215"/>
      <c r="J120" s="218"/>
      <c r="K120" s="197" t="s">
        <v>2643</v>
      </c>
      <c r="L120" s="215"/>
      <c r="M120" s="213" t="s">
        <v>14</v>
      </c>
      <c r="N120" s="213" t="s">
        <v>3776</v>
      </c>
      <c r="O120" s="213" t="s">
        <v>3777</v>
      </c>
      <c r="P120" s="237"/>
      <c r="Q120" s="187">
        <v>9.1</v>
      </c>
      <c r="R120" s="187" t="s">
        <v>960</v>
      </c>
      <c r="S120" s="197" t="s">
        <v>1460</v>
      </c>
      <c r="T120" s="197" t="s">
        <v>1642</v>
      </c>
      <c r="U120" s="189" t="s">
        <v>3398</v>
      </c>
      <c r="V120" s="189" t="s">
        <v>3400</v>
      </c>
      <c r="W120" s="189"/>
      <c r="AA120" s="230">
        <f>IF(OR(J120="Fail",ISBLANK(J120)),INDEX('Issue Code Table'!C:C,MATCH(N:N,'Issue Code Table'!A:A,0)),IF(M120="Critical",6,IF(M120="Significant",5,IF(M120="Moderate",3,2))))</f>
        <v>3</v>
      </c>
    </row>
    <row r="121" spans="1:27" s="190" customFormat="1" ht="127.5" customHeight="1" x14ac:dyDescent="0.25">
      <c r="A121" s="187" t="s">
        <v>1809</v>
      </c>
      <c r="B121" s="188" t="s">
        <v>2267</v>
      </c>
      <c r="C121" s="188" t="s">
        <v>2268</v>
      </c>
      <c r="D121" s="187" t="s">
        <v>1167</v>
      </c>
      <c r="E121" s="197" t="s">
        <v>2644</v>
      </c>
      <c r="F121" s="197" t="s">
        <v>1252</v>
      </c>
      <c r="G121" s="197" t="s">
        <v>2025</v>
      </c>
      <c r="H121" s="189" t="s">
        <v>2645</v>
      </c>
      <c r="I121" s="215"/>
      <c r="J121" s="218"/>
      <c r="K121" s="197" t="s">
        <v>2646</v>
      </c>
      <c r="L121" s="215"/>
      <c r="M121" s="213" t="s">
        <v>14</v>
      </c>
      <c r="N121" s="213" t="s">
        <v>3776</v>
      </c>
      <c r="O121" s="213" t="s">
        <v>3777</v>
      </c>
      <c r="P121" s="237"/>
      <c r="Q121" s="187">
        <v>9.1</v>
      </c>
      <c r="R121" s="187" t="s">
        <v>961</v>
      </c>
      <c r="S121" s="197" t="s">
        <v>1461</v>
      </c>
      <c r="T121" s="197" t="s">
        <v>1643</v>
      </c>
      <c r="U121" s="189" t="s">
        <v>3401</v>
      </c>
      <c r="V121" s="189" t="s">
        <v>3402</v>
      </c>
      <c r="W121" s="189"/>
      <c r="AA121" s="230">
        <f>IF(OR(J121="Fail",ISBLANK(J121)),INDEX('Issue Code Table'!C:C,MATCH(N:N,'Issue Code Table'!A:A,0)),IF(M121="Critical",6,IF(M121="Significant",5,IF(M121="Moderate",3,2))))</f>
        <v>3</v>
      </c>
    </row>
    <row r="122" spans="1:27" s="190" customFormat="1" ht="127.5" customHeight="1" x14ac:dyDescent="0.25">
      <c r="A122" s="187" t="s">
        <v>1810</v>
      </c>
      <c r="B122" s="188" t="s">
        <v>2267</v>
      </c>
      <c r="C122" s="188" t="s">
        <v>2268</v>
      </c>
      <c r="D122" s="187" t="s">
        <v>1167</v>
      </c>
      <c r="E122" s="197" t="s">
        <v>2647</v>
      </c>
      <c r="F122" s="197" t="s">
        <v>1253</v>
      </c>
      <c r="G122" s="197" t="s">
        <v>2026</v>
      </c>
      <c r="H122" s="189" t="s">
        <v>2648</v>
      </c>
      <c r="I122" s="215"/>
      <c r="J122" s="218"/>
      <c r="K122" s="197" t="s">
        <v>2649</v>
      </c>
      <c r="L122" s="215"/>
      <c r="M122" s="213" t="s">
        <v>142</v>
      </c>
      <c r="N122" s="213" t="s">
        <v>337</v>
      </c>
      <c r="O122" s="215" t="s">
        <v>3628</v>
      </c>
      <c r="P122" s="237"/>
      <c r="Q122" s="187">
        <v>9.1</v>
      </c>
      <c r="R122" s="187" t="s">
        <v>962</v>
      </c>
      <c r="S122" s="197" t="s">
        <v>1461</v>
      </c>
      <c r="T122" s="197" t="s">
        <v>1644</v>
      </c>
      <c r="U122" s="189" t="s">
        <v>3403</v>
      </c>
      <c r="V122" s="189" t="s">
        <v>3404</v>
      </c>
      <c r="W122" s="189"/>
      <c r="AA122" s="230">
        <f>IF(OR(J122="Fail",ISBLANK(J122)),INDEX('Issue Code Table'!C:C,MATCH(N:N,'Issue Code Table'!A:A,0)),IF(M122="Critical",6,IF(M122="Significant",5,IF(M122="Moderate",3,2))))</f>
        <v>2</v>
      </c>
    </row>
    <row r="123" spans="1:27" s="190" customFormat="1" ht="127.5" customHeight="1" x14ac:dyDescent="0.25">
      <c r="A123" s="187" t="s">
        <v>1811</v>
      </c>
      <c r="B123" s="188" t="s">
        <v>2267</v>
      </c>
      <c r="C123" s="188" t="s">
        <v>2268</v>
      </c>
      <c r="D123" s="187" t="s">
        <v>1167</v>
      </c>
      <c r="E123" s="197" t="s">
        <v>2650</v>
      </c>
      <c r="F123" s="197" t="s">
        <v>1254</v>
      </c>
      <c r="G123" s="197" t="s">
        <v>2027</v>
      </c>
      <c r="H123" s="189" t="s">
        <v>2651</v>
      </c>
      <c r="I123" s="215"/>
      <c r="J123" s="218"/>
      <c r="K123" s="197" t="s">
        <v>2652</v>
      </c>
      <c r="L123" s="215"/>
      <c r="M123" s="213" t="s">
        <v>14</v>
      </c>
      <c r="N123" s="213" t="s">
        <v>152</v>
      </c>
      <c r="O123" s="215" t="s">
        <v>3751</v>
      </c>
      <c r="P123" s="237"/>
      <c r="Q123" s="187">
        <v>9.1</v>
      </c>
      <c r="R123" s="187" t="s">
        <v>963</v>
      </c>
      <c r="S123" s="197" t="s">
        <v>1461</v>
      </c>
      <c r="T123" s="197" t="s">
        <v>1645</v>
      </c>
      <c r="U123" s="189" t="s">
        <v>3405</v>
      </c>
      <c r="V123" s="189" t="s">
        <v>3406</v>
      </c>
      <c r="W123" s="189"/>
      <c r="AA123" s="230">
        <f>IF(OR(J123="Fail",ISBLANK(J123)),INDEX('Issue Code Table'!C:C,MATCH(N:N,'Issue Code Table'!A:A,0)),IF(M123="Critical",6,IF(M123="Significant",5,IF(M123="Moderate",3,2))))</f>
        <v>5</v>
      </c>
    </row>
    <row r="124" spans="1:27" s="190" customFormat="1" ht="127.5" customHeight="1" x14ac:dyDescent="0.25">
      <c r="A124" s="187" t="s">
        <v>1812</v>
      </c>
      <c r="B124" s="188" t="s">
        <v>2267</v>
      </c>
      <c r="C124" s="188" t="s">
        <v>2268</v>
      </c>
      <c r="D124" s="187" t="s">
        <v>1167</v>
      </c>
      <c r="E124" s="197" t="s">
        <v>2653</v>
      </c>
      <c r="F124" s="197" t="s">
        <v>1255</v>
      </c>
      <c r="G124" s="197" t="s">
        <v>2028</v>
      </c>
      <c r="H124" s="189" t="s">
        <v>2654</v>
      </c>
      <c r="I124" s="215"/>
      <c r="J124" s="218"/>
      <c r="K124" s="197" t="s">
        <v>2655</v>
      </c>
      <c r="L124" s="215"/>
      <c r="M124" s="213" t="s">
        <v>14</v>
      </c>
      <c r="N124" s="213" t="s">
        <v>333</v>
      </c>
      <c r="O124" s="215" t="s">
        <v>3761</v>
      </c>
      <c r="P124" s="237"/>
      <c r="Q124" s="187">
        <v>9.1</v>
      </c>
      <c r="R124" s="187" t="s">
        <v>964</v>
      </c>
      <c r="S124" s="197" t="s">
        <v>1461</v>
      </c>
      <c r="T124" s="197" t="s">
        <v>1646</v>
      </c>
      <c r="U124" s="189" t="s">
        <v>3407</v>
      </c>
      <c r="V124" s="189" t="s">
        <v>3408</v>
      </c>
      <c r="W124" s="189"/>
      <c r="AA124" s="230">
        <f>IF(OR(J124="Fail",ISBLANK(J124)),INDEX('Issue Code Table'!C:C,MATCH(N:N,'Issue Code Table'!A:A,0)),IF(M124="Critical",6,IF(M124="Significant",5,IF(M124="Moderate",3,2))))</f>
        <v>5</v>
      </c>
    </row>
    <row r="125" spans="1:27" s="190" customFormat="1" ht="114.75" customHeight="1" x14ac:dyDescent="0.25">
      <c r="A125" s="187" t="s">
        <v>1813</v>
      </c>
      <c r="B125" s="188" t="s">
        <v>2277</v>
      </c>
      <c r="C125" s="188" t="s">
        <v>2278</v>
      </c>
      <c r="D125" s="187" t="s">
        <v>1167</v>
      </c>
      <c r="E125" s="197" t="s">
        <v>2656</v>
      </c>
      <c r="F125" s="197" t="s">
        <v>1246</v>
      </c>
      <c r="G125" s="197" t="s">
        <v>2029</v>
      </c>
      <c r="H125" s="189" t="s">
        <v>2657</v>
      </c>
      <c r="I125" s="215"/>
      <c r="J125" s="218"/>
      <c r="K125" s="197" t="s">
        <v>2658</v>
      </c>
      <c r="L125" s="215"/>
      <c r="M125" s="213" t="s">
        <v>14</v>
      </c>
      <c r="N125" s="213" t="s">
        <v>3776</v>
      </c>
      <c r="O125" s="213" t="s">
        <v>3777</v>
      </c>
      <c r="P125" s="237"/>
      <c r="Q125" s="187">
        <v>9.1999999999999993</v>
      </c>
      <c r="R125" s="187" t="s">
        <v>965</v>
      </c>
      <c r="S125" s="197" t="s">
        <v>3110</v>
      </c>
      <c r="T125" s="197" t="s">
        <v>1647</v>
      </c>
      <c r="U125" s="189" t="s">
        <v>3214</v>
      </c>
      <c r="V125" s="189" t="s">
        <v>3409</v>
      </c>
      <c r="W125" s="189"/>
      <c r="AA125" s="230">
        <f>IF(OR(J125="Fail",ISBLANK(J125)),INDEX('Issue Code Table'!C:C,MATCH(N:N,'Issue Code Table'!A:A,0)),IF(M125="Critical",6,IF(M125="Significant",5,IF(M125="Moderate",3,2))))</f>
        <v>3</v>
      </c>
    </row>
    <row r="126" spans="1:27" s="190" customFormat="1" ht="127.5" customHeight="1" x14ac:dyDescent="0.25">
      <c r="A126" s="187" t="s">
        <v>1814</v>
      </c>
      <c r="B126" s="188" t="s">
        <v>2267</v>
      </c>
      <c r="C126" s="188" t="s">
        <v>2268</v>
      </c>
      <c r="D126" s="187" t="s">
        <v>1167</v>
      </c>
      <c r="E126" s="197" t="s">
        <v>2659</v>
      </c>
      <c r="F126" s="197" t="s">
        <v>1247</v>
      </c>
      <c r="G126" s="197" t="s">
        <v>2030</v>
      </c>
      <c r="H126" s="189" t="s">
        <v>2660</v>
      </c>
      <c r="I126" s="215"/>
      <c r="J126" s="218"/>
      <c r="K126" s="197" t="s">
        <v>2661</v>
      </c>
      <c r="L126" s="215"/>
      <c r="M126" s="213" t="s">
        <v>14</v>
      </c>
      <c r="N126" s="213" t="s">
        <v>3776</v>
      </c>
      <c r="O126" s="213" t="s">
        <v>3777</v>
      </c>
      <c r="P126" s="237"/>
      <c r="Q126" s="187">
        <v>9.1999999999999993</v>
      </c>
      <c r="R126" s="187" t="s">
        <v>966</v>
      </c>
      <c r="S126" s="197" t="s">
        <v>3111</v>
      </c>
      <c r="T126" s="197" t="s">
        <v>1648</v>
      </c>
      <c r="U126" s="189" t="s">
        <v>3214</v>
      </c>
      <c r="V126" s="189" t="s">
        <v>3410</v>
      </c>
      <c r="W126" s="189"/>
      <c r="AA126" s="230">
        <f>IF(OR(J126="Fail",ISBLANK(J126)),INDEX('Issue Code Table'!C:C,MATCH(N:N,'Issue Code Table'!A:A,0)),IF(M126="Critical",6,IF(M126="Significant",5,IF(M126="Moderate",3,2))))</f>
        <v>3</v>
      </c>
    </row>
    <row r="127" spans="1:27" s="190" customFormat="1" ht="165.75" customHeight="1" x14ac:dyDescent="0.25">
      <c r="A127" s="187" t="s">
        <v>1815</v>
      </c>
      <c r="B127" s="188" t="s">
        <v>2267</v>
      </c>
      <c r="C127" s="188" t="s">
        <v>2268</v>
      </c>
      <c r="D127" s="187" t="s">
        <v>1167</v>
      </c>
      <c r="E127" s="197" t="s">
        <v>2662</v>
      </c>
      <c r="F127" s="197" t="s">
        <v>1256</v>
      </c>
      <c r="G127" s="197" t="s">
        <v>2031</v>
      </c>
      <c r="H127" s="189" t="s">
        <v>2663</v>
      </c>
      <c r="I127" s="215"/>
      <c r="J127" s="218"/>
      <c r="K127" s="197" t="s">
        <v>2664</v>
      </c>
      <c r="L127" s="215"/>
      <c r="M127" s="213" t="s">
        <v>14</v>
      </c>
      <c r="N127" s="213" t="s">
        <v>3776</v>
      </c>
      <c r="O127" s="213" t="s">
        <v>3777</v>
      </c>
      <c r="P127" s="237"/>
      <c r="Q127" s="187">
        <v>9.1999999999999993</v>
      </c>
      <c r="R127" s="187" t="s">
        <v>967</v>
      </c>
      <c r="S127" s="197" t="s">
        <v>1457</v>
      </c>
      <c r="T127" s="197" t="s">
        <v>1649</v>
      </c>
      <c r="U127" s="189" t="s">
        <v>3214</v>
      </c>
      <c r="V127" s="189" t="s">
        <v>3411</v>
      </c>
      <c r="W127" s="189"/>
      <c r="AA127" s="230">
        <f>IF(OR(J127="Fail",ISBLANK(J127)),INDEX('Issue Code Table'!C:C,MATCH(N:N,'Issue Code Table'!A:A,0)),IF(M127="Critical",6,IF(M127="Significant",5,IF(M127="Moderate",3,2))))</f>
        <v>3</v>
      </c>
    </row>
    <row r="128" spans="1:27" s="190" customFormat="1" ht="127.5" customHeight="1" x14ac:dyDescent="0.25">
      <c r="A128" s="187" t="s">
        <v>1816</v>
      </c>
      <c r="B128" s="188" t="s">
        <v>2265</v>
      </c>
      <c r="C128" s="188" t="s">
        <v>2266</v>
      </c>
      <c r="D128" s="187" t="s">
        <v>1167</v>
      </c>
      <c r="E128" s="197" t="s">
        <v>2665</v>
      </c>
      <c r="F128" s="197" t="s">
        <v>2632</v>
      </c>
      <c r="G128" s="197" t="s">
        <v>2032</v>
      </c>
      <c r="H128" s="189" t="s">
        <v>2666</v>
      </c>
      <c r="I128" s="215"/>
      <c r="J128" s="218"/>
      <c r="K128" s="197" t="s">
        <v>2667</v>
      </c>
      <c r="L128" s="215"/>
      <c r="M128" s="213" t="s">
        <v>14</v>
      </c>
      <c r="N128" s="213" t="s">
        <v>3743</v>
      </c>
      <c r="O128" s="213" t="s">
        <v>3783</v>
      </c>
      <c r="P128" s="237"/>
      <c r="Q128" s="187">
        <v>9.1999999999999993</v>
      </c>
      <c r="R128" s="187" t="s">
        <v>968</v>
      </c>
      <c r="S128" s="197" t="s">
        <v>1458</v>
      </c>
      <c r="T128" s="197" t="s">
        <v>1650</v>
      </c>
      <c r="U128" s="189" t="s">
        <v>3394</v>
      </c>
      <c r="V128" s="189" t="s">
        <v>3412</v>
      </c>
      <c r="W128" s="189"/>
      <c r="AA128" s="230">
        <f>IF(OR(J128="Fail",ISBLANK(J128)),INDEX('Issue Code Table'!C:C,MATCH(N:N,'Issue Code Table'!A:A,0)),IF(M128="Critical",6,IF(M128="Significant",5,IF(M128="Moderate",3,2))))</f>
        <v>3</v>
      </c>
    </row>
    <row r="129" spans="1:27" s="190" customFormat="1" ht="127.5" customHeight="1" x14ac:dyDescent="0.25">
      <c r="A129" s="187" t="s">
        <v>1817</v>
      </c>
      <c r="B129" s="188" t="s">
        <v>2279</v>
      </c>
      <c r="C129" s="188" t="s">
        <v>2280</v>
      </c>
      <c r="D129" s="187" t="s">
        <v>1167</v>
      </c>
      <c r="E129" s="197" t="s">
        <v>2668</v>
      </c>
      <c r="F129" s="197" t="s">
        <v>1249</v>
      </c>
      <c r="G129" s="197" t="s">
        <v>2033</v>
      </c>
      <c r="H129" s="189" t="s">
        <v>2669</v>
      </c>
      <c r="I129" s="215"/>
      <c r="J129" s="218"/>
      <c r="K129" s="197" t="s">
        <v>2670</v>
      </c>
      <c r="L129" s="215"/>
      <c r="M129" s="213" t="s">
        <v>14</v>
      </c>
      <c r="N129" s="213" t="s">
        <v>3776</v>
      </c>
      <c r="O129" s="213" t="s">
        <v>3777</v>
      </c>
      <c r="P129" s="237"/>
      <c r="Q129" s="187">
        <v>9.1999999999999993</v>
      </c>
      <c r="R129" s="187" t="s">
        <v>969</v>
      </c>
      <c r="S129" s="197" t="s">
        <v>1459</v>
      </c>
      <c r="T129" s="197" t="s">
        <v>1651</v>
      </c>
      <c r="U129" s="189" t="s">
        <v>3396</v>
      </c>
      <c r="V129" s="189" t="s">
        <v>3413</v>
      </c>
      <c r="W129" s="189"/>
      <c r="AA129" s="230">
        <f>IF(OR(J129="Fail",ISBLANK(J129)),INDEX('Issue Code Table'!C:C,MATCH(N:N,'Issue Code Table'!A:A,0)),IF(M129="Critical",6,IF(M129="Significant",5,IF(M129="Moderate",3,2))))</f>
        <v>3</v>
      </c>
    </row>
    <row r="130" spans="1:27" s="190" customFormat="1" ht="127.5" customHeight="1" x14ac:dyDescent="0.25">
      <c r="A130" s="187" t="s">
        <v>1818</v>
      </c>
      <c r="B130" s="188" t="s">
        <v>2277</v>
      </c>
      <c r="C130" s="188" t="s">
        <v>2278</v>
      </c>
      <c r="D130" s="187" t="s">
        <v>1167</v>
      </c>
      <c r="E130" s="197" t="s">
        <v>2671</v>
      </c>
      <c r="F130" s="197" t="s">
        <v>1250</v>
      </c>
      <c r="G130" s="197" t="s">
        <v>2034</v>
      </c>
      <c r="H130" s="189" t="s">
        <v>2672</v>
      </c>
      <c r="I130" s="215"/>
      <c r="J130" s="218"/>
      <c r="K130" s="197" t="s">
        <v>2673</v>
      </c>
      <c r="L130" s="215"/>
      <c r="M130" s="213" t="s">
        <v>14</v>
      </c>
      <c r="N130" s="213" t="s">
        <v>3776</v>
      </c>
      <c r="O130" s="213" t="s">
        <v>3777</v>
      </c>
      <c r="P130" s="237"/>
      <c r="Q130" s="187">
        <v>9.1999999999999993</v>
      </c>
      <c r="R130" s="187" t="s">
        <v>970</v>
      </c>
      <c r="S130" s="197" t="s">
        <v>1460</v>
      </c>
      <c r="T130" s="197" t="s">
        <v>1652</v>
      </c>
      <c r="U130" s="189" t="s">
        <v>3398</v>
      </c>
      <c r="V130" s="189" t="s">
        <v>3414</v>
      </c>
      <c r="W130" s="189"/>
      <c r="AA130" s="230">
        <f>IF(OR(J130="Fail",ISBLANK(J130)),INDEX('Issue Code Table'!C:C,MATCH(N:N,'Issue Code Table'!A:A,0)),IF(M130="Critical",6,IF(M130="Significant",5,IF(M130="Moderate",3,2))))</f>
        <v>3</v>
      </c>
    </row>
    <row r="131" spans="1:27" s="190" customFormat="1" ht="127.5" customHeight="1" x14ac:dyDescent="0.25">
      <c r="A131" s="187" t="s">
        <v>1819</v>
      </c>
      <c r="B131" s="188" t="s">
        <v>2146</v>
      </c>
      <c r="C131" s="188" t="s">
        <v>2147</v>
      </c>
      <c r="D131" s="187" t="s">
        <v>1167</v>
      </c>
      <c r="E131" s="197" t="s">
        <v>2674</v>
      </c>
      <c r="F131" s="197" t="s">
        <v>1251</v>
      </c>
      <c r="G131" s="197" t="s">
        <v>2035</v>
      </c>
      <c r="H131" s="189" t="s">
        <v>2675</v>
      </c>
      <c r="I131" s="215"/>
      <c r="J131" s="218"/>
      <c r="K131" s="197" t="s">
        <v>2676</v>
      </c>
      <c r="L131" s="215"/>
      <c r="M131" s="213" t="s">
        <v>14</v>
      </c>
      <c r="N131" s="213" t="s">
        <v>3776</v>
      </c>
      <c r="O131" s="213" t="s">
        <v>3777</v>
      </c>
      <c r="P131" s="237"/>
      <c r="Q131" s="187">
        <v>9.1999999999999993</v>
      </c>
      <c r="R131" s="187" t="s">
        <v>971</v>
      </c>
      <c r="S131" s="197" t="s">
        <v>1460</v>
      </c>
      <c r="T131" s="197" t="s">
        <v>1653</v>
      </c>
      <c r="U131" s="189" t="s">
        <v>3398</v>
      </c>
      <c r="V131" s="189" t="s">
        <v>3415</v>
      </c>
      <c r="W131" s="189"/>
      <c r="AA131" s="230">
        <f>IF(OR(J131="Fail",ISBLANK(J131)),INDEX('Issue Code Table'!C:C,MATCH(N:N,'Issue Code Table'!A:A,0)),IF(M131="Critical",6,IF(M131="Significant",5,IF(M131="Moderate",3,2))))</f>
        <v>3</v>
      </c>
    </row>
    <row r="132" spans="1:27" s="190" customFormat="1" ht="127.5" customHeight="1" x14ac:dyDescent="0.25">
      <c r="A132" s="187" t="s">
        <v>1820</v>
      </c>
      <c r="B132" s="188" t="s">
        <v>2267</v>
      </c>
      <c r="C132" s="188" t="s">
        <v>2268</v>
      </c>
      <c r="D132" s="187" t="s">
        <v>1167</v>
      </c>
      <c r="E132" s="197" t="s">
        <v>2677</v>
      </c>
      <c r="F132" s="197" t="s">
        <v>1257</v>
      </c>
      <c r="G132" s="197" t="s">
        <v>2036</v>
      </c>
      <c r="H132" s="189" t="s">
        <v>2678</v>
      </c>
      <c r="I132" s="215"/>
      <c r="J132" s="218"/>
      <c r="K132" s="197" t="s">
        <v>2679</v>
      </c>
      <c r="L132" s="215"/>
      <c r="M132" s="213" t="s">
        <v>14</v>
      </c>
      <c r="N132" s="213" t="s">
        <v>290</v>
      </c>
      <c r="O132" s="215" t="s">
        <v>3760</v>
      </c>
      <c r="P132" s="237"/>
      <c r="Q132" s="187">
        <v>9.1999999999999993</v>
      </c>
      <c r="R132" s="187" t="s">
        <v>972</v>
      </c>
      <c r="S132" s="197" t="s">
        <v>1461</v>
      </c>
      <c r="T132" s="197" t="s">
        <v>1654</v>
      </c>
      <c r="U132" s="189" t="s">
        <v>3401</v>
      </c>
      <c r="V132" s="189" t="s">
        <v>3416</v>
      </c>
      <c r="W132" s="189"/>
      <c r="AA132" s="230">
        <f>IF(OR(J132="Fail",ISBLANK(J132)),INDEX('Issue Code Table'!C:C,MATCH(N:N,'Issue Code Table'!A:A,0)),IF(M132="Critical",6,IF(M132="Significant",5,IF(M132="Moderate",3,2))))</f>
        <v>3</v>
      </c>
    </row>
    <row r="133" spans="1:27" s="190" customFormat="1" ht="127.5" customHeight="1" x14ac:dyDescent="0.25">
      <c r="A133" s="187" t="s">
        <v>1821</v>
      </c>
      <c r="B133" s="188" t="s">
        <v>2267</v>
      </c>
      <c r="C133" s="188" t="s">
        <v>2268</v>
      </c>
      <c r="D133" s="187" t="s">
        <v>1167</v>
      </c>
      <c r="E133" s="197" t="s">
        <v>2680</v>
      </c>
      <c r="F133" s="197" t="s">
        <v>1253</v>
      </c>
      <c r="G133" s="197" t="s">
        <v>2037</v>
      </c>
      <c r="H133" s="189" t="s">
        <v>2681</v>
      </c>
      <c r="I133" s="215"/>
      <c r="J133" s="218"/>
      <c r="K133" s="197" t="s">
        <v>2682</v>
      </c>
      <c r="L133" s="215"/>
      <c r="M133" s="213" t="s">
        <v>142</v>
      </c>
      <c r="N133" s="213" t="s">
        <v>337</v>
      </c>
      <c r="O133" s="215" t="s">
        <v>3628</v>
      </c>
      <c r="P133" s="237"/>
      <c r="Q133" s="187">
        <v>9.1999999999999993</v>
      </c>
      <c r="R133" s="187" t="s">
        <v>973</v>
      </c>
      <c r="S133" s="197" t="s">
        <v>1461</v>
      </c>
      <c r="T133" s="197" t="s">
        <v>1655</v>
      </c>
      <c r="U133" s="189" t="s">
        <v>3403</v>
      </c>
      <c r="V133" s="189" t="s">
        <v>3417</v>
      </c>
      <c r="W133" s="189"/>
      <c r="AA133" s="230">
        <f>IF(OR(J133="Fail",ISBLANK(J133)),INDEX('Issue Code Table'!C:C,MATCH(N:N,'Issue Code Table'!A:A,0)),IF(M133="Critical",6,IF(M133="Significant",5,IF(M133="Moderate",3,2))))</f>
        <v>2</v>
      </c>
    </row>
    <row r="134" spans="1:27" s="190" customFormat="1" ht="127.5" customHeight="1" x14ac:dyDescent="0.25">
      <c r="A134" s="187" t="s">
        <v>1822</v>
      </c>
      <c r="B134" s="188" t="s">
        <v>2267</v>
      </c>
      <c r="C134" s="188" t="s">
        <v>2268</v>
      </c>
      <c r="D134" s="187" t="s">
        <v>1167</v>
      </c>
      <c r="E134" s="197" t="s">
        <v>2683</v>
      </c>
      <c r="F134" s="197" t="s">
        <v>1254</v>
      </c>
      <c r="G134" s="197" t="s">
        <v>2038</v>
      </c>
      <c r="H134" s="189" t="s">
        <v>2684</v>
      </c>
      <c r="I134" s="215"/>
      <c r="J134" s="218"/>
      <c r="K134" s="197" t="s">
        <v>2685</v>
      </c>
      <c r="L134" s="215"/>
      <c r="M134" s="213" t="s">
        <v>13</v>
      </c>
      <c r="N134" s="213" t="s">
        <v>152</v>
      </c>
      <c r="O134" s="215" t="s">
        <v>3751</v>
      </c>
      <c r="P134" s="237"/>
      <c r="Q134" s="187">
        <v>9.1999999999999993</v>
      </c>
      <c r="R134" s="187" t="s">
        <v>974</v>
      </c>
      <c r="S134" s="197" t="s">
        <v>1461</v>
      </c>
      <c r="T134" s="197" t="s">
        <v>1656</v>
      </c>
      <c r="U134" s="189" t="s">
        <v>3405</v>
      </c>
      <c r="V134" s="189" t="s">
        <v>3418</v>
      </c>
      <c r="W134" s="189" t="s">
        <v>3778</v>
      </c>
      <c r="AA134" s="230">
        <f>IF(OR(J134="Fail",ISBLANK(J134)),INDEX('Issue Code Table'!C:C,MATCH(N:N,'Issue Code Table'!A:A,0)),IF(M134="Critical",6,IF(M134="Significant",5,IF(M134="Moderate",3,2))))</f>
        <v>5</v>
      </c>
    </row>
    <row r="135" spans="1:27" s="190" customFormat="1" ht="127.5" customHeight="1" x14ac:dyDescent="0.25">
      <c r="A135" s="187" t="s">
        <v>1823</v>
      </c>
      <c r="B135" s="188" t="s">
        <v>2267</v>
      </c>
      <c r="C135" s="188" t="s">
        <v>2268</v>
      </c>
      <c r="D135" s="187" t="s">
        <v>1167</v>
      </c>
      <c r="E135" s="197" t="s">
        <v>2686</v>
      </c>
      <c r="F135" s="197" t="s">
        <v>1255</v>
      </c>
      <c r="G135" s="197" t="s">
        <v>2039</v>
      </c>
      <c r="H135" s="189" t="s">
        <v>2687</v>
      </c>
      <c r="I135" s="215"/>
      <c r="J135" s="218"/>
      <c r="K135" s="197" t="s">
        <v>2688</v>
      </c>
      <c r="L135" s="215"/>
      <c r="M135" s="213" t="s">
        <v>14</v>
      </c>
      <c r="N135" s="213" t="s">
        <v>333</v>
      </c>
      <c r="O135" s="215" t="s">
        <v>3761</v>
      </c>
      <c r="P135" s="237"/>
      <c r="Q135" s="187">
        <v>9.1999999999999993</v>
      </c>
      <c r="R135" s="187" t="s">
        <v>975</v>
      </c>
      <c r="S135" s="197" t="s">
        <v>1461</v>
      </c>
      <c r="T135" s="197" t="s">
        <v>1657</v>
      </c>
      <c r="U135" s="189" t="s">
        <v>3407</v>
      </c>
      <c r="V135" s="189" t="s">
        <v>3419</v>
      </c>
      <c r="W135" s="189"/>
      <c r="AA135" s="230">
        <f>IF(OR(J135="Fail",ISBLANK(J135)),INDEX('Issue Code Table'!C:C,MATCH(N:N,'Issue Code Table'!A:A,0)),IF(M135="Critical",6,IF(M135="Significant",5,IF(M135="Moderate",3,2))))</f>
        <v>5</v>
      </c>
    </row>
    <row r="136" spans="1:27" s="190" customFormat="1" ht="114.75" customHeight="1" x14ac:dyDescent="0.25">
      <c r="A136" s="187" t="s">
        <v>1824</v>
      </c>
      <c r="B136" s="188" t="s">
        <v>2277</v>
      </c>
      <c r="C136" s="188" t="s">
        <v>2278</v>
      </c>
      <c r="D136" s="187" t="s">
        <v>1167</v>
      </c>
      <c r="E136" s="197" t="s">
        <v>2689</v>
      </c>
      <c r="F136" s="197" t="s">
        <v>1246</v>
      </c>
      <c r="G136" s="197" t="s">
        <v>2040</v>
      </c>
      <c r="H136" s="189" t="s">
        <v>2690</v>
      </c>
      <c r="I136" s="215"/>
      <c r="J136" s="218"/>
      <c r="K136" s="197" t="s">
        <v>2691</v>
      </c>
      <c r="L136" s="215"/>
      <c r="M136" s="213" t="s">
        <v>14</v>
      </c>
      <c r="N136" s="213" t="s">
        <v>3776</v>
      </c>
      <c r="O136" s="213" t="s">
        <v>3777</v>
      </c>
      <c r="P136" s="237"/>
      <c r="Q136" s="187">
        <v>9.3000000000000007</v>
      </c>
      <c r="R136" s="187" t="s">
        <v>976</v>
      </c>
      <c r="S136" s="197" t="s">
        <v>3110</v>
      </c>
      <c r="T136" s="197" t="s">
        <v>1658</v>
      </c>
      <c r="U136" s="189" t="s">
        <v>3214</v>
      </c>
      <c r="V136" s="189" t="s">
        <v>3420</v>
      </c>
      <c r="W136" s="189"/>
      <c r="AA136" s="230">
        <f>IF(OR(J136="Fail",ISBLANK(J136)),INDEX('Issue Code Table'!C:C,MATCH(N:N,'Issue Code Table'!A:A,0)),IF(M136="Critical",6,IF(M136="Significant",5,IF(M136="Moderate",3,2))))</f>
        <v>3</v>
      </c>
    </row>
    <row r="137" spans="1:27" s="190" customFormat="1" ht="127.5" customHeight="1" x14ac:dyDescent="0.25">
      <c r="A137" s="187" t="s">
        <v>1825</v>
      </c>
      <c r="B137" s="188" t="s">
        <v>2267</v>
      </c>
      <c r="C137" s="188" t="s">
        <v>2268</v>
      </c>
      <c r="D137" s="187" t="s">
        <v>1167</v>
      </c>
      <c r="E137" s="197" t="s">
        <v>2692</v>
      </c>
      <c r="F137" s="197" t="s">
        <v>1247</v>
      </c>
      <c r="G137" s="197" t="s">
        <v>2041</v>
      </c>
      <c r="H137" s="189" t="s">
        <v>2693</v>
      </c>
      <c r="I137" s="215"/>
      <c r="J137" s="218"/>
      <c r="K137" s="197" t="s">
        <v>2694</v>
      </c>
      <c r="L137" s="215"/>
      <c r="M137" s="213" t="s">
        <v>14</v>
      </c>
      <c r="N137" s="213" t="s">
        <v>3776</v>
      </c>
      <c r="O137" s="213" t="s">
        <v>3777</v>
      </c>
      <c r="P137" s="237"/>
      <c r="Q137" s="187">
        <v>9.3000000000000007</v>
      </c>
      <c r="R137" s="187" t="s">
        <v>977</v>
      </c>
      <c r="S137" s="197" t="s">
        <v>3111</v>
      </c>
      <c r="T137" s="197" t="s">
        <v>1659</v>
      </c>
      <c r="U137" s="189" t="s">
        <v>3214</v>
      </c>
      <c r="V137" s="189" t="s">
        <v>3421</v>
      </c>
      <c r="W137" s="189"/>
      <c r="AA137" s="230">
        <f>IF(OR(J137="Fail",ISBLANK(J137)),INDEX('Issue Code Table'!C:C,MATCH(N:N,'Issue Code Table'!A:A,0)),IF(M137="Critical",6,IF(M137="Significant",5,IF(M137="Moderate",3,2))))</f>
        <v>3</v>
      </c>
    </row>
    <row r="138" spans="1:27" s="190" customFormat="1" ht="165.75" customHeight="1" x14ac:dyDescent="0.25">
      <c r="A138" s="187" t="s">
        <v>1826</v>
      </c>
      <c r="B138" s="188" t="s">
        <v>2267</v>
      </c>
      <c r="C138" s="188" t="s">
        <v>2268</v>
      </c>
      <c r="D138" s="187" t="s">
        <v>1167</v>
      </c>
      <c r="E138" s="197" t="s">
        <v>2695</v>
      </c>
      <c r="F138" s="197" t="s">
        <v>1256</v>
      </c>
      <c r="G138" s="197" t="s">
        <v>2042</v>
      </c>
      <c r="H138" s="189" t="s">
        <v>2696</v>
      </c>
      <c r="I138" s="215"/>
      <c r="J138" s="218"/>
      <c r="K138" s="197" t="s">
        <v>2697</v>
      </c>
      <c r="L138" s="215"/>
      <c r="M138" s="213" t="s">
        <v>14</v>
      </c>
      <c r="N138" s="213" t="s">
        <v>3776</v>
      </c>
      <c r="O138" s="213" t="s">
        <v>3777</v>
      </c>
      <c r="P138" s="237"/>
      <c r="Q138" s="187">
        <v>9.3000000000000007</v>
      </c>
      <c r="R138" s="187" t="s">
        <v>978</v>
      </c>
      <c r="S138" s="197" t="s">
        <v>1457</v>
      </c>
      <c r="T138" s="197" t="s">
        <v>1660</v>
      </c>
      <c r="U138" s="189" t="s">
        <v>3214</v>
      </c>
      <c r="V138" s="189" t="s">
        <v>3422</v>
      </c>
      <c r="W138" s="189"/>
      <c r="AA138" s="230">
        <f>IF(OR(J138="Fail",ISBLANK(J138)),INDEX('Issue Code Table'!C:C,MATCH(N:N,'Issue Code Table'!A:A,0)),IF(M138="Critical",6,IF(M138="Significant",5,IF(M138="Moderate",3,2))))</f>
        <v>3</v>
      </c>
    </row>
    <row r="139" spans="1:27" s="190" customFormat="1" ht="127.5" customHeight="1" x14ac:dyDescent="0.25">
      <c r="A139" s="187" t="s">
        <v>1827</v>
      </c>
      <c r="B139" s="188" t="s">
        <v>2265</v>
      </c>
      <c r="C139" s="188" t="s">
        <v>2266</v>
      </c>
      <c r="D139" s="187" t="s">
        <v>1167</v>
      </c>
      <c r="E139" s="197" t="s">
        <v>2698</v>
      </c>
      <c r="F139" s="197" t="s">
        <v>1258</v>
      </c>
      <c r="G139" s="197" t="s">
        <v>2043</v>
      </c>
      <c r="H139" s="189" t="s">
        <v>2699</v>
      </c>
      <c r="I139" s="215"/>
      <c r="J139" s="218"/>
      <c r="K139" s="197" t="s">
        <v>2700</v>
      </c>
      <c r="L139" s="215"/>
      <c r="M139" s="213" t="s">
        <v>14</v>
      </c>
      <c r="N139" s="213" t="s">
        <v>3743</v>
      </c>
      <c r="O139" s="213" t="s">
        <v>3783</v>
      </c>
      <c r="P139" s="237"/>
      <c r="Q139" s="187">
        <v>9.3000000000000007</v>
      </c>
      <c r="R139" s="187" t="s">
        <v>979</v>
      </c>
      <c r="S139" s="197" t="s">
        <v>1462</v>
      </c>
      <c r="T139" s="197" t="s">
        <v>1661</v>
      </c>
      <c r="U139" s="189" t="s">
        <v>3394</v>
      </c>
      <c r="V139" s="189" t="s">
        <v>3423</v>
      </c>
      <c r="W139" s="189"/>
      <c r="AA139" s="230">
        <f>IF(OR(J139="Fail",ISBLANK(J139)),INDEX('Issue Code Table'!C:C,MATCH(N:N,'Issue Code Table'!A:A,0)),IF(M139="Critical",6,IF(M139="Significant",5,IF(M139="Moderate",3,2))))</f>
        <v>3</v>
      </c>
    </row>
    <row r="140" spans="1:27" s="190" customFormat="1" ht="127.5" customHeight="1" x14ac:dyDescent="0.25">
      <c r="A140" s="187" t="s">
        <v>1828</v>
      </c>
      <c r="B140" s="188" t="s">
        <v>2279</v>
      </c>
      <c r="C140" s="188" t="s">
        <v>2280</v>
      </c>
      <c r="D140" s="187" t="s">
        <v>1167</v>
      </c>
      <c r="E140" s="197" t="s">
        <v>2701</v>
      </c>
      <c r="F140" s="197" t="s">
        <v>1249</v>
      </c>
      <c r="G140" s="197" t="s">
        <v>2044</v>
      </c>
      <c r="H140" s="189" t="s">
        <v>2702</v>
      </c>
      <c r="I140" s="215"/>
      <c r="J140" s="218"/>
      <c r="K140" s="197" t="s">
        <v>2703</v>
      </c>
      <c r="L140" s="215"/>
      <c r="M140" s="213" t="s">
        <v>14</v>
      </c>
      <c r="N140" s="213" t="s">
        <v>3776</v>
      </c>
      <c r="O140" s="213" t="s">
        <v>3777</v>
      </c>
      <c r="P140" s="237"/>
      <c r="Q140" s="187">
        <v>9.3000000000000007</v>
      </c>
      <c r="R140" s="187" t="s">
        <v>980</v>
      </c>
      <c r="S140" s="197" t="s">
        <v>1459</v>
      </c>
      <c r="T140" s="197" t="s">
        <v>1662</v>
      </c>
      <c r="U140" s="189" t="s">
        <v>3396</v>
      </c>
      <c r="V140" s="189" t="s">
        <v>3424</v>
      </c>
      <c r="W140" s="189"/>
      <c r="AA140" s="230">
        <f>IF(OR(J140="Fail",ISBLANK(J140)),INDEX('Issue Code Table'!C:C,MATCH(N:N,'Issue Code Table'!A:A,0)),IF(M140="Critical",6,IF(M140="Significant",5,IF(M140="Moderate",3,2))))</f>
        <v>3</v>
      </c>
    </row>
    <row r="141" spans="1:27" s="190" customFormat="1" ht="127.5" customHeight="1" x14ac:dyDescent="0.25">
      <c r="A141" s="187" t="s">
        <v>1829</v>
      </c>
      <c r="B141" s="188" t="s">
        <v>2277</v>
      </c>
      <c r="C141" s="188" t="s">
        <v>2278</v>
      </c>
      <c r="D141" s="187" t="s">
        <v>1167</v>
      </c>
      <c r="E141" s="197" t="s">
        <v>2704</v>
      </c>
      <c r="F141" s="197" t="s">
        <v>1259</v>
      </c>
      <c r="G141" s="197" t="s">
        <v>2045</v>
      </c>
      <c r="H141" s="189" t="s">
        <v>2705</v>
      </c>
      <c r="I141" s="215"/>
      <c r="J141" s="218"/>
      <c r="K141" s="197" t="s">
        <v>2706</v>
      </c>
      <c r="L141" s="215"/>
      <c r="M141" s="213" t="s">
        <v>14</v>
      </c>
      <c r="N141" s="213" t="s">
        <v>3776</v>
      </c>
      <c r="O141" s="213" t="s">
        <v>3777</v>
      </c>
      <c r="P141" s="237"/>
      <c r="Q141" s="187">
        <v>9.3000000000000007</v>
      </c>
      <c r="R141" s="187" t="s">
        <v>981</v>
      </c>
      <c r="S141" s="197" t="s">
        <v>1463</v>
      </c>
      <c r="T141" s="197" t="s">
        <v>1663</v>
      </c>
      <c r="U141" s="189" t="s">
        <v>3398</v>
      </c>
      <c r="V141" s="189" t="s">
        <v>3425</v>
      </c>
      <c r="W141" s="189"/>
      <c r="AA141" s="230">
        <f>IF(OR(J141="Fail",ISBLANK(J141)),INDEX('Issue Code Table'!C:C,MATCH(N:N,'Issue Code Table'!A:A,0)),IF(M141="Critical",6,IF(M141="Significant",5,IF(M141="Moderate",3,2))))</f>
        <v>3</v>
      </c>
    </row>
    <row r="142" spans="1:27" s="190" customFormat="1" ht="127.5" customHeight="1" x14ac:dyDescent="0.25">
      <c r="A142" s="187" t="s">
        <v>1830</v>
      </c>
      <c r="B142" s="188" t="s">
        <v>2146</v>
      </c>
      <c r="C142" s="188" t="s">
        <v>2147</v>
      </c>
      <c r="D142" s="187" t="s">
        <v>1167</v>
      </c>
      <c r="E142" s="197" t="s">
        <v>2707</v>
      </c>
      <c r="F142" s="197" t="s">
        <v>1260</v>
      </c>
      <c r="G142" s="197" t="s">
        <v>2046</v>
      </c>
      <c r="H142" s="189" t="s">
        <v>2708</v>
      </c>
      <c r="I142" s="215"/>
      <c r="J142" s="218"/>
      <c r="K142" s="197" t="s">
        <v>2709</v>
      </c>
      <c r="L142" s="215"/>
      <c r="M142" s="213" t="s">
        <v>14</v>
      </c>
      <c r="N142" s="213" t="s">
        <v>3776</v>
      </c>
      <c r="O142" s="213" t="s">
        <v>3777</v>
      </c>
      <c r="P142" s="237"/>
      <c r="Q142" s="187">
        <v>9.3000000000000007</v>
      </c>
      <c r="R142" s="187" t="s">
        <v>982</v>
      </c>
      <c r="S142" s="197" t="s">
        <v>1460</v>
      </c>
      <c r="T142" s="197" t="s">
        <v>1664</v>
      </c>
      <c r="U142" s="189" t="s">
        <v>3398</v>
      </c>
      <c r="V142" s="189" t="s">
        <v>3426</v>
      </c>
      <c r="W142" s="189"/>
      <c r="AA142" s="230">
        <f>IF(OR(J142="Fail",ISBLANK(J142)),INDEX('Issue Code Table'!C:C,MATCH(N:N,'Issue Code Table'!A:A,0)),IF(M142="Critical",6,IF(M142="Significant",5,IF(M142="Moderate",3,2))))</f>
        <v>3</v>
      </c>
    </row>
    <row r="143" spans="1:27" s="190" customFormat="1" ht="127.5" customHeight="1" x14ac:dyDescent="0.25">
      <c r="A143" s="187" t="s">
        <v>1831</v>
      </c>
      <c r="B143" s="188" t="s">
        <v>2267</v>
      </c>
      <c r="C143" s="188" t="s">
        <v>2268</v>
      </c>
      <c r="D143" s="187" t="s">
        <v>1167</v>
      </c>
      <c r="E143" s="197" t="s">
        <v>2710</v>
      </c>
      <c r="F143" s="197" t="s">
        <v>1261</v>
      </c>
      <c r="G143" s="197" t="s">
        <v>2047</v>
      </c>
      <c r="H143" s="189" t="s">
        <v>2711</v>
      </c>
      <c r="I143" s="215"/>
      <c r="J143" s="218"/>
      <c r="K143" s="197" t="s">
        <v>2712</v>
      </c>
      <c r="L143" s="215"/>
      <c r="M143" s="213" t="s">
        <v>14</v>
      </c>
      <c r="N143" s="213" t="s">
        <v>290</v>
      </c>
      <c r="O143" s="215" t="s">
        <v>3760</v>
      </c>
      <c r="P143" s="237"/>
      <c r="Q143" s="187">
        <v>9.3000000000000007</v>
      </c>
      <c r="R143" s="187" t="s">
        <v>983</v>
      </c>
      <c r="S143" s="197" t="s">
        <v>1461</v>
      </c>
      <c r="T143" s="197" t="s">
        <v>1665</v>
      </c>
      <c r="U143" s="189" t="s">
        <v>3401</v>
      </c>
      <c r="V143" s="189" t="s">
        <v>3427</v>
      </c>
      <c r="W143" s="189"/>
      <c r="AA143" s="230">
        <f>IF(OR(J143="Fail",ISBLANK(J143)),INDEX('Issue Code Table'!C:C,MATCH(N:N,'Issue Code Table'!A:A,0)),IF(M143="Critical",6,IF(M143="Significant",5,IF(M143="Moderate",3,2))))</f>
        <v>3</v>
      </c>
    </row>
    <row r="144" spans="1:27" s="190" customFormat="1" ht="127.5" customHeight="1" x14ac:dyDescent="0.25">
      <c r="A144" s="187" t="s">
        <v>1832</v>
      </c>
      <c r="B144" s="188" t="s">
        <v>2267</v>
      </c>
      <c r="C144" s="188" t="s">
        <v>2268</v>
      </c>
      <c r="D144" s="187" t="s">
        <v>1167</v>
      </c>
      <c r="E144" s="197" t="s">
        <v>2713</v>
      </c>
      <c r="F144" s="197" t="s">
        <v>1253</v>
      </c>
      <c r="G144" s="197" t="s">
        <v>2048</v>
      </c>
      <c r="H144" s="189" t="s">
        <v>2714</v>
      </c>
      <c r="I144" s="215"/>
      <c r="J144" s="218"/>
      <c r="K144" s="197" t="s">
        <v>2715</v>
      </c>
      <c r="L144" s="215"/>
      <c r="M144" s="213" t="s">
        <v>142</v>
      </c>
      <c r="N144" s="213" t="s">
        <v>337</v>
      </c>
      <c r="O144" s="215" t="s">
        <v>3628</v>
      </c>
      <c r="P144" s="237"/>
      <c r="Q144" s="187">
        <v>9.3000000000000007</v>
      </c>
      <c r="R144" s="187" t="s">
        <v>984</v>
      </c>
      <c r="S144" s="197" t="s">
        <v>1461</v>
      </c>
      <c r="T144" s="197" t="s">
        <v>1666</v>
      </c>
      <c r="U144" s="189" t="s">
        <v>3403</v>
      </c>
      <c r="V144" s="189" t="s">
        <v>3428</v>
      </c>
      <c r="W144" s="189"/>
      <c r="AA144" s="230">
        <f>IF(OR(J144="Fail",ISBLANK(J144)),INDEX('Issue Code Table'!C:C,MATCH(N:N,'Issue Code Table'!A:A,0)),IF(M144="Critical",6,IF(M144="Significant",5,IF(M144="Moderate",3,2))))</f>
        <v>2</v>
      </c>
    </row>
    <row r="145" spans="1:27" s="190" customFormat="1" ht="127.5" customHeight="1" x14ac:dyDescent="0.25">
      <c r="A145" s="187" t="s">
        <v>1833</v>
      </c>
      <c r="B145" s="188" t="s">
        <v>2267</v>
      </c>
      <c r="C145" s="188" t="s">
        <v>2268</v>
      </c>
      <c r="D145" s="187" t="s">
        <v>1167</v>
      </c>
      <c r="E145" s="197" t="s">
        <v>2716</v>
      </c>
      <c r="F145" s="197" t="s">
        <v>1254</v>
      </c>
      <c r="G145" s="197" t="s">
        <v>2049</v>
      </c>
      <c r="H145" s="189" t="s">
        <v>2717</v>
      </c>
      <c r="I145" s="215"/>
      <c r="J145" s="218"/>
      <c r="K145" s="197" t="s">
        <v>2718</v>
      </c>
      <c r="L145" s="215"/>
      <c r="M145" s="213" t="s">
        <v>14</v>
      </c>
      <c r="N145" s="213" t="s">
        <v>152</v>
      </c>
      <c r="O145" s="215" t="s">
        <v>3751</v>
      </c>
      <c r="P145" s="237"/>
      <c r="Q145" s="187">
        <v>9.3000000000000007</v>
      </c>
      <c r="R145" s="187" t="s">
        <v>985</v>
      </c>
      <c r="S145" s="197" t="s">
        <v>1461</v>
      </c>
      <c r="T145" s="197" t="s">
        <v>1667</v>
      </c>
      <c r="U145" s="189" t="s">
        <v>3405</v>
      </c>
      <c r="V145" s="189" t="s">
        <v>3429</v>
      </c>
      <c r="W145" s="189"/>
      <c r="AA145" s="230">
        <f>IF(OR(J145="Fail",ISBLANK(J145)),INDEX('Issue Code Table'!C:C,MATCH(N:N,'Issue Code Table'!A:A,0)),IF(M145="Critical",6,IF(M145="Significant",5,IF(M145="Moderate",3,2))))</f>
        <v>5</v>
      </c>
    </row>
    <row r="146" spans="1:27" s="190" customFormat="1" ht="127.5" customHeight="1" x14ac:dyDescent="0.25">
      <c r="A146" s="187" t="s">
        <v>1834</v>
      </c>
      <c r="B146" s="188" t="s">
        <v>2267</v>
      </c>
      <c r="C146" s="188" t="s">
        <v>2268</v>
      </c>
      <c r="D146" s="187" t="s">
        <v>1167</v>
      </c>
      <c r="E146" s="197" t="s">
        <v>2719</v>
      </c>
      <c r="F146" s="197" t="s">
        <v>1255</v>
      </c>
      <c r="G146" s="197" t="s">
        <v>2050</v>
      </c>
      <c r="H146" s="189" t="s">
        <v>2720</v>
      </c>
      <c r="I146" s="215"/>
      <c r="J146" s="218"/>
      <c r="K146" s="197" t="s">
        <v>2721</v>
      </c>
      <c r="L146" s="215"/>
      <c r="M146" s="213" t="s">
        <v>14</v>
      </c>
      <c r="N146" s="213" t="s">
        <v>333</v>
      </c>
      <c r="O146" s="215" t="s">
        <v>3761</v>
      </c>
      <c r="P146" s="237"/>
      <c r="Q146" s="187">
        <v>9.3000000000000007</v>
      </c>
      <c r="R146" s="187" t="s">
        <v>986</v>
      </c>
      <c r="S146" s="197" t="s">
        <v>1461</v>
      </c>
      <c r="T146" s="197" t="s">
        <v>1668</v>
      </c>
      <c r="U146" s="189" t="s">
        <v>3407</v>
      </c>
      <c r="V146" s="189" t="s">
        <v>3430</v>
      </c>
      <c r="W146" s="189"/>
      <c r="AA146" s="230">
        <f>IF(OR(J146="Fail",ISBLANK(J146)),INDEX('Issue Code Table'!C:C,MATCH(N:N,'Issue Code Table'!A:A,0)),IF(M146="Critical",6,IF(M146="Significant",5,IF(M146="Moderate",3,2))))</f>
        <v>5</v>
      </c>
    </row>
    <row r="147" spans="1:27" s="190" customFormat="1" ht="191.25" customHeight="1" x14ac:dyDescent="0.25">
      <c r="A147" s="187" t="s">
        <v>1835</v>
      </c>
      <c r="B147" s="188" t="s">
        <v>2267</v>
      </c>
      <c r="C147" s="188" t="s">
        <v>2268</v>
      </c>
      <c r="D147" s="187" t="s">
        <v>1167</v>
      </c>
      <c r="E147" s="197" t="s">
        <v>2722</v>
      </c>
      <c r="F147" s="197" t="s">
        <v>1262</v>
      </c>
      <c r="G147" s="197" t="s">
        <v>1958</v>
      </c>
      <c r="H147" s="189" t="s">
        <v>2723</v>
      </c>
      <c r="I147" s="215"/>
      <c r="J147" s="218"/>
      <c r="K147" s="197" t="s">
        <v>2724</v>
      </c>
      <c r="L147" s="215"/>
      <c r="M147" s="213" t="s">
        <v>14</v>
      </c>
      <c r="N147" s="213" t="s">
        <v>333</v>
      </c>
      <c r="O147" s="215" t="s">
        <v>3761</v>
      </c>
      <c r="P147" s="237"/>
      <c r="Q147" s="187">
        <v>17.100000000000001</v>
      </c>
      <c r="R147" s="187" t="s">
        <v>987</v>
      </c>
      <c r="S147" s="197" t="s">
        <v>1464</v>
      </c>
      <c r="T147" s="197" t="s">
        <v>1669</v>
      </c>
      <c r="U147" s="189" t="s">
        <v>3431</v>
      </c>
      <c r="V147" s="189" t="s">
        <v>3432</v>
      </c>
      <c r="W147" s="189"/>
      <c r="AA147" s="230">
        <f>IF(OR(J147="Fail",ISBLANK(J147)),INDEX('Issue Code Table'!C:C,MATCH(N:N,'Issue Code Table'!A:A,0)),IF(M147="Critical",6,IF(M147="Significant",5,IF(M147="Moderate",3,2))))</f>
        <v>5</v>
      </c>
    </row>
    <row r="148" spans="1:27" s="190" customFormat="1" ht="165.75" customHeight="1" x14ac:dyDescent="0.25">
      <c r="A148" s="187" t="s">
        <v>1836</v>
      </c>
      <c r="B148" s="188" t="s">
        <v>2267</v>
      </c>
      <c r="C148" s="188" t="s">
        <v>2268</v>
      </c>
      <c r="D148" s="187" t="s">
        <v>1167</v>
      </c>
      <c r="E148" s="197" t="s">
        <v>2725</v>
      </c>
      <c r="F148" s="197" t="s">
        <v>1263</v>
      </c>
      <c r="G148" s="197" t="s">
        <v>1958</v>
      </c>
      <c r="H148" s="189" t="s">
        <v>2726</v>
      </c>
      <c r="I148" s="215"/>
      <c r="J148" s="218"/>
      <c r="K148" s="197" t="s">
        <v>2727</v>
      </c>
      <c r="L148" s="215"/>
      <c r="M148" s="213" t="s">
        <v>14</v>
      </c>
      <c r="N148" s="213" t="s">
        <v>153</v>
      </c>
      <c r="O148" s="215" t="s">
        <v>3762</v>
      </c>
      <c r="P148" s="237"/>
      <c r="Q148" s="187">
        <v>17.2</v>
      </c>
      <c r="R148" s="187" t="s">
        <v>988</v>
      </c>
      <c r="S148" s="197" t="s">
        <v>1465</v>
      </c>
      <c r="T148" s="197" t="s">
        <v>1670</v>
      </c>
      <c r="U148" s="189" t="s">
        <v>3431</v>
      </c>
      <c r="V148" s="189" t="s">
        <v>3433</v>
      </c>
      <c r="W148" s="189"/>
      <c r="AA148" s="230">
        <f>IF(OR(J148="Fail",ISBLANK(J148)),INDEX('Issue Code Table'!C:C,MATCH(N:N,'Issue Code Table'!A:A,0)),IF(M148="Critical",6,IF(M148="Significant",5,IF(M148="Moderate",3,2))))</f>
        <v>4</v>
      </c>
    </row>
    <row r="149" spans="1:27" s="190" customFormat="1" ht="140.25" customHeight="1" x14ac:dyDescent="0.25">
      <c r="A149" s="187" t="s">
        <v>1837</v>
      </c>
      <c r="B149" s="188" t="s">
        <v>2267</v>
      </c>
      <c r="C149" s="188" t="s">
        <v>2268</v>
      </c>
      <c r="D149" s="187" t="s">
        <v>1167</v>
      </c>
      <c r="E149" s="197" t="s">
        <v>2728</v>
      </c>
      <c r="F149" s="197" t="s">
        <v>1264</v>
      </c>
      <c r="G149" s="197" t="s">
        <v>1958</v>
      </c>
      <c r="H149" s="189" t="s">
        <v>2729</v>
      </c>
      <c r="I149" s="215"/>
      <c r="J149" s="218"/>
      <c r="K149" s="197" t="s">
        <v>2730</v>
      </c>
      <c r="L149" s="215"/>
      <c r="M149" s="213" t="s">
        <v>14</v>
      </c>
      <c r="N149" s="213" t="s">
        <v>153</v>
      </c>
      <c r="O149" s="215" t="s">
        <v>3762</v>
      </c>
      <c r="P149" s="237"/>
      <c r="Q149" s="187">
        <v>17.2</v>
      </c>
      <c r="R149" s="187" t="s">
        <v>989</v>
      </c>
      <c r="S149" s="197" t="s">
        <v>1465</v>
      </c>
      <c r="T149" s="197" t="s">
        <v>1671</v>
      </c>
      <c r="U149" s="189" t="s">
        <v>3431</v>
      </c>
      <c r="V149" s="189" t="s">
        <v>3434</v>
      </c>
      <c r="W149" s="189"/>
      <c r="AA149" s="230">
        <f>IF(OR(J149="Fail",ISBLANK(J149)),INDEX('Issue Code Table'!C:C,MATCH(N:N,'Issue Code Table'!A:A,0)),IF(M149="Critical",6,IF(M149="Significant",5,IF(M149="Moderate",3,2))))</f>
        <v>4</v>
      </c>
    </row>
    <row r="150" spans="1:27" s="190" customFormat="1" ht="140.25" customHeight="1" x14ac:dyDescent="0.25">
      <c r="A150" s="187" t="s">
        <v>1838</v>
      </c>
      <c r="B150" s="188" t="s">
        <v>2267</v>
      </c>
      <c r="C150" s="188" t="s">
        <v>2268</v>
      </c>
      <c r="D150" s="187" t="s">
        <v>1167</v>
      </c>
      <c r="E150" s="197" t="s">
        <v>2731</v>
      </c>
      <c r="F150" s="197" t="s">
        <v>1265</v>
      </c>
      <c r="G150" s="197" t="s">
        <v>1958</v>
      </c>
      <c r="H150" s="189" t="s">
        <v>2732</v>
      </c>
      <c r="I150" s="215"/>
      <c r="J150" s="218"/>
      <c r="K150" s="197" t="s">
        <v>2733</v>
      </c>
      <c r="L150" s="215"/>
      <c r="M150" s="213" t="s">
        <v>14</v>
      </c>
      <c r="N150" s="213" t="s">
        <v>153</v>
      </c>
      <c r="O150" s="215" t="s">
        <v>3762</v>
      </c>
      <c r="P150" s="237"/>
      <c r="Q150" s="187">
        <v>17.2</v>
      </c>
      <c r="R150" s="187" t="s">
        <v>990</v>
      </c>
      <c r="S150" s="197" t="s">
        <v>1464</v>
      </c>
      <c r="T150" s="197" t="s">
        <v>1672</v>
      </c>
      <c r="U150" s="189" t="s">
        <v>3431</v>
      </c>
      <c r="V150" s="189" t="s">
        <v>3435</v>
      </c>
      <c r="W150" s="189"/>
      <c r="AA150" s="230">
        <f>IF(OR(J150="Fail",ISBLANK(J150)),INDEX('Issue Code Table'!C:C,MATCH(N:N,'Issue Code Table'!A:A,0)),IF(M150="Critical",6,IF(M150="Significant",5,IF(M150="Moderate",3,2))))</f>
        <v>4</v>
      </c>
    </row>
    <row r="151" spans="1:27" s="190" customFormat="1" ht="306" customHeight="1" x14ac:dyDescent="0.25">
      <c r="A151" s="187" t="s">
        <v>1839</v>
      </c>
      <c r="B151" s="188" t="s">
        <v>2267</v>
      </c>
      <c r="C151" s="188" t="s">
        <v>2268</v>
      </c>
      <c r="D151" s="187" t="s">
        <v>1167</v>
      </c>
      <c r="E151" s="197" t="s">
        <v>2734</v>
      </c>
      <c r="F151" s="197" t="s">
        <v>2735</v>
      </c>
      <c r="G151" s="197" t="s">
        <v>1958</v>
      </c>
      <c r="H151" s="189" t="s">
        <v>2736</v>
      </c>
      <c r="I151" s="215"/>
      <c r="J151" s="218"/>
      <c r="K151" s="197" t="s">
        <v>2737</v>
      </c>
      <c r="L151" s="215"/>
      <c r="M151" s="213" t="s">
        <v>14</v>
      </c>
      <c r="N151" s="213" t="s">
        <v>153</v>
      </c>
      <c r="O151" s="215" t="s">
        <v>3762</v>
      </c>
      <c r="P151" s="237"/>
      <c r="Q151" s="187">
        <v>17.2</v>
      </c>
      <c r="R151" s="187" t="s">
        <v>991</v>
      </c>
      <c r="S151" s="197" t="s">
        <v>1464</v>
      </c>
      <c r="T151" s="197" t="s">
        <v>1673</v>
      </c>
      <c r="U151" s="189" t="s">
        <v>3431</v>
      </c>
      <c r="V151" s="189" t="s">
        <v>3436</v>
      </c>
      <c r="W151" s="189"/>
      <c r="AA151" s="230">
        <f>IF(OR(J151="Fail",ISBLANK(J151)),INDEX('Issue Code Table'!C:C,MATCH(N:N,'Issue Code Table'!A:A,0)),IF(M151="Critical",6,IF(M151="Significant",5,IF(M151="Moderate",3,2))))</f>
        <v>4</v>
      </c>
    </row>
    <row r="152" spans="1:27" s="190" customFormat="1" ht="306" customHeight="1" x14ac:dyDescent="0.25">
      <c r="A152" s="187" t="s">
        <v>1840</v>
      </c>
      <c r="B152" s="188" t="s">
        <v>2267</v>
      </c>
      <c r="C152" s="188" t="s">
        <v>2268</v>
      </c>
      <c r="D152" s="187" t="s">
        <v>1167</v>
      </c>
      <c r="E152" s="197" t="s">
        <v>2738</v>
      </c>
      <c r="F152" s="197" t="s">
        <v>2739</v>
      </c>
      <c r="G152" s="197" t="s">
        <v>1958</v>
      </c>
      <c r="H152" s="189" t="s">
        <v>2740</v>
      </c>
      <c r="I152" s="215"/>
      <c r="J152" s="218"/>
      <c r="K152" s="197" t="s">
        <v>2741</v>
      </c>
      <c r="L152" s="215"/>
      <c r="M152" s="213" t="s">
        <v>14</v>
      </c>
      <c r="N152" s="213" t="s">
        <v>153</v>
      </c>
      <c r="O152" s="215" t="s">
        <v>3762</v>
      </c>
      <c r="P152" s="237"/>
      <c r="Q152" s="187">
        <v>17.2</v>
      </c>
      <c r="R152" s="187" t="s">
        <v>992</v>
      </c>
      <c r="S152" s="197" t="s">
        <v>1464</v>
      </c>
      <c r="T152" s="197" t="s">
        <v>1674</v>
      </c>
      <c r="U152" s="189" t="s">
        <v>3431</v>
      </c>
      <c r="V152" s="189" t="s">
        <v>3437</v>
      </c>
      <c r="W152" s="189"/>
      <c r="AA152" s="230">
        <f>IF(OR(J152="Fail",ISBLANK(J152)),INDEX('Issue Code Table'!C:C,MATCH(N:N,'Issue Code Table'!A:A,0)),IF(M152="Critical",6,IF(M152="Significant",5,IF(M152="Moderate",3,2))))</f>
        <v>4</v>
      </c>
    </row>
    <row r="153" spans="1:27" s="190" customFormat="1" ht="140.25" customHeight="1" x14ac:dyDescent="0.25">
      <c r="A153" s="187" t="s">
        <v>1841</v>
      </c>
      <c r="B153" s="188" t="s">
        <v>2267</v>
      </c>
      <c r="C153" s="188" t="s">
        <v>2268</v>
      </c>
      <c r="D153" s="187" t="s">
        <v>1167</v>
      </c>
      <c r="E153" s="197" t="s">
        <v>2742</v>
      </c>
      <c r="F153" s="197" t="s">
        <v>1266</v>
      </c>
      <c r="G153" s="197" t="s">
        <v>1958</v>
      </c>
      <c r="H153" s="189" t="s">
        <v>2743</v>
      </c>
      <c r="I153" s="215"/>
      <c r="J153" s="218"/>
      <c r="K153" s="197" t="s">
        <v>2744</v>
      </c>
      <c r="L153" s="215"/>
      <c r="M153" s="213" t="s">
        <v>14</v>
      </c>
      <c r="N153" s="213" t="s">
        <v>152</v>
      </c>
      <c r="O153" s="215" t="s">
        <v>3751</v>
      </c>
      <c r="P153" s="237"/>
      <c r="Q153" s="187">
        <v>17.3</v>
      </c>
      <c r="R153" s="187" t="s">
        <v>993</v>
      </c>
      <c r="S153" s="197" t="s">
        <v>1466</v>
      </c>
      <c r="T153" s="197" t="s">
        <v>1675</v>
      </c>
      <c r="U153" s="189" t="s">
        <v>3431</v>
      </c>
      <c r="V153" s="189"/>
      <c r="W153" s="189"/>
      <c r="AA153" s="230">
        <f>IF(OR(J153="Fail",ISBLANK(J153)),INDEX('Issue Code Table'!C:C,MATCH(N:N,'Issue Code Table'!A:A,0)),IF(M153="Critical",6,IF(M153="Significant",5,IF(M153="Moderate",3,2))))</f>
        <v>5</v>
      </c>
    </row>
    <row r="154" spans="1:27" s="190" customFormat="1" ht="140.25" customHeight="1" x14ac:dyDescent="0.25">
      <c r="A154" s="187" t="s">
        <v>1842</v>
      </c>
      <c r="B154" s="188" t="s">
        <v>2267</v>
      </c>
      <c r="C154" s="188" t="s">
        <v>2268</v>
      </c>
      <c r="D154" s="187" t="s">
        <v>1167</v>
      </c>
      <c r="E154" s="197" t="s">
        <v>2745</v>
      </c>
      <c r="F154" s="197" t="s">
        <v>1267</v>
      </c>
      <c r="G154" s="197" t="s">
        <v>1958</v>
      </c>
      <c r="H154" s="189" t="s">
        <v>2746</v>
      </c>
      <c r="I154" s="215"/>
      <c r="J154" s="218"/>
      <c r="K154" s="197" t="s">
        <v>2747</v>
      </c>
      <c r="L154" s="215"/>
      <c r="M154" s="213" t="s">
        <v>14</v>
      </c>
      <c r="N154" s="213" t="s">
        <v>152</v>
      </c>
      <c r="O154" s="215" t="s">
        <v>3751</v>
      </c>
      <c r="P154" s="237"/>
      <c r="Q154" s="187">
        <v>17.3</v>
      </c>
      <c r="R154" s="187" t="s">
        <v>994</v>
      </c>
      <c r="S154" s="197" t="s">
        <v>1464</v>
      </c>
      <c r="T154" s="197" t="s">
        <v>1676</v>
      </c>
      <c r="U154" s="189" t="s">
        <v>3431</v>
      </c>
      <c r="V154" s="189" t="s">
        <v>3438</v>
      </c>
      <c r="W154" s="189"/>
      <c r="AA154" s="230">
        <f>IF(OR(J154="Fail",ISBLANK(J154)),INDEX('Issue Code Table'!C:C,MATCH(N:N,'Issue Code Table'!A:A,0)),IF(M154="Critical",6,IF(M154="Significant",5,IF(M154="Moderate",3,2))))</f>
        <v>5</v>
      </c>
    </row>
    <row r="155" spans="1:27" s="190" customFormat="1" ht="140.25" customHeight="1" x14ac:dyDescent="0.25">
      <c r="A155" s="187" t="s">
        <v>1843</v>
      </c>
      <c r="B155" s="188" t="s">
        <v>2267</v>
      </c>
      <c r="C155" s="188" t="s">
        <v>2268</v>
      </c>
      <c r="D155" s="187" t="s">
        <v>1167</v>
      </c>
      <c r="E155" s="197" t="s">
        <v>2748</v>
      </c>
      <c r="F155" s="197" t="s">
        <v>2749</v>
      </c>
      <c r="G155" s="197" t="s">
        <v>1958</v>
      </c>
      <c r="H155" s="189" t="s">
        <v>2750</v>
      </c>
      <c r="I155" s="215"/>
      <c r="J155" s="218"/>
      <c r="K155" s="197" t="s">
        <v>2751</v>
      </c>
      <c r="L155" s="215"/>
      <c r="M155" s="213" t="s">
        <v>14</v>
      </c>
      <c r="N155" s="213" t="s">
        <v>152</v>
      </c>
      <c r="O155" s="215" t="s">
        <v>3751</v>
      </c>
      <c r="P155" s="237"/>
      <c r="Q155" s="187">
        <v>17.5</v>
      </c>
      <c r="R155" s="187" t="s">
        <v>995</v>
      </c>
      <c r="S155" s="197" t="s">
        <v>1464</v>
      </c>
      <c r="T155" s="197" t="s">
        <v>1677</v>
      </c>
      <c r="U155" s="189" t="s">
        <v>3431</v>
      </c>
      <c r="V155" s="189" t="s">
        <v>3439</v>
      </c>
      <c r="W155" s="189"/>
      <c r="AA155" s="230">
        <f>IF(OR(J155="Fail",ISBLANK(J155)),INDEX('Issue Code Table'!C:C,MATCH(N:N,'Issue Code Table'!A:A,0)),IF(M155="Critical",6,IF(M155="Significant",5,IF(M155="Moderate",3,2))))</f>
        <v>5</v>
      </c>
    </row>
    <row r="156" spans="1:27" s="190" customFormat="1" ht="140.25" customHeight="1" x14ac:dyDescent="0.25">
      <c r="A156" s="187" t="s">
        <v>1844</v>
      </c>
      <c r="B156" s="188" t="s">
        <v>2267</v>
      </c>
      <c r="C156" s="188" t="s">
        <v>2268</v>
      </c>
      <c r="D156" s="187" t="s">
        <v>1167</v>
      </c>
      <c r="E156" s="197" t="s">
        <v>2752</v>
      </c>
      <c r="F156" s="197" t="s">
        <v>2753</v>
      </c>
      <c r="G156" s="197" t="s">
        <v>1958</v>
      </c>
      <c r="H156" s="189" t="s">
        <v>2754</v>
      </c>
      <c r="I156" s="215"/>
      <c r="J156" s="218"/>
      <c r="K156" s="197" t="s">
        <v>2755</v>
      </c>
      <c r="L156" s="215"/>
      <c r="M156" s="213" t="s">
        <v>14</v>
      </c>
      <c r="N156" s="213" t="s">
        <v>153</v>
      </c>
      <c r="O156" s="215" t="s">
        <v>3762</v>
      </c>
      <c r="P156" s="237"/>
      <c r="Q156" s="187">
        <v>17.5</v>
      </c>
      <c r="R156" s="187" t="s">
        <v>996</v>
      </c>
      <c r="S156" s="197" t="s">
        <v>1464</v>
      </c>
      <c r="T156" s="197" t="s">
        <v>1678</v>
      </c>
      <c r="U156" s="189" t="s">
        <v>3431</v>
      </c>
      <c r="V156" s="189"/>
      <c r="W156" s="189"/>
      <c r="AA156" s="230">
        <f>IF(OR(J156="Fail",ISBLANK(J156)),INDEX('Issue Code Table'!C:C,MATCH(N:N,'Issue Code Table'!A:A,0)),IF(M156="Critical",6,IF(M156="Significant",5,IF(M156="Moderate",3,2))))</f>
        <v>4</v>
      </c>
    </row>
    <row r="157" spans="1:27" s="190" customFormat="1" ht="153" customHeight="1" x14ac:dyDescent="0.25">
      <c r="A157" s="187" t="s">
        <v>1845</v>
      </c>
      <c r="B157" s="188" t="s">
        <v>2267</v>
      </c>
      <c r="C157" s="188" t="s">
        <v>2268</v>
      </c>
      <c r="D157" s="187" t="s">
        <v>1167</v>
      </c>
      <c r="E157" s="197" t="s">
        <v>2756</v>
      </c>
      <c r="F157" s="197" t="s">
        <v>1268</v>
      </c>
      <c r="G157" s="197" t="s">
        <v>1958</v>
      </c>
      <c r="H157" s="189" t="s">
        <v>2757</v>
      </c>
      <c r="I157" s="215"/>
      <c r="J157" s="218"/>
      <c r="K157" s="197" t="s">
        <v>2758</v>
      </c>
      <c r="L157" s="215"/>
      <c r="M157" s="213" t="s">
        <v>14</v>
      </c>
      <c r="N157" s="213" t="s">
        <v>152</v>
      </c>
      <c r="O157" s="215" t="s">
        <v>3751</v>
      </c>
      <c r="P157" s="237"/>
      <c r="Q157" s="187">
        <v>17.5</v>
      </c>
      <c r="R157" s="187" t="s">
        <v>997</v>
      </c>
      <c r="S157" s="197" t="s">
        <v>1464</v>
      </c>
      <c r="T157" s="197" t="s">
        <v>1679</v>
      </c>
      <c r="U157" s="189" t="s">
        <v>3431</v>
      </c>
      <c r="V157" s="189" t="s">
        <v>3440</v>
      </c>
      <c r="W157" s="189"/>
      <c r="AA157" s="230">
        <f>IF(OR(J157="Fail",ISBLANK(J157)),INDEX('Issue Code Table'!C:C,MATCH(N:N,'Issue Code Table'!A:A,0)),IF(M157="Critical",6,IF(M157="Significant",5,IF(M157="Moderate",3,2))))</f>
        <v>5</v>
      </c>
    </row>
    <row r="158" spans="1:27" s="190" customFormat="1" ht="178.5" customHeight="1" x14ac:dyDescent="0.25">
      <c r="A158" s="187" t="s">
        <v>1846</v>
      </c>
      <c r="B158" s="188" t="s">
        <v>2267</v>
      </c>
      <c r="C158" s="188" t="s">
        <v>2268</v>
      </c>
      <c r="D158" s="187" t="s">
        <v>1167</v>
      </c>
      <c r="E158" s="197" t="s">
        <v>2759</v>
      </c>
      <c r="F158" s="197" t="s">
        <v>1269</v>
      </c>
      <c r="G158" s="197" t="s">
        <v>1958</v>
      </c>
      <c r="H158" s="189" t="s">
        <v>2760</v>
      </c>
      <c r="I158" s="215"/>
      <c r="J158" s="218"/>
      <c r="K158" s="197" t="s">
        <v>2761</v>
      </c>
      <c r="L158" s="215"/>
      <c r="M158" s="213" t="s">
        <v>13</v>
      </c>
      <c r="N158" s="213" t="s">
        <v>333</v>
      </c>
      <c r="O158" s="215" t="s">
        <v>3761</v>
      </c>
      <c r="P158" s="237"/>
      <c r="Q158" s="187">
        <v>17.5</v>
      </c>
      <c r="R158" s="187" t="s">
        <v>998</v>
      </c>
      <c r="S158" s="197" t="s">
        <v>1464</v>
      </c>
      <c r="T158" s="197" t="s">
        <v>1680</v>
      </c>
      <c r="U158" s="189" t="s">
        <v>3431</v>
      </c>
      <c r="V158" s="189" t="s">
        <v>3441</v>
      </c>
      <c r="W158" s="189" t="s">
        <v>3778</v>
      </c>
      <c r="AA158" s="230">
        <f>IF(OR(J158="Fail",ISBLANK(J158)),INDEX('Issue Code Table'!C:C,MATCH(N:N,'Issue Code Table'!A:A,0)),IF(M158="Critical",6,IF(M158="Significant",5,IF(M158="Moderate",3,2))))</f>
        <v>5</v>
      </c>
    </row>
    <row r="159" spans="1:27" s="190" customFormat="1" ht="216.75" customHeight="1" x14ac:dyDescent="0.25">
      <c r="A159" s="187" t="s">
        <v>1847</v>
      </c>
      <c r="B159" s="188" t="s">
        <v>2267</v>
      </c>
      <c r="C159" s="188" t="s">
        <v>2268</v>
      </c>
      <c r="D159" s="187" t="s">
        <v>1167</v>
      </c>
      <c r="E159" s="197" t="s">
        <v>2762</v>
      </c>
      <c r="F159" s="197" t="s">
        <v>1270</v>
      </c>
      <c r="G159" s="197" t="s">
        <v>1958</v>
      </c>
      <c r="H159" s="189" t="s">
        <v>2763</v>
      </c>
      <c r="I159" s="215"/>
      <c r="J159" s="218"/>
      <c r="K159" s="197" t="s">
        <v>2764</v>
      </c>
      <c r="L159" s="215"/>
      <c r="M159" s="213" t="s">
        <v>13</v>
      </c>
      <c r="N159" s="213" t="s">
        <v>333</v>
      </c>
      <c r="O159" s="215" t="s">
        <v>3761</v>
      </c>
      <c r="P159" s="237"/>
      <c r="Q159" s="187">
        <v>17.5</v>
      </c>
      <c r="R159" s="187" t="s">
        <v>999</v>
      </c>
      <c r="S159" s="197" t="s">
        <v>1464</v>
      </c>
      <c r="T159" s="197" t="s">
        <v>1681</v>
      </c>
      <c r="U159" s="189" t="s">
        <v>3431</v>
      </c>
      <c r="V159" s="189" t="s">
        <v>3442</v>
      </c>
      <c r="W159" s="189" t="s">
        <v>3778</v>
      </c>
      <c r="AA159" s="230">
        <f>IF(OR(J159="Fail",ISBLANK(J159)),INDEX('Issue Code Table'!C:C,MATCH(N:N,'Issue Code Table'!A:A,0)),IF(M159="Critical",6,IF(M159="Significant",5,IF(M159="Moderate",3,2))))</f>
        <v>5</v>
      </c>
    </row>
    <row r="160" spans="1:27" s="190" customFormat="1" ht="140.25" customHeight="1" x14ac:dyDescent="0.25">
      <c r="A160" s="187" t="s">
        <v>1848</v>
      </c>
      <c r="B160" s="188" t="s">
        <v>2267</v>
      </c>
      <c r="C160" s="188" t="s">
        <v>2268</v>
      </c>
      <c r="D160" s="187" t="s">
        <v>1167</v>
      </c>
      <c r="E160" s="197" t="s">
        <v>2765</v>
      </c>
      <c r="F160" s="197" t="s">
        <v>1271</v>
      </c>
      <c r="G160" s="197" t="s">
        <v>1958</v>
      </c>
      <c r="H160" s="189" t="s">
        <v>2766</v>
      </c>
      <c r="I160" s="215"/>
      <c r="J160" s="218"/>
      <c r="K160" s="197" t="s">
        <v>2767</v>
      </c>
      <c r="L160" s="215"/>
      <c r="M160" s="213" t="s">
        <v>13</v>
      </c>
      <c r="N160" s="213" t="s">
        <v>333</v>
      </c>
      <c r="O160" s="215" t="s">
        <v>3761</v>
      </c>
      <c r="P160" s="237"/>
      <c r="Q160" s="187">
        <v>17.5</v>
      </c>
      <c r="R160" s="187" t="s">
        <v>1000</v>
      </c>
      <c r="S160" s="197" t="s">
        <v>1464</v>
      </c>
      <c r="T160" s="197" t="s">
        <v>1682</v>
      </c>
      <c r="U160" s="189" t="s">
        <v>3431</v>
      </c>
      <c r="V160" s="189" t="s">
        <v>3443</v>
      </c>
      <c r="W160" s="189" t="s">
        <v>3778</v>
      </c>
      <c r="AA160" s="230">
        <f>IF(OR(J160="Fail",ISBLANK(J160)),INDEX('Issue Code Table'!C:C,MATCH(N:N,'Issue Code Table'!A:A,0)),IF(M160="Critical",6,IF(M160="Significant",5,IF(M160="Moderate",3,2))))</f>
        <v>5</v>
      </c>
    </row>
    <row r="161" spans="1:27" s="190" customFormat="1" ht="140.25" customHeight="1" x14ac:dyDescent="0.25">
      <c r="A161" s="187" t="s">
        <v>1849</v>
      </c>
      <c r="B161" s="188" t="s">
        <v>2267</v>
      </c>
      <c r="C161" s="188" t="s">
        <v>2268</v>
      </c>
      <c r="D161" s="187" t="s">
        <v>1167</v>
      </c>
      <c r="E161" s="197" t="s">
        <v>2768</v>
      </c>
      <c r="F161" s="197" t="s">
        <v>1272</v>
      </c>
      <c r="G161" s="197" t="s">
        <v>1958</v>
      </c>
      <c r="H161" s="189" t="s">
        <v>2769</v>
      </c>
      <c r="I161" s="215"/>
      <c r="J161" s="218"/>
      <c r="K161" s="197" t="s">
        <v>2770</v>
      </c>
      <c r="L161" s="215"/>
      <c r="M161" s="213" t="s">
        <v>14</v>
      </c>
      <c r="N161" s="213" t="s">
        <v>152</v>
      </c>
      <c r="O161" s="215" t="s">
        <v>3751</v>
      </c>
      <c r="P161" s="237"/>
      <c r="Q161" s="187">
        <v>17.600000000000001</v>
      </c>
      <c r="R161" s="187" t="s">
        <v>1001</v>
      </c>
      <c r="S161" s="197" t="s">
        <v>1467</v>
      </c>
      <c r="T161" s="197" t="s">
        <v>1683</v>
      </c>
      <c r="U161" s="189" t="s">
        <v>3431</v>
      </c>
      <c r="V161" s="189" t="s">
        <v>3444</v>
      </c>
      <c r="W161" s="189"/>
      <c r="AA161" s="230">
        <f>IF(OR(J161="Fail",ISBLANK(J161)),INDEX('Issue Code Table'!C:C,MATCH(N:N,'Issue Code Table'!A:A,0)),IF(M161="Critical",6,IF(M161="Significant",5,IF(M161="Moderate",3,2))))</f>
        <v>5</v>
      </c>
    </row>
    <row r="162" spans="1:27" s="190" customFormat="1" ht="178.5" customHeight="1" x14ac:dyDescent="0.25">
      <c r="A162" s="187" t="s">
        <v>1850</v>
      </c>
      <c r="B162" s="188" t="s">
        <v>2267</v>
      </c>
      <c r="C162" s="188" t="s">
        <v>2268</v>
      </c>
      <c r="D162" s="187" t="s">
        <v>1167</v>
      </c>
      <c r="E162" s="197" t="s">
        <v>2771</v>
      </c>
      <c r="F162" s="197" t="s">
        <v>1273</v>
      </c>
      <c r="G162" s="197" t="s">
        <v>1958</v>
      </c>
      <c r="H162" s="189" t="s">
        <v>2772</v>
      </c>
      <c r="I162" s="215"/>
      <c r="J162" s="218"/>
      <c r="K162" s="197" t="s">
        <v>2773</v>
      </c>
      <c r="L162" s="215"/>
      <c r="M162" s="213" t="s">
        <v>13</v>
      </c>
      <c r="N162" s="213" t="s">
        <v>152</v>
      </c>
      <c r="O162" s="215" t="s">
        <v>3751</v>
      </c>
      <c r="P162" s="237"/>
      <c r="Q162" s="187">
        <v>17.7</v>
      </c>
      <c r="R162" s="187" t="s">
        <v>1002</v>
      </c>
      <c r="S162" s="197" t="s">
        <v>1464</v>
      </c>
      <c r="T162" s="197" t="s">
        <v>1684</v>
      </c>
      <c r="U162" s="189" t="s">
        <v>3431</v>
      </c>
      <c r="V162" s="189" t="s">
        <v>3445</v>
      </c>
      <c r="W162" s="189" t="s">
        <v>3778</v>
      </c>
      <c r="AA162" s="230">
        <f>IF(OR(J162="Fail",ISBLANK(J162)),INDEX('Issue Code Table'!C:C,MATCH(N:N,'Issue Code Table'!A:A,0)),IF(M162="Critical",6,IF(M162="Significant",5,IF(M162="Moderate",3,2))))</f>
        <v>5</v>
      </c>
    </row>
    <row r="163" spans="1:27" s="190" customFormat="1" ht="204" customHeight="1" x14ac:dyDescent="0.25">
      <c r="A163" s="187" t="s">
        <v>1851</v>
      </c>
      <c r="B163" s="188" t="s">
        <v>2267</v>
      </c>
      <c r="C163" s="188" t="s">
        <v>2268</v>
      </c>
      <c r="D163" s="187" t="s">
        <v>1167</v>
      </c>
      <c r="E163" s="197" t="s">
        <v>2774</v>
      </c>
      <c r="F163" s="197" t="s">
        <v>1274</v>
      </c>
      <c r="G163" s="197" t="s">
        <v>1958</v>
      </c>
      <c r="H163" s="189" t="s">
        <v>2775</v>
      </c>
      <c r="I163" s="215"/>
      <c r="J163" s="218"/>
      <c r="K163" s="197" t="s">
        <v>2776</v>
      </c>
      <c r="L163" s="215"/>
      <c r="M163" s="213" t="s">
        <v>13</v>
      </c>
      <c r="N163" s="213" t="s">
        <v>152</v>
      </c>
      <c r="O163" s="215" t="s">
        <v>3751</v>
      </c>
      <c r="P163" s="237"/>
      <c r="Q163" s="187">
        <v>17.7</v>
      </c>
      <c r="R163" s="187" t="s">
        <v>1003</v>
      </c>
      <c r="S163" s="197" t="s">
        <v>1464</v>
      </c>
      <c r="T163" s="197" t="s">
        <v>1685</v>
      </c>
      <c r="U163" s="189" t="s">
        <v>3431</v>
      </c>
      <c r="V163" s="189" t="s">
        <v>3446</v>
      </c>
      <c r="W163" s="189" t="s">
        <v>3778</v>
      </c>
      <c r="AA163" s="230">
        <f>IF(OR(J163="Fail",ISBLANK(J163)),INDEX('Issue Code Table'!C:C,MATCH(N:N,'Issue Code Table'!A:A,0)),IF(M163="Critical",6,IF(M163="Significant",5,IF(M163="Moderate",3,2))))</f>
        <v>5</v>
      </c>
    </row>
    <row r="164" spans="1:27" s="190" customFormat="1" ht="191.25" customHeight="1" x14ac:dyDescent="0.25">
      <c r="A164" s="187" t="s">
        <v>1852</v>
      </c>
      <c r="B164" s="188" t="s">
        <v>2267</v>
      </c>
      <c r="C164" s="188" t="s">
        <v>2268</v>
      </c>
      <c r="D164" s="187" t="s">
        <v>1167</v>
      </c>
      <c r="E164" s="197" t="s">
        <v>2777</v>
      </c>
      <c r="F164" s="197" t="s">
        <v>1275</v>
      </c>
      <c r="G164" s="197" t="s">
        <v>1958</v>
      </c>
      <c r="H164" s="189" t="s">
        <v>2778</v>
      </c>
      <c r="I164" s="215"/>
      <c r="J164" s="218"/>
      <c r="K164" s="197" t="s">
        <v>2779</v>
      </c>
      <c r="L164" s="215"/>
      <c r="M164" s="213" t="s">
        <v>13</v>
      </c>
      <c r="N164" s="213" t="s">
        <v>333</v>
      </c>
      <c r="O164" s="215" t="s">
        <v>3761</v>
      </c>
      <c r="P164" s="237"/>
      <c r="Q164" s="187">
        <v>17.8</v>
      </c>
      <c r="R164" s="187" t="s">
        <v>1004</v>
      </c>
      <c r="S164" s="197" t="s">
        <v>1464</v>
      </c>
      <c r="T164" s="197" t="s">
        <v>1686</v>
      </c>
      <c r="U164" s="189" t="s">
        <v>3431</v>
      </c>
      <c r="V164" s="189" t="s">
        <v>3447</v>
      </c>
      <c r="W164" s="189" t="s">
        <v>3778</v>
      </c>
      <c r="AA164" s="230">
        <f>IF(OR(J164="Fail",ISBLANK(J164)),INDEX('Issue Code Table'!C:C,MATCH(N:N,'Issue Code Table'!A:A,0)),IF(M164="Critical",6,IF(M164="Significant",5,IF(M164="Moderate",3,2))))</f>
        <v>5</v>
      </c>
    </row>
    <row r="165" spans="1:27" s="190" customFormat="1" ht="409.5" customHeight="1" x14ac:dyDescent="0.25">
      <c r="A165" s="187" t="s">
        <v>1853</v>
      </c>
      <c r="B165" s="188" t="s">
        <v>2267</v>
      </c>
      <c r="C165" s="188" t="s">
        <v>2268</v>
      </c>
      <c r="D165" s="187" t="s">
        <v>1167</v>
      </c>
      <c r="E165" s="197" t="s">
        <v>2780</v>
      </c>
      <c r="F165" s="197" t="s">
        <v>1276</v>
      </c>
      <c r="G165" s="197" t="s">
        <v>1958</v>
      </c>
      <c r="H165" s="189" t="s">
        <v>2781</v>
      </c>
      <c r="I165" s="215"/>
      <c r="J165" s="218"/>
      <c r="K165" s="197" t="s">
        <v>2782</v>
      </c>
      <c r="L165" s="215"/>
      <c r="M165" s="213" t="s">
        <v>14</v>
      </c>
      <c r="N165" s="213" t="s">
        <v>152</v>
      </c>
      <c r="O165" s="215" t="s">
        <v>3751</v>
      </c>
      <c r="P165" s="237"/>
      <c r="Q165" s="187">
        <v>17.899999999999999</v>
      </c>
      <c r="R165" s="187" t="s">
        <v>1005</v>
      </c>
      <c r="S165" s="197" t="s">
        <v>1464</v>
      </c>
      <c r="T165" s="197" t="s">
        <v>1687</v>
      </c>
      <c r="U165" s="189" t="s">
        <v>3431</v>
      </c>
      <c r="V165" s="189" t="s">
        <v>3448</v>
      </c>
      <c r="W165" s="189"/>
      <c r="AA165" s="230">
        <f>IF(OR(J165="Fail",ISBLANK(J165)),INDEX('Issue Code Table'!C:C,MATCH(N:N,'Issue Code Table'!A:A,0)),IF(M165="Critical",6,IF(M165="Significant",5,IF(M165="Moderate",3,2))))</f>
        <v>5</v>
      </c>
    </row>
    <row r="166" spans="1:27" s="190" customFormat="1" ht="280.5" customHeight="1" x14ac:dyDescent="0.25">
      <c r="A166" s="187" t="s">
        <v>1854</v>
      </c>
      <c r="B166" s="188" t="s">
        <v>2267</v>
      </c>
      <c r="C166" s="188" t="s">
        <v>2268</v>
      </c>
      <c r="D166" s="187" t="s">
        <v>1167</v>
      </c>
      <c r="E166" s="197" t="s">
        <v>2783</v>
      </c>
      <c r="F166" s="197" t="s">
        <v>1277</v>
      </c>
      <c r="G166" s="197" t="s">
        <v>1958</v>
      </c>
      <c r="H166" s="189" t="s">
        <v>2784</v>
      </c>
      <c r="I166" s="215"/>
      <c r="J166" s="218"/>
      <c r="K166" s="197" t="s">
        <v>2785</v>
      </c>
      <c r="L166" s="215"/>
      <c r="M166" s="213" t="s">
        <v>13</v>
      </c>
      <c r="N166" s="213" t="s">
        <v>152</v>
      </c>
      <c r="O166" s="215" t="s">
        <v>3751</v>
      </c>
      <c r="P166" s="237"/>
      <c r="Q166" s="187">
        <v>17.899999999999999</v>
      </c>
      <c r="R166" s="187" t="s">
        <v>1006</v>
      </c>
      <c r="S166" s="197" t="s">
        <v>1468</v>
      </c>
      <c r="T166" s="197" t="s">
        <v>1688</v>
      </c>
      <c r="U166" s="189" t="s">
        <v>3431</v>
      </c>
      <c r="V166" s="189" t="s">
        <v>3449</v>
      </c>
      <c r="W166" s="189" t="s">
        <v>3778</v>
      </c>
      <c r="AA166" s="230">
        <f>IF(OR(J166="Fail",ISBLANK(J166)),INDEX('Issue Code Table'!C:C,MATCH(N:N,'Issue Code Table'!A:A,0)),IF(M166="Critical",6,IF(M166="Significant",5,IF(M166="Moderate",3,2))))</f>
        <v>5</v>
      </c>
    </row>
    <row r="167" spans="1:27" s="190" customFormat="1" ht="140.25" customHeight="1" x14ac:dyDescent="0.25">
      <c r="A167" s="187" t="s">
        <v>1855</v>
      </c>
      <c r="B167" s="188" t="s">
        <v>2267</v>
      </c>
      <c r="C167" s="188" t="s">
        <v>2268</v>
      </c>
      <c r="D167" s="187" t="s">
        <v>1167</v>
      </c>
      <c r="E167" s="191" t="s">
        <v>3188</v>
      </c>
      <c r="F167" s="197" t="s">
        <v>1278</v>
      </c>
      <c r="G167" s="197" t="s">
        <v>1958</v>
      </c>
      <c r="H167" s="189" t="s">
        <v>3189</v>
      </c>
      <c r="I167" s="215"/>
      <c r="J167" s="218"/>
      <c r="K167" s="197" t="s">
        <v>3191</v>
      </c>
      <c r="L167" s="215" t="s">
        <v>3190</v>
      </c>
      <c r="M167" s="213" t="s">
        <v>13</v>
      </c>
      <c r="N167" s="213" t="s">
        <v>152</v>
      </c>
      <c r="O167" s="215" t="s">
        <v>3751</v>
      </c>
      <c r="P167" s="237"/>
      <c r="Q167" s="187">
        <v>17.899999999999999</v>
      </c>
      <c r="R167" s="187" t="s">
        <v>1007</v>
      </c>
      <c r="S167" s="197" t="s">
        <v>1464</v>
      </c>
      <c r="T167" s="197" t="s">
        <v>3192</v>
      </c>
      <c r="U167" s="189" t="s">
        <v>3431</v>
      </c>
      <c r="V167" s="189" t="s">
        <v>3450</v>
      </c>
      <c r="W167" s="189" t="s">
        <v>3778</v>
      </c>
      <c r="AA167" s="230">
        <f>IF(OR(J167="Fail",ISBLANK(J167)),INDEX('Issue Code Table'!C:C,MATCH(N:N,'Issue Code Table'!A:A,0)),IF(M167="Critical",6,IF(M167="Significant",5,IF(M167="Moderate",3,2))))</f>
        <v>5</v>
      </c>
    </row>
    <row r="168" spans="1:27" s="190" customFormat="1" ht="140.25" customHeight="1" x14ac:dyDescent="0.25">
      <c r="A168" s="187" t="s">
        <v>1856</v>
      </c>
      <c r="B168" s="188" t="s">
        <v>2267</v>
      </c>
      <c r="C168" s="188" t="s">
        <v>2268</v>
      </c>
      <c r="D168" s="187" t="s">
        <v>1167</v>
      </c>
      <c r="E168" s="197" t="s">
        <v>2786</v>
      </c>
      <c r="F168" s="197" t="s">
        <v>1279</v>
      </c>
      <c r="G168" s="197" t="s">
        <v>1958</v>
      </c>
      <c r="H168" s="189" t="s">
        <v>2787</v>
      </c>
      <c r="I168" s="215"/>
      <c r="J168" s="218"/>
      <c r="K168" s="197" t="s">
        <v>2788</v>
      </c>
      <c r="L168" s="215"/>
      <c r="M168" s="213" t="s">
        <v>14</v>
      </c>
      <c r="N168" s="213" t="s">
        <v>153</v>
      </c>
      <c r="O168" s="215" t="s">
        <v>3762</v>
      </c>
      <c r="P168" s="237"/>
      <c r="Q168" s="187">
        <v>17.899999999999999</v>
      </c>
      <c r="R168" s="187" t="s">
        <v>1008</v>
      </c>
      <c r="S168" s="197" t="s">
        <v>1464</v>
      </c>
      <c r="T168" s="197" t="s">
        <v>1689</v>
      </c>
      <c r="U168" s="189" t="s">
        <v>3431</v>
      </c>
      <c r="V168" s="189" t="s">
        <v>3451</v>
      </c>
      <c r="W168" s="189"/>
      <c r="AA168" s="230">
        <f>IF(OR(J168="Fail",ISBLANK(J168)),INDEX('Issue Code Table'!C:C,MATCH(N:N,'Issue Code Table'!A:A,0)),IF(M168="Critical",6,IF(M168="Significant",5,IF(M168="Moderate",3,2))))</f>
        <v>4</v>
      </c>
    </row>
    <row r="169" spans="1:27" s="190" customFormat="1" ht="229.5" customHeight="1" x14ac:dyDescent="0.25">
      <c r="A169" s="187" t="s">
        <v>1857</v>
      </c>
      <c r="B169" s="188" t="s">
        <v>2267</v>
      </c>
      <c r="C169" s="188" t="s">
        <v>2268</v>
      </c>
      <c r="D169" s="187" t="s">
        <v>1167</v>
      </c>
      <c r="E169" s="197" t="s">
        <v>2789</v>
      </c>
      <c r="F169" s="197" t="s">
        <v>1280</v>
      </c>
      <c r="G169" s="197" t="s">
        <v>1958</v>
      </c>
      <c r="H169" s="189" t="s">
        <v>2790</v>
      </c>
      <c r="I169" s="215"/>
      <c r="J169" s="218"/>
      <c r="K169" s="197" t="s">
        <v>2791</v>
      </c>
      <c r="L169" s="215"/>
      <c r="M169" s="213" t="s">
        <v>14</v>
      </c>
      <c r="N169" s="213" t="s">
        <v>152</v>
      </c>
      <c r="O169" s="215" t="s">
        <v>3751</v>
      </c>
      <c r="P169" s="237"/>
      <c r="Q169" s="187">
        <v>17.899999999999999</v>
      </c>
      <c r="R169" s="187" t="s">
        <v>1009</v>
      </c>
      <c r="S169" s="197" t="s">
        <v>1464</v>
      </c>
      <c r="T169" s="197" t="s">
        <v>1690</v>
      </c>
      <c r="U169" s="189" t="s">
        <v>3431</v>
      </c>
      <c r="V169" s="189" t="s">
        <v>3452</v>
      </c>
      <c r="W169" s="189"/>
      <c r="AA169" s="230">
        <f>IF(OR(J169="Fail",ISBLANK(J169)),INDEX('Issue Code Table'!C:C,MATCH(N:N,'Issue Code Table'!A:A,0)),IF(M169="Critical",6,IF(M169="Significant",5,IF(M169="Moderate",3,2))))</f>
        <v>5</v>
      </c>
    </row>
    <row r="170" spans="1:27" s="190" customFormat="1" ht="114.75" customHeight="1" x14ac:dyDescent="0.25">
      <c r="A170" s="187" t="s">
        <v>1858</v>
      </c>
      <c r="B170" s="188" t="s">
        <v>2150</v>
      </c>
      <c r="C170" s="188" t="s">
        <v>2151</v>
      </c>
      <c r="D170" s="187" t="s">
        <v>1167</v>
      </c>
      <c r="E170" s="197" t="s">
        <v>2792</v>
      </c>
      <c r="F170" s="197" t="s">
        <v>1281</v>
      </c>
      <c r="G170" s="197" t="s">
        <v>2051</v>
      </c>
      <c r="H170" s="189" t="s">
        <v>3027</v>
      </c>
      <c r="I170" s="215"/>
      <c r="J170" s="218"/>
      <c r="K170" s="197" t="s">
        <v>2793</v>
      </c>
      <c r="L170" s="215"/>
      <c r="M170" s="213" t="s">
        <v>14</v>
      </c>
      <c r="N170" s="213" t="s">
        <v>151</v>
      </c>
      <c r="O170" s="215" t="s">
        <v>3763</v>
      </c>
      <c r="P170" s="237"/>
      <c r="Q170" s="187" t="s">
        <v>1122</v>
      </c>
      <c r="R170" s="187" t="s">
        <v>1010</v>
      </c>
      <c r="S170" s="197" t="s">
        <v>1469</v>
      </c>
      <c r="T170" s="197" t="s">
        <v>1691</v>
      </c>
      <c r="U170" s="189" t="s">
        <v>3453</v>
      </c>
      <c r="V170" s="189" t="s">
        <v>3454</v>
      </c>
      <c r="W170" s="189"/>
      <c r="AA170" s="230">
        <f>IF(OR(J170="Fail",ISBLANK(J170)),INDEX('Issue Code Table'!C:C,MATCH(N:N,'Issue Code Table'!A:A,0)),IF(M170="Critical",6,IF(M170="Significant",5,IF(M170="Moderate",3,2))))</f>
        <v>5</v>
      </c>
    </row>
    <row r="171" spans="1:27" s="190" customFormat="1" ht="127.5" customHeight="1" x14ac:dyDescent="0.25">
      <c r="A171" s="187" t="s">
        <v>1859</v>
      </c>
      <c r="B171" s="188" t="s">
        <v>2150</v>
      </c>
      <c r="C171" s="188" t="s">
        <v>2151</v>
      </c>
      <c r="D171" s="187" t="s">
        <v>1167</v>
      </c>
      <c r="E171" s="197" t="s">
        <v>2794</v>
      </c>
      <c r="F171" s="197" t="s">
        <v>1282</v>
      </c>
      <c r="G171" s="197" t="s">
        <v>2284</v>
      </c>
      <c r="H171" s="189" t="s">
        <v>3028</v>
      </c>
      <c r="I171" s="215"/>
      <c r="J171" s="218"/>
      <c r="K171" s="197" t="s">
        <v>2795</v>
      </c>
      <c r="L171" s="215"/>
      <c r="M171" s="213" t="s">
        <v>14</v>
      </c>
      <c r="N171" s="213" t="s">
        <v>296</v>
      </c>
      <c r="O171" s="215" t="s">
        <v>3749</v>
      </c>
      <c r="P171" s="237"/>
      <c r="Q171" s="187" t="s">
        <v>1122</v>
      </c>
      <c r="R171" s="187" t="s">
        <v>1011</v>
      </c>
      <c r="S171" s="197" t="s">
        <v>1470</v>
      </c>
      <c r="T171" s="197" t="s">
        <v>1692</v>
      </c>
      <c r="U171" s="189" t="s">
        <v>3455</v>
      </c>
      <c r="V171" s="189" t="s">
        <v>3456</v>
      </c>
      <c r="W171" s="189"/>
      <c r="AA171" s="230">
        <f>IF(OR(J171="Fail",ISBLANK(J171)),INDEX('Issue Code Table'!C:C,MATCH(N:N,'Issue Code Table'!A:A,0)),IF(M171="Critical",6,IF(M171="Significant",5,IF(M171="Moderate",3,2))))</f>
        <v>4</v>
      </c>
    </row>
    <row r="172" spans="1:27" s="190" customFormat="1" ht="127.5" customHeight="1" x14ac:dyDescent="0.25">
      <c r="A172" s="187" t="s">
        <v>1860</v>
      </c>
      <c r="B172" s="187" t="s">
        <v>2146</v>
      </c>
      <c r="C172" s="187" t="s">
        <v>2147</v>
      </c>
      <c r="D172" s="187" t="s">
        <v>1167</v>
      </c>
      <c r="E172" s="197" t="s">
        <v>2796</v>
      </c>
      <c r="F172" s="197" t="s">
        <v>2797</v>
      </c>
      <c r="G172" s="197" t="s">
        <v>2052</v>
      </c>
      <c r="H172" s="189" t="s">
        <v>3074</v>
      </c>
      <c r="I172" s="215"/>
      <c r="J172" s="218"/>
      <c r="K172" s="197" t="s">
        <v>2798</v>
      </c>
      <c r="L172" s="215"/>
      <c r="M172" s="213" t="s">
        <v>14</v>
      </c>
      <c r="N172" s="213" t="s">
        <v>761</v>
      </c>
      <c r="O172" s="215" t="s">
        <v>3764</v>
      </c>
      <c r="P172" s="237"/>
      <c r="Q172" s="187" t="s">
        <v>1123</v>
      </c>
      <c r="R172" s="187" t="s">
        <v>1012</v>
      </c>
      <c r="S172" s="197" t="s">
        <v>1471</v>
      </c>
      <c r="T172" s="197" t="s">
        <v>1693</v>
      </c>
      <c r="U172" s="189" t="s">
        <v>3457</v>
      </c>
      <c r="V172" s="189" t="s">
        <v>3458</v>
      </c>
      <c r="W172" s="189"/>
      <c r="AA172" s="230">
        <f>IF(OR(J172="Fail",ISBLANK(J172)),INDEX('Issue Code Table'!C:C,MATCH(N:N,'Issue Code Table'!A:A,0)),IF(M172="Critical",6,IF(M172="Significant",5,IF(M172="Moderate",3,2))))</f>
        <v>4</v>
      </c>
    </row>
    <row r="173" spans="1:27" s="190" customFormat="1" ht="178.5" x14ac:dyDescent="0.25">
      <c r="A173" s="187" t="s">
        <v>1861</v>
      </c>
      <c r="B173" s="191" t="s">
        <v>2150</v>
      </c>
      <c r="C173" s="191" t="s">
        <v>2151</v>
      </c>
      <c r="D173" s="187" t="s">
        <v>1167</v>
      </c>
      <c r="E173" s="197" t="s">
        <v>2799</v>
      </c>
      <c r="F173" s="197" t="s">
        <v>1283</v>
      </c>
      <c r="G173" s="197" t="s">
        <v>2053</v>
      </c>
      <c r="H173" s="189" t="s">
        <v>3075</v>
      </c>
      <c r="I173" s="215"/>
      <c r="J173" s="218"/>
      <c r="K173" s="197" t="s">
        <v>2800</v>
      </c>
      <c r="L173" s="215"/>
      <c r="M173" s="213" t="s">
        <v>13</v>
      </c>
      <c r="N173" s="213" t="s">
        <v>462</v>
      </c>
      <c r="O173" s="213" t="s">
        <v>3790</v>
      </c>
      <c r="P173" s="242"/>
      <c r="Q173" s="187">
        <v>18.3</v>
      </c>
      <c r="R173" s="187" t="s">
        <v>1013</v>
      </c>
      <c r="S173" s="197" t="s">
        <v>1472</v>
      </c>
      <c r="T173" s="197" t="s">
        <v>1694</v>
      </c>
      <c r="U173" s="189" t="s">
        <v>3459</v>
      </c>
      <c r="V173" s="189" t="s">
        <v>3460</v>
      </c>
      <c r="W173" s="189" t="s">
        <v>3778</v>
      </c>
      <c r="AA173" s="230">
        <f>IF(OR(J173="Fail",ISBLANK(J173)),INDEX('Issue Code Table'!C:C,MATCH(N:N,'Issue Code Table'!A:A,0)),IF(M173="Critical",6,IF(M173="Significant",5,IF(M173="Moderate",3,2))))</f>
        <v>5</v>
      </c>
    </row>
    <row r="174" spans="1:27" s="190" customFormat="1" ht="165.75" customHeight="1" x14ac:dyDescent="0.25">
      <c r="A174" s="187" t="s">
        <v>1862</v>
      </c>
      <c r="B174" s="191" t="s">
        <v>2150</v>
      </c>
      <c r="C174" s="191" t="s">
        <v>2151</v>
      </c>
      <c r="D174" s="187" t="s">
        <v>1167</v>
      </c>
      <c r="E174" s="197" t="s">
        <v>3796</v>
      </c>
      <c r="F174" s="197" t="s">
        <v>1284</v>
      </c>
      <c r="G174" s="197" t="s">
        <v>2054</v>
      </c>
      <c r="H174" s="189" t="s">
        <v>3782</v>
      </c>
      <c r="I174" s="215"/>
      <c r="J174" s="218"/>
      <c r="K174" s="197" t="s">
        <v>3799</v>
      </c>
      <c r="L174" s="215"/>
      <c r="M174" s="213" t="s">
        <v>13</v>
      </c>
      <c r="N174" s="213" t="s">
        <v>462</v>
      </c>
      <c r="O174" s="215" t="s">
        <v>3750</v>
      </c>
      <c r="P174" s="237"/>
      <c r="Q174" s="187">
        <v>18.3</v>
      </c>
      <c r="R174" s="187" t="s">
        <v>1014</v>
      </c>
      <c r="S174" s="197" t="s">
        <v>1473</v>
      </c>
      <c r="T174" s="197" t="s">
        <v>1695</v>
      </c>
      <c r="U174" s="189" t="s">
        <v>3461</v>
      </c>
      <c r="V174" s="189" t="s">
        <v>3462</v>
      </c>
      <c r="W174" s="189" t="s">
        <v>3778</v>
      </c>
      <c r="AA174" s="230">
        <f>IF(OR(J174="Fail",ISBLANK(J174)),INDEX('Issue Code Table'!C:C,MATCH(N:N,'Issue Code Table'!A:A,0)),IF(M174="Critical",6,IF(M174="Significant",5,IF(M174="Moderate",3,2))))</f>
        <v>5</v>
      </c>
    </row>
    <row r="175" spans="1:27" s="190" customFormat="1" ht="165.75" customHeight="1" x14ac:dyDescent="0.25">
      <c r="A175" s="187" t="s">
        <v>1863</v>
      </c>
      <c r="B175" s="191" t="s">
        <v>2150</v>
      </c>
      <c r="C175" s="191" t="s">
        <v>2151</v>
      </c>
      <c r="D175" s="187" t="s">
        <v>1167</v>
      </c>
      <c r="E175" s="197" t="s">
        <v>3797</v>
      </c>
      <c r="F175" s="197" t="s">
        <v>1285</v>
      </c>
      <c r="G175" s="197" t="s">
        <v>2055</v>
      </c>
      <c r="H175" s="189" t="s">
        <v>3781</v>
      </c>
      <c r="I175" s="215"/>
      <c r="J175" s="218"/>
      <c r="K175" s="197" t="s">
        <v>3800</v>
      </c>
      <c r="L175" s="215"/>
      <c r="M175" s="213" t="s">
        <v>13</v>
      </c>
      <c r="N175" s="213" t="s">
        <v>462</v>
      </c>
      <c r="O175" s="215" t="s">
        <v>3750</v>
      </c>
      <c r="P175" s="237"/>
      <c r="Q175" s="187">
        <v>18.3</v>
      </c>
      <c r="R175" s="187" t="s">
        <v>1015</v>
      </c>
      <c r="S175" s="197" t="s">
        <v>1473</v>
      </c>
      <c r="T175" s="197" t="s">
        <v>1696</v>
      </c>
      <c r="U175" s="189" t="s">
        <v>3461</v>
      </c>
      <c r="V175" s="189" t="s">
        <v>3463</v>
      </c>
      <c r="W175" s="189" t="s">
        <v>3778</v>
      </c>
      <c r="AA175" s="230">
        <f>IF(OR(J175="Fail",ISBLANK(J175)),INDEX('Issue Code Table'!C:C,MATCH(N:N,'Issue Code Table'!A:A,0)),IF(M175="Critical",6,IF(M175="Significant",5,IF(M175="Moderate",3,2))))</f>
        <v>5</v>
      </c>
    </row>
    <row r="176" spans="1:27" s="190" customFormat="1" ht="140.25" customHeight="1" x14ac:dyDescent="0.25">
      <c r="A176" s="187" t="s">
        <v>1864</v>
      </c>
      <c r="B176" s="191" t="s">
        <v>2150</v>
      </c>
      <c r="C176" s="191" t="s">
        <v>2151</v>
      </c>
      <c r="D176" s="187" t="s">
        <v>1167</v>
      </c>
      <c r="E176" s="197" t="s">
        <v>2801</v>
      </c>
      <c r="F176" s="197" t="s">
        <v>1286</v>
      </c>
      <c r="G176" s="197" t="s">
        <v>2056</v>
      </c>
      <c r="H176" s="189" t="s">
        <v>3076</v>
      </c>
      <c r="I176" s="215"/>
      <c r="J176" s="218"/>
      <c r="K176" s="197" t="s">
        <v>2802</v>
      </c>
      <c r="L176" s="215"/>
      <c r="M176" s="213" t="s">
        <v>13</v>
      </c>
      <c r="N176" s="213" t="s">
        <v>151</v>
      </c>
      <c r="O176" s="215" t="s">
        <v>3763</v>
      </c>
      <c r="P176" s="237"/>
      <c r="Q176" s="187">
        <v>18.3</v>
      </c>
      <c r="R176" s="187" t="s">
        <v>1016</v>
      </c>
      <c r="S176" s="197" t="s">
        <v>2803</v>
      </c>
      <c r="T176" s="197" t="s">
        <v>1697</v>
      </c>
      <c r="U176" s="189" t="s">
        <v>3464</v>
      </c>
      <c r="V176" s="189" t="s">
        <v>3465</v>
      </c>
      <c r="W176" s="189" t="s">
        <v>3778</v>
      </c>
      <c r="AA176" s="230">
        <f>IF(OR(J176="Fail",ISBLANK(J176)),INDEX('Issue Code Table'!C:C,MATCH(N:N,'Issue Code Table'!A:A,0)),IF(M176="Critical",6,IF(M176="Significant",5,IF(M176="Moderate",3,2))))</f>
        <v>5</v>
      </c>
    </row>
    <row r="177" spans="1:27" s="190" customFormat="1" ht="153" customHeight="1" x14ac:dyDescent="0.25">
      <c r="A177" s="187" t="s">
        <v>1865</v>
      </c>
      <c r="B177" s="191" t="s">
        <v>2277</v>
      </c>
      <c r="C177" s="191" t="s">
        <v>2278</v>
      </c>
      <c r="D177" s="187" t="s">
        <v>1167</v>
      </c>
      <c r="E177" s="197" t="s">
        <v>2804</v>
      </c>
      <c r="F177" s="197" t="s">
        <v>1287</v>
      </c>
      <c r="G177" s="197" t="s">
        <v>2057</v>
      </c>
      <c r="H177" s="189" t="s">
        <v>3029</v>
      </c>
      <c r="I177" s="215"/>
      <c r="J177" s="218"/>
      <c r="K177" s="197" t="s">
        <v>2805</v>
      </c>
      <c r="L177" s="215"/>
      <c r="M177" s="213" t="s">
        <v>13</v>
      </c>
      <c r="N177" s="213" t="s">
        <v>155</v>
      </c>
      <c r="O177" s="215" t="s">
        <v>3765</v>
      </c>
      <c r="P177" s="237"/>
      <c r="Q177" s="187">
        <v>18.3</v>
      </c>
      <c r="R177" s="187" t="s">
        <v>1017</v>
      </c>
      <c r="S177" s="197" t="s">
        <v>1474</v>
      </c>
      <c r="T177" s="197" t="s">
        <v>1698</v>
      </c>
      <c r="U177" s="189" t="s">
        <v>3466</v>
      </c>
      <c r="V177" s="189" t="s">
        <v>3467</v>
      </c>
      <c r="W177" s="189" t="s">
        <v>3778</v>
      </c>
      <c r="AA177" s="230">
        <f>IF(OR(J177="Fail",ISBLANK(J177)),INDEX('Issue Code Table'!C:C,MATCH(N:N,'Issue Code Table'!A:A,0)),IF(M177="Critical",6,IF(M177="Significant",5,IF(M177="Moderate",3,2))))</f>
        <v>5</v>
      </c>
    </row>
    <row r="178" spans="1:27" s="190" customFormat="1" ht="191.25" customHeight="1" x14ac:dyDescent="0.25">
      <c r="A178" s="187" t="s">
        <v>1866</v>
      </c>
      <c r="B178" s="191" t="s">
        <v>2277</v>
      </c>
      <c r="C178" s="191" t="s">
        <v>2278</v>
      </c>
      <c r="D178" s="187" t="s">
        <v>1167</v>
      </c>
      <c r="E178" s="197" t="s">
        <v>2806</v>
      </c>
      <c r="F178" s="197" t="s">
        <v>1288</v>
      </c>
      <c r="G178" s="197" t="s">
        <v>2058</v>
      </c>
      <c r="H178" s="189" t="s">
        <v>3030</v>
      </c>
      <c r="I178" s="215"/>
      <c r="J178" s="218"/>
      <c r="K178" s="197" t="s">
        <v>2807</v>
      </c>
      <c r="L178" s="215"/>
      <c r="M178" s="213" t="s">
        <v>13</v>
      </c>
      <c r="N178" s="213" t="s">
        <v>151</v>
      </c>
      <c r="O178" s="215" t="s">
        <v>3763</v>
      </c>
      <c r="P178" s="237"/>
      <c r="Q178" s="187">
        <v>18.3</v>
      </c>
      <c r="R178" s="187" t="s">
        <v>1018</v>
      </c>
      <c r="S178" s="197" t="s">
        <v>1475</v>
      </c>
      <c r="T178" s="197" t="s">
        <v>1699</v>
      </c>
      <c r="U178" s="189" t="s">
        <v>3468</v>
      </c>
      <c r="V178" s="189" t="s">
        <v>3469</v>
      </c>
      <c r="W178" s="189" t="s">
        <v>3778</v>
      </c>
      <c r="AA178" s="230">
        <f>IF(OR(J178="Fail",ISBLANK(J178)),INDEX('Issue Code Table'!C:C,MATCH(N:N,'Issue Code Table'!A:A,0)),IF(M178="Critical",6,IF(M178="Significant",5,IF(M178="Moderate",3,2))))</f>
        <v>5</v>
      </c>
    </row>
    <row r="179" spans="1:27" s="190" customFormat="1" ht="153" customHeight="1" x14ac:dyDescent="0.25">
      <c r="A179" s="187" t="s">
        <v>1867</v>
      </c>
      <c r="B179" s="191" t="s">
        <v>2259</v>
      </c>
      <c r="C179" s="191" t="s">
        <v>2260</v>
      </c>
      <c r="D179" s="187" t="s">
        <v>1167</v>
      </c>
      <c r="E179" s="197" t="s">
        <v>2808</v>
      </c>
      <c r="F179" s="197" t="s">
        <v>1289</v>
      </c>
      <c r="G179" s="197" t="s">
        <v>2059</v>
      </c>
      <c r="H179" s="189" t="s">
        <v>2809</v>
      </c>
      <c r="I179" s="215"/>
      <c r="J179" s="218"/>
      <c r="K179" s="197" t="s">
        <v>2810</v>
      </c>
      <c r="L179" s="215"/>
      <c r="M179" s="213" t="s">
        <v>14</v>
      </c>
      <c r="N179" s="213" t="s">
        <v>462</v>
      </c>
      <c r="O179" s="215" t="s">
        <v>3750</v>
      </c>
      <c r="P179" s="237"/>
      <c r="Q179" s="187">
        <v>18.3</v>
      </c>
      <c r="R179" s="187" t="s">
        <v>1019</v>
      </c>
      <c r="S179" s="197" t="s">
        <v>1476</v>
      </c>
      <c r="T179" s="197" t="s">
        <v>1700</v>
      </c>
      <c r="U179" s="189" t="s">
        <v>3470</v>
      </c>
      <c r="V179" s="189" t="s">
        <v>3471</v>
      </c>
      <c r="W179" s="189"/>
      <c r="AA179" s="230">
        <f>IF(OR(J179="Fail",ISBLANK(J179)),INDEX('Issue Code Table'!C:C,MATCH(N:N,'Issue Code Table'!A:A,0)),IF(M179="Critical",6,IF(M179="Significant",5,IF(M179="Moderate",3,2))))</f>
        <v>5</v>
      </c>
    </row>
    <row r="180" spans="1:27" s="190" customFormat="1" ht="153" customHeight="1" x14ac:dyDescent="0.25">
      <c r="A180" s="187" t="s">
        <v>1868</v>
      </c>
      <c r="B180" s="191" t="s">
        <v>2261</v>
      </c>
      <c r="C180" s="191" t="s">
        <v>2262</v>
      </c>
      <c r="D180" s="187" t="s">
        <v>1167</v>
      </c>
      <c r="E180" s="197" t="s">
        <v>2811</v>
      </c>
      <c r="F180" s="197" t="s">
        <v>1290</v>
      </c>
      <c r="G180" s="197" t="s">
        <v>2060</v>
      </c>
      <c r="H180" s="189" t="s">
        <v>2812</v>
      </c>
      <c r="I180" s="215"/>
      <c r="J180" s="218"/>
      <c r="K180" s="197" t="s">
        <v>2813</v>
      </c>
      <c r="L180" s="215"/>
      <c r="M180" s="213" t="s">
        <v>142</v>
      </c>
      <c r="N180" s="213" t="s">
        <v>337</v>
      </c>
      <c r="O180" s="215" t="s">
        <v>3628</v>
      </c>
      <c r="P180" s="237"/>
      <c r="Q180" s="187">
        <v>18.3</v>
      </c>
      <c r="R180" s="187" t="s">
        <v>1020</v>
      </c>
      <c r="S180" s="197" t="s">
        <v>3112</v>
      </c>
      <c r="T180" s="197" t="s">
        <v>1701</v>
      </c>
      <c r="U180" s="189" t="s">
        <v>3472</v>
      </c>
      <c r="V180" s="189" t="s">
        <v>3473</v>
      </c>
      <c r="W180" s="189"/>
      <c r="AA180" s="230">
        <f>IF(OR(J180="Fail",ISBLANK(J180)),INDEX('Issue Code Table'!C:C,MATCH(N:N,'Issue Code Table'!A:A,0)),IF(M180="Critical",6,IF(M180="Significant",5,IF(M180="Moderate",3,2))))</f>
        <v>2</v>
      </c>
    </row>
    <row r="181" spans="1:27" s="190" customFormat="1" ht="178.5" customHeight="1" x14ac:dyDescent="0.25">
      <c r="A181" s="187" t="s">
        <v>1869</v>
      </c>
      <c r="B181" s="191" t="s">
        <v>2277</v>
      </c>
      <c r="C181" s="191" t="s">
        <v>2278</v>
      </c>
      <c r="D181" s="187" t="s">
        <v>1167</v>
      </c>
      <c r="E181" s="197" t="s">
        <v>2814</v>
      </c>
      <c r="F181" s="197" t="s">
        <v>2815</v>
      </c>
      <c r="G181" s="197" t="s">
        <v>2061</v>
      </c>
      <c r="H181" s="189" t="s">
        <v>3031</v>
      </c>
      <c r="I181" s="215"/>
      <c r="J181" s="218"/>
      <c r="K181" s="197" t="s">
        <v>2816</v>
      </c>
      <c r="L181" s="215"/>
      <c r="M181" s="213" t="s">
        <v>13</v>
      </c>
      <c r="N181" s="213" t="s">
        <v>21</v>
      </c>
      <c r="O181" s="215" t="s">
        <v>3746</v>
      </c>
      <c r="P181" s="237"/>
      <c r="Q181" s="187" t="s">
        <v>1124</v>
      </c>
      <c r="R181" s="187" t="s">
        <v>1021</v>
      </c>
      <c r="S181" s="197" t="s">
        <v>1477</v>
      </c>
      <c r="T181" s="197" t="s">
        <v>1702</v>
      </c>
      <c r="U181" s="189" t="s">
        <v>3474</v>
      </c>
      <c r="V181" s="189" t="s">
        <v>3475</v>
      </c>
      <c r="W181" s="189" t="s">
        <v>3778</v>
      </c>
      <c r="AA181" s="230">
        <f>IF(OR(J181="Fail",ISBLANK(J181)),INDEX('Issue Code Table'!C:C,MATCH(N:N,'Issue Code Table'!A:A,0)),IF(M181="Critical",6,IF(M181="Significant",5,IF(M181="Moderate",3,2))))</f>
        <v>5</v>
      </c>
    </row>
    <row r="182" spans="1:27" s="190" customFormat="1" ht="140.25" customHeight="1" x14ac:dyDescent="0.25">
      <c r="A182" s="187" t="s">
        <v>1870</v>
      </c>
      <c r="B182" s="191" t="s">
        <v>2146</v>
      </c>
      <c r="C182" s="191" t="s">
        <v>2281</v>
      </c>
      <c r="D182" s="187" t="s">
        <v>1167</v>
      </c>
      <c r="E182" s="197" t="s">
        <v>2817</v>
      </c>
      <c r="F182" s="197" t="s">
        <v>2818</v>
      </c>
      <c r="G182" s="197" t="s">
        <v>2062</v>
      </c>
      <c r="H182" s="189" t="s">
        <v>3032</v>
      </c>
      <c r="I182" s="215"/>
      <c r="J182" s="218"/>
      <c r="K182" s="197" t="s">
        <v>2819</v>
      </c>
      <c r="L182" s="215"/>
      <c r="M182" s="213" t="s">
        <v>13</v>
      </c>
      <c r="N182" s="213" t="s">
        <v>21</v>
      </c>
      <c r="O182" s="215" t="s">
        <v>3746</v>
      </c>
      <c r="P182" s="237"/>
      <c r="Q182" s="187" t="s">
        <v>1124</v>
      </c>
      <c r="R182" s="187" t="s">
        <v>1022</v>
      </c>
      <c r="S182" s="197" t="s">
        <v>1478</v>
      </c>
      <c r="T182" s="197" t="s">
        <v>2820</v>
      </c>
      <c r="U182" s="189" t="s">
        <v>3476</v>
      </c>
      <c r="V182" s="189" t="s">
        <v>3477</v>
      </c>
      <c r="W182" s="189" t="s">
        <v>3778</v>
      </c>
      <c r="AA182" s="230">
        <f>IF(OR(J182="Fail",ISBLANK(J182)),INDEX('Issue Code Table'!C:C,MATCH(N:N,'Issue Code Table'!A:A,0)),IF(M182="Critical",6,IF(M182="Significant",5,IF(M182="Moderate",3,2))))</f>
        <v>5</v>
      </c>
    </row>
    <row r="183" spans="1:27" s="190" customFormat="1" ht="357" customHeight="1" x14ac:dyDescent="0.25">
      <c r="A183" s="187" t="s">
        <v>1871</v>
      </c>
      <c r="B183" s="187" t="s">
        <v>2257</v>
      </c>
      <c r="C183" s="187" t="s">
        <v>2258</v>
      </c>
      <c r="D183" s="187" t="s">
        <v>1167</v>
      </c>
      <c r="E183" s="197" t="s">
        <v>2821</v>
      </c>
      <c r="F183" s="197" t="s">
        <v>1291</v>
      </c>
      <c r="G183" s="197" t="s">
        <v>2063</v>
      </c>
      <c r="H183" s="189" t="s">
        <v>2822</v>
      </c>
      <c r="I183" s="215"/>
      <c r="J183" s="218"/>
      <c r="K183" s="197" t="s">
        <v>2823</v>
      </c>
      <c r="L183" s="215"/>
      <c r="M183" s="213" t="s">
        <v>13</v>
      </c>
      <c r="N183" s="213" t="s">
        <v>155</v>
      </c>
      <c r="O183" s="215" t="s">
        <v>3765</v>
      </c>
      <c r="P183" s="237"/>
      <c r="Q183" s="187" t="s">
        <v>1125</v>
      </c>
      <c r="R183" s="187" t="s">
        <v>1023</v>
      </c>
      <c r="S183" s="197" t="s">
        <v>1479</v>
      </c>
      <c r="T183" s="197" t="s">
        <v>1703</v>
      </c>
      <c r="U183" s="189" t="s">
        <v>3478</v>
      </c>
      <c r="V183" s="189"/>
      <c r="W183" s="189" t="s">
        <v>3778</v>
      </c>
      <c r="AA183" s="230">
        <f>IF(OR(J183="Fail",ISBLANK(J183)),INDEX('Issue Code Table'!C:C,MATCH(N:N,'Issue Code Table'!A:A,0)),IF(M183="Critical",6,IF(M183="Significant",5,IF(M183="Moderate",3,2))))</f>
        <v>5</v>
      </c>
    </row>
    <row r="184" spans="1:27" s="190" customFormat="1" ht="344.25" customHeight="1" x14ac:dyDescent="0.25">
      <c r="A184" s="187" t="s">
        <v>1872</v>
      </c>
      <c r="B184" s="187" t="s">
        <v>2294</v>
      </c>
      <c r="C184" s="187" t="s">
        <v>2295</v>
      </c>
      <c r="D184" s="187" t="s">
        <v>1167</v>
      </c>
      <c r="E184" s="197" t="s">
        <v>2824</v>
      </c>
      <c r="F184" s="197" t="s">
        <v>1292</v>
      </c>
      <c r="G184" s="197" t="s">
        <v>2064</v>
      </c>
      <c r="H184" s="189" t="s">
        <v>3033</v>
      </c>
      <c r="I184" s="215"/>
      <c r="J184" s="218"/>
      <c r="K184" s="197" t="s">
        <v>2825</v>
      </c>
      <c r="L184" s="215"/>
      <c r="M184" s="213" t="s">
        <v>13</v>
      </c>
      <c r="N184" s="213" t="s">
        <v>462</v>
      </c>
      <c r="O184" s="215" t="s">
        <v>3750</v>
      </c>
      <c r="P184" s="237"/>
      <c r="Q184" s="187" t="s">
        <v>1126</v>
      </c>
      <c r="R184" s="187" t="s">
        <v>1024</v>
      </c>
      <c r="S184" s="197" t="s">
        <v>1480</v>
      </c>
      <c r="T184" s="197" t="s">
        <v>1704</v>
      </c>
      <c r="U184" s="189" t="s">
        <v>3479</v>
      </c>
      <c r="V184" s="189" t="s">
        <v>3480</v>
      </c>
      <c r="W184" s="189" t="s">
        <v>3778</v>
      </c>
      <c r="AA184" s="230">
        <f>IF(OR(J184="Fail",ISBLANK(J184)),INDEX('Issue Code Table'!C:C,MATCH(N:N,'Issue Code Table'!A:A,0)),IF(M184="Critical",6,IF(M184="Significant",5,IF(M184="Moderate",3,2))))</f>
        <v>5</v>
      </c>
    </row>
    <row r="185" spans="1:27" s="190" customFormat="1" ht="229.5" customHeight="1" x14ac:dyDescent="0.25">
      <c r="A185" s="187" t="s">
        <v>1873</v>
      </c>
      <c r="B185" s="187" t="s">
        <v>2296</v>
      </c>
      <c r="C185" s="187" t="s">
        <v>2297</v>
      </c>
      <c r="D185" s="187" t="s">
        <v>1167</v>
      </c>
      <c r="E185" s="197" t="s">
        <v>2826</v>
      </c>
      <c r="F185" s="197" t="s">
        <v>2827</v>
      </c>
      <c r="G185" s="197" t="s">
        <v>2065</v>
      </c>
      <c r="H185" s="189" t="s">
        <v>3077</v>
      </c>
      <c r="I185" s="215"/>
      <c r="J185" s="218"/>
      <c r="K185" s="197" t="s">
        <v>2828</v>
      </c>
      <c r="L185" s="215"/>
      <c r="M185" s="213" t="s">
        <v>13</v>
      </c>
      <c r="N185" s="213" t="s">
        <v>230</v>
      </c>
      <c r="O185" s="215" t="s">
        <v>3766</v>
      </c>
      <c r="P185" s="237"/>
      <c r="Q185" s="187" t="s">
        <v>1127</v>
      </c>
      <c r="R185" s="187" t="s">
        <v>1025</v>
      </c>
      <c r="S185" s="197" t="s">
        <v>1481</v>
      </c>
      <c r="T185" s="197" t="s">
        <v>1705</v>
      </c>
      <c r="U185" s="189" t="s">
        <v>3481</v>
      </c>
      <c r="V185" s="189" t="s">
        <v>3482</v>
      </c>
      <c r="W185" s="189" t="s">
        <v>3778</v>
      </c>
      <c r="AA185" s="230">
        <f>IF(OR(J185="Fail",ISBLANK(J185)),INDEX('Issue Code Table'!C:C,MATCH(N:N,'Issue Code Table'!A:A,0)),IF(M185="Critical",6,IF(M185="Significant",5,IF(M185="Moderate",3,2))))</f>
        <v>5</v>
      </c>
    </row>
    <row r="186" spans="1:27" s="190" customFormat="1" ht="306" customHeight="1" x14ac:dyDescent="0.25">
      <c r="A186" s="187" t="s">
        <v>1874</v>
      </c>
      <c r="B186" s="187" t="s">
        <v>2150</v>
      </c>
      <c r="C186" s="187" t="s">
        <v>2151</v>
      </c>
      <c r="D186" s="187" t="s">
        <v>1167</v>
      </c>
      <c r="E186" s="197" t="s">
        <v>2829</v>
      </c>
      <c r="F186" s="197" t="s">
        <v>1293</v>
      </c>
      <c r="G186" s="197" t="s">
        <v>2066</v>
      </c>
      <c r="H186" s="189" t="s">
        <v>3034</v>
      </c>
      <c r="I186" s="215"/>
      <c r="J186" s="218"/>
      <c r="K186" s="197" t="s">
        <v>2830</v>
      </c>
      <c r="L186" s="215"/>
      <c r="M186" s="213" t="s">
        <v>13</v>
      </c>
      <c r="N186" s="213" t="s">
        <v>21</v>
      </c>
      <c r="O186" s="215" t="s">
        <v>3746</v>
      </c>
      <c r="P186" s="237"/>
      <c r="Q186" s="187">
        <v>18.600000000000001</v>
      </c>
      <c r="R186" s="187" t="s">
        <v>1026</v>
      </c>
      <c r="S186" s="197" t="s">
        <v>1482</v>
      </c>
      <c r="T186" s="197" t="s">
        <v>1706</v>
      </c>
      <c r="U186" s="189" t="s">
        <v>3483</v>
      </c>
      <c r="V186" s="189" t="s">
        <v>3484</v>
      </c>
      <c r="W186" s="189" t="s">
        <v>3778</v>
      </c>
      <c r="AA186" s="230">
        <f>IF(OR(J186="Fail",ISBLANK(J186)),INDEX('Issue Code Table'!C:C,MATCH(N:N,'Issue Code Table'!A:A,0)),IF(M186="Critical",6,IF(M186="Significant",5,IF(M186="Moderate",3,2))))</f>
        <v>5</v>
      </c>
    </row>
    <row r="187" spans="1:27" s="190" customFormat="1" ht="204" customHeight="1" x14ac:dyDescent="0.25">
      <c r="A187" s="187" t="s">
        <v>1875</v>
      </c>
      <c r="B187" s="191" t="s">
        <v>2146</v>
      </c>
      <c r="C187" s="191" t="s">
        <v>2147</v>
      </c>
      <c r="D187" s="187" t="s">
        <v>1167</v>
      </c>
      <c r="E187" s="197" t="s">
        <v>2831</v>
      </c>
      <c r="F187" s="197" t="s">
        <v>2832</v>
      </c>
      <c r="G187" s="197" t="s">
        <v>2067</v>
      </c>
      <c r="H187" s="189" t="s">
        <v>3078</v>
      </c>
      <c r="I187" s="215"/>
      <c r="J187" s="218"/>
      <c r="K187" s="197" t="s">
        <v>2833</v>
      </c>
      <c r="L187" s="215"/>
      <c r="M187" s="213" t="s">
        <v>13</v>
      </c>
      <c r="N187" s="213" t="s">
        <v>584</v>
      </c>
      <c r="O187" s="215" t="s">
        <v>3767</v>
      </c>
      <c r="P187" s="237"/>
      <c r="Q187" s="187">
        <v>18.600000000000001</v>
      </c>
      <c r="R187" s="187" t="s">
        <v>1027</v>
      </c>
      <c r="S187" s="197" t="s">
        <v>1483</v>
      </c>
      <c r="T187" s="197" t="s">
        <v>1707</v>
      </c>
      <c r="U187" s="189" t="s">
        <v>3485</v>
      </c>
      <c r="V187" s="189" t="s">
        <v>3486</v>
      </c>
      <c r="W187" s="189" t="s">
        <v>3778</v>
      </c>
      <c r="AA187" s="230">
        <f>IF(OR(J187="Fail",ISBLANK(J187)),INDEX('Issue Code Table'!C:C,MATCH(N:N,'Issue Code Table'!A:A,0)),IF(M187="Critical",6,IF(M187="Significant",5,IF(M187="Moderate",3,2))))</f>
        <v>6</v>
      </c>
    </row>
    <row r="188" spans="1:27" s="190" customFormat="1" ht="140.25" customHeight="1" x14ac:dyDescent="0.25">
      <c r="A188" s="187" t="s">
        <v>1876</v>
      </c>
      <c r="B188" s="187" t="s">
        <v>2150</v>
      </c>
      <c r="C188" s="187" t="s">
        <v>2151</v>
      </c>
      <c r="D188" s="187" t="s">
        <v>1167</v>
      </c>
      <c r="E188" s="197" t="s">
        <v>2834</v>
      </c>
      <c r="F188" s="197" t="s">
        <v>1294</v>
      </c>
      <c r="G188" s="197" t="s">
        <v>2068</v>
      </c>
      <c r="H188" s="189" t="s">
        <v>3079</v>
      </c>
      <c r="I188" s="215"/>
      <c r="J188" s="218"/>
      <c r="K188" s="197" t="s">
        <v>2835</v>
      </c>
      <c r="L188" s="215"/>
      <c r="M188" s="213" t="s">
        <v>14</v>
      </c>
      <c r="N188" s="213" t="s">
        <v>3743</v>
      </c>
      <c r="O188" s="215" t="s">
        <v>3783</v>
      </c>
      <c r="P188" s="237"/>
      <c r="Q188" s="187" t="s">
        <v>1128</v>
      </c>
      <c r="R188" s="187" t="s">
        <v>1028</v>
      </c>
      <c r="S188" s="197" t="s">
        <v>1484</v>
      </c>
      <c r="T188" s="197" t="s">
        <v>1708</v>
      </c>
      <c r="U188" s="189" t="s">
        <v>3487</v>
      </c>
      <c r="V188" s="189" t="s">
        <v>3488</v>
      </c>
      <c r="W188" s="189"/>
      <c r="AA188" s="230">
        <f>IF(OR(J188="Fail",ISBLANK(J188)),INDEX('Issue Code Table'!C:C,MATCH(N:N,'Issue Code Table'!A:A,0)),IF(M188="Critical",6,IF(M188="Significant",5,IF(M188="Moderate",3,2))))</f>
        <v>3</v>
      </c>
    </row>
    <row r="189" spans="1:27" s="190" customFormat="1" ht="344.25" customHeight="1" x14ac:dyDescent="0.25">
      <c r="A189" s="187" t="s">
        <v>1877</v>
      </c>
      <c r="B189" s="187" t="s">
        <v>2298</v>
      </c>
      <c r="C189" s="187" t="s">
        <v>2299</v>
      </c>
      <c r="D189" s="187" t="s">
        <v>1167</v>
      </c>
      <c r="E189" s="197" t="s">
        <v>2836</v>
      </c>
      <c r="F189" s="197" t="s">
        <v>1295</v>
      </c>
      <c r="G189" s="197" t="s">
        <v>2069</v>
      </c>
      <c r="H189" s="189" t="s">
        <v>2837</v>
      </c>
      <c r="I189" s="215"/>
      <c r="J189" s="218"/>
      <c r="K189" s="197" t="s">
        <v>2838</v>
      </c>
      <c r="L189" s="215"/>
      <c r="M189" s="213" t="s">
        <v>14</v>
      </c>
      <c r="N189" s="213" t="s">
        <v>780</v>
      </c>
      <c r="O189" s="215" t="s">
        <v>3768</v>
      </c>
      <c r="P189" s="237"/>
      <c r="Q189" s="187" t="s">
        <v>1129</v>
      </c>
      <c r="R189" s="187" t="s">
        <v>1029</v>
      </c>
      <c r="S189" s="197" t="s">
        <v>1485</v>
      </c>
      <c r="T189" s="197" t="s">
        <v>1709</v>
      </c>
      <c r="U189" s="189" t="s">
        <v>3483</v>
      </c>
      <c r="V189" s="189" t="s">
        <v>3489</v>
      </c>
      <c r="W189" s="189"/>
      <c r="AA189" s="230">
        <f>IF(OR(J189="Fail",ISBLANK(J189)),INDEX('Issue Code Table'!C:C,MATCH(N:N,'Issue Code Table'!A:A,0)),IF(M189="Critical",6,IF(M189="Significant",5,IF(M189="Moderate",3,2))))</f>
        <v>4</v>
      </c>
    </row>
    <row r="190" spans="1:27" s="190" customFormat="1" ht="153" customHeight="1" x14ac:dyDescent="0.25">
      <c r="A190" s="187" t="s">
        <v>1878</v>
      </c>
      <c r="B190" s="191" t="s">
        <v>2265</v>
      </c>
      <c r="C190" s="191" t="s">
        <v>2266</v>
      </c>
      <c r="D190" s="187" t="s">
        <v>1167</v>
      </c>
      <c r="E190" s="197" t="s">
        <v>2839</v>
      </c>
      <c r="F190" s="197" t="s">
        <v>1296</v>
      </c>
      <c r="G190" s="197" t="s">
        <v>2070</v>
      </c>
      <c r="H190" s="189" t="s">
        <v>2840</v>
      </c>
      <c r="I190" s="215"/>
      <c r="J190" s="218"/>
      <c r="K190" s="197" t="s">
        <v>2841</v>
      </c>
      <c r="L190" s="215"/>
      <c r="M190" s="213" t="s">
        <v>14</v>
      </c>
      <c r="N190" s="213" t="s">
        <v>776</v>
      </c>
      <c r="O190" s="215" t="s">
        <v>3769</v>
      </c>
      <c r="P190" s="237"/>
      <c r="Q190" s="187" t="s">
        <v>1130</v>
      </c>
      <c r="R190" s="187" t="s">
        <v>1030</v>
      </c>
      <c r="S190" s="197" t="s">
        <v>1486</v>
      </c>
      <c r="T190" s="197" t="s">
        <v>1710</v>
      </c>
      <c r="U190" s="189" t="s">
        <v>3490</v>
      </c>
      <c r="V190" s="189" t="s">
        <v>3491</v>
      </c>
      <c r="W190" s="189"/>
      <c r="AA190" s="230">
        <f>IF(OR(J190="Fail",ISBLANK(J190)),INDEX('Issue Code Table'!C:C,MATCH(N:N,'Issue Code Table'!A:A,0)),IF(M190="Critical",6,IF(M190="Significant",5,IF(M190="Moderate",3,2))))</f>
        <v>5</v>
      </c>
    </row>
    <row r="191" spans="1:27" s="190" customFormat="1" ht="153" customHeight="1" x14ac:dyDescent="0.25">
      <c r="A191" s="187" t="s">
        <v>1879</v>
      </c>
      <c r="B191" s="191" t="s">
        <v>2265</v>
      </c>
      <c r="C191" s="191" t="s">
        <v>2266</v>
      </c>
      <c r="D191" s="187" t="s">
        <v>1167</v>
      </c>
      <c r="E191" s="197" t="s">
        <v>2842</v>
      </c>
      <c r="F191" s="197" t="s">
        <v>1297</v>
      </c>
      <c r="G191" s="197" t="s">
        <v>2071</v>
      </c>
      <c r="H191" s="189" t="s">
        <v>2843</v>
      </c>
      <c r="I191" s="215"/>
      <c r="J191" s="218"/>
      <c r="K191" s="197" t="s">
        <v>2844</v>
      </c>
      <c r="L191" s="215"/>
      <c r="M191" s="213" t="s">
        <v>14</v>
      </c>
      <c r="N191" s="213" t="s">
        <v>776</v>
      </c>
      <c r="O191" s="215" t="s">
        <v>3769</v>
      </c>
      <c r="P191" s="237"/>
      <c r="Q191" s="187" t="s">
        <v>1130</v>
      </c>
      <c r="R191" s="187" t="s">
        <v>1031</v>
      </c>
      <c r="S191" s="197" t="s">
        <v>1487</v>
      </c>
      <c r="T191" s="197" t="s">
        <v>1711</v>
      </c>
      <c r="U191" s="189" t="s">
        <v>3490</v>
      </c>
      <c r="V191" s="189" t="s">
        <v>3491</v>
      </c>
      <c r="W191" s="189"/>
      <c r="AA191" s="230">
        <f>IF(OR(J191="Fail",ISBLANK(J191)),INDEX('Issue Code Table'!C:C,MATCH(N:N,'Issue Code Table'!A:A,0)),IF(M191="Critical",6,IF(M191="Significant",5,IF(M191="Moderate",3,2))))</f>
        <v>5</v>
      </c>
    </row>
    <row r="192" spans="1:27" s="190" customFormat="1" ht="178.5" customHeight="1" x14ac:dyDescent="0.25">
      <c r="A192" s="187" t="s">
        <v>1880</v>
      </c>
      <c r="B192" s="187" t="s">
        <v>2146</v>
      </c>
      <c r="C192" s="187" t="s">
        <v>2147</v>
      </c>
      <c r="D192" s="187" t="s">
        <v>1167</v>
      </c>
      <c r="E192" s="197" t="s">
        <v>3154</v>
      </c>
      <c r="F192" s="197" t="s">
        <v>1298</v>
      </c>
      <c r="G192" s="197" t="s">
        <v>2072</v>
      </c>
      <c r="H192" s="189" t="s">
        <v>3155</v>
      </c>
      <c r="I192" s="215"/>
      <c r="J192" s="218"/>
      <c r="K192" s="197" t="s">
        <v>3156</v>
      </c>
      <c r="L192" s="215"/>
      <c r="M192" s="213" t="s">
        <v>14</v>
      </c>
      <c r="N192" s="213" t="s">
        <v>776</v>
      </c>
      <c r="O192" s="215" t="s">
        <v>3769</v>
      </c>
      <c r="P192" s="237"/>
      <c r="Q192" s="187" t="s">
        <v>1130</v>
      </c>
      <c r="R192" s="187" t="s">
        <v>1032</v>
      </c>
      <c r="S192" s="197" t="s">
        <v>1488</v>
      </c>
      <c r="T192" s="197" t="s">
        <v>1712</v>
      </c>
      <c r="U192" s="189" t="s">
        <v>3492</v>
      </c>
      <c r="V192" s="189" t="s">
        <v>3493</v>
      </c>
      <c r="W192" s="189"/>
      <c r="AA192" s="230">
        <f>IF(OR(J192="Fail",ISBLANK(J192)),INDEX('Issue Code Table'!C:C,MATCH(N:N,'Issue Code Table'!A:A,0)),IF(M192="Critical",6,IF(M192="Significant",5,IF(M192="Moderate",3,2))))</f>
        <v>5</v>
      </c>
    </row>
    <row r="193" spans="1:27" s="190" customFormat="1" ht="114.75" customHeight="1" x14ac:dyDescent="0.25">
      <c r="A193" s="187" t="s">
        <v>1881</v>
      </c>
      <c r="B193" s="187" t="s">
        <v>2261</v>
      </c>
      <c r="C193" s="187" t="s">
        <v>2262</v>
      </c>
      <c r="D193" s="187" t="s">
        <v>1167</v>
      </c>
      <c r="E193" s="197" t="s">
        <v>2845</v>
      </c>
      <c r="F193" s="197" t="s">
        <v>1299</v>
      </c>
      <c r="G193" s="197" t="s">
        <v>2073</v>
      </c>
      <c r="H193" s="189" t="s">
        <v>3035</v>
      </c>
      <c r="I193" s="215"/>
      <c r="J193" s="218"/>
      <c r="K193" s="197" t="s">
        <v>2846</v>
      </c>
      <c r="L193" s="215"/>
      <c r="M193" s="213" t="s">
        <v>13</v>
      </c>
      <c r="N193" s="213" t="s">
        <v>462</v>
      </c>
      <c r="O193" s="215" t="s">
        <v>3750</v>
      </c>
      <c r="P193" s="237"/>
      <c r="Q193" s="187" t="s">
        <v>1131</v>
      </c>
      <c r="R193" s="187" t="s">
        <v>1033</v>
      </c>
      <c r="S193" s="197" t="s">
        <v>1489</v>
      </c>
      <c r="T193" s="197" t="s">
        <v>1713</v>
      </c>
      <c r="U193" s="189" t="s">
        <v>3494</v>
      </c>
      <c r="V193" s="189" t="s">
        <v>3495</v>
      </c>
      <c r="W193" s="189" t="s">
        <v>3778</v>
      </c>
      <c r="AA193" s="230">
        <f>IF(OR(J193="Fail",ISBLANK(J193)),INDEX('Issue Code Table'!C:C,MATCH(N:N,'Issue Code Table'!A:A,0)),IF(M193="Critical",6,IF(M193="Significant",5,IF(M193="Moderate",3,2))))</f>
        <v>5</v>
      </c>
    </row>
    <row r="194" spans="1:27" s="190" customFormat="1" ht="127.5" customHeight="1" x14ac:dyDescent="0.25">
      <c r="A194" s="187" t="s">
        <v>1882</v>
      </c>
      <c r="B194" s="187" t="s">
        <v>2150</v>
      </c>
      <c r="C194" s="187" t="s">
        <v>2151</v>
      </c>
      <c r="D194" s="187" t="s">
        <v>1167</v>
      </c>
      <c r="E194" s="197" t="s">
        <v>2847</v>
      </c>
      <c r="F194" s="197" t="s">
        <v>1300</v>
      </c>
      <c r="G194" s="197" t="s">
        <v>2074</v>
      </c>
      <c r="H194" s="189" t="s">
        <v>3036</v>
      </c>
      <c r="I194" s="215"/>
      <c r="J194" s="218"/>
      <c r="K194" s="197" t="s">
        <v>2848</v>
      </c>
      <c r="L194" s="215"/>
      <c r="M194" s="213" t="s">
        <v>13</v>
      </c>
      <c r="N194" s="213" t="s">
        <v>462</v>
      </c>
      <c r="O194" s="215" t="s">
        <v>3750</v>
      </c>
      <c r="P194" s="237"/>
      <c r="Q194" s="187" t="s">
        <v>1131</v>
      </c>
      <c r="R194" s="187" t="s">
        <v>1034</v>
      </c>
      <c r="S194" s="197" t="s">
        <v>1490</v>
      </c>
      <c r="T194" s="197" t="s">
        <v>1714</v>
      </c>
      <c r="U194" s="189" t="s">
        <v>3496</v>
      </c>
      <c r="V194" s="189" t="s">
        <v>3497</v>
      </c>
      <c r="W194" s="189" t="s">
        <v>3778</v>
      </c>
      <c r="AA194" s="230">
        <f>IF(OR(J194="Fail",ISBLANK(J194)),INDEX('Issue Code Table'!C:C,MATCH(N:N,'Issue Code Table'!A:A,0)),IF(M194="Critical",6,IF(M194="Significant",5,IF(M194="Moderate",3,2))))</f>
        <v>5</v>
      </c>
    </row>
    <row r="195" spans="1:27" s="190" customFormat="1" ht="127.5" customHeight="1" x14ac:dyDescent="0.25">
      <c r="A195" s="187" t="s">
        <v>1883</v>
      </c>
      <c r="B195" s="191" t="s">
        <v>2263</v>
      </c>
      <c r="C195" s="191" t="s">
        <v>2264</v>
      </c>
      <c r="D195" s="187" t="s">
        <v>1167</v>
      </c>
      <c r="E195" s="197" t="s">
        <v>2849</v>
      </c>
      <c r="F195" s="197" t="s">
        <v>1301</v>
      </c>
      <c r="G195" s="197" t="s">
        <v>2075</v>
      </c>
      <c r="H195" s="189" t="s">
        <v>3080</v>
      </c>
      <c r="I195" s="215"/>
      <c r="J195" s="218"/>
      <c r="K195" s="197" t="s">
        <v>2850</v>
      </c>
      <c r="L195" s="215"/>
      <c r="M195" s="213" t="s">
        <v>13</v>
      </c>
      <c r="N195" s="213" t="s">
        <v>462</v>
      </c>
      <c r="O195" s="215" t="s">
        <v>3750</v>
      </c>
      <c r="P195" s="237"/>
      <c r="Q195" s="187" t="s">
        <v>1131</v>
      </c>
      <c r="R195" s="187" t="s">
        <v>1035</v>
      </c>
      <c r="S195" s="197" t="s">
        <v>1490</v>
      </c>
      <c r="T195" s="197" t="s">
        <v>1715</v>
      </c>
      <c r="U195" s="189" t="s">
        <v>3483</v>
      </c>
      <c r="V195" s="189" t="s">
        <v>3498</v>
      </c>
      <c r="W195" s="189" t="s">
        <v>3778</v>
      </c>
      <c r="AA195" s="230">
        <f>IF(OR(J195="Fail",ISBLANK(J195)),INDEX('Issue Code Table'!C:C,MATCH(N:N,'Issue Code Table'!A:A,0)),IF(M195="Critical",6,IF(M195="Significant",5,IF(M195="Moderate",3,2))))</f>
        <v>5</v>
      </c>
    </row>
    <row r="196" spans="1:27" s="190" customFormat="1" ht="127.5" customHeight="1" x14ac:dyDescent="0.25">
      <c r="A196" s="187" t="s">
        <v>1884</v>
      </c>
      <c r="B196" s="191" t="s">
        <v>2146</v>
      </c>
      <c r="C196" s="191" t="s">
        <v>2147</v>
      </c>
      <c r="D196" s="187" t="s">
        <v>1167</v>
      </c>
      <c r="E196" s="197" t="s">
        <v>3157</v>
      </c>
      <c r="F196" s="197" t="s">
        <v>1302</v>
      </c>
      <c r="G196" s="197" t="s">
        <v>2076</v>
      </c>
      <c r="H196" s="189" t="s">
        <v>3158</v>
      </c>
      <c r="I196" s="215"/>
      <c r="J196" s="218"/>
      <c r="K196" s="197" t="s">
        <v>3159</v>
      </c>
      <c r="L196" s="215"/>
      <c r="M196" s="213" t="s">
        <v>14</v>
      </c>
      <c r="N196" s="213" t="s">
        <v>462</v>
      </c>
      <c r="O196" s="215" t="s">
        <v>3750</v>
      </c>
      <c r="P196" s="237"/>
      <c r="Q196" s="187" t="s">
        <v>1131</v>
      </c>
      <c r="R196" s="187" t="s">
        <v>1036</v>
      </c>
      <c r="S196" s="197" t="s">
        <v>1491</v>
      </c>
      <c r="T196" s="197" t="s">
        <v>1716</v>
      </c>
      <c r="U196" s="189" t="s">
        <v>3499</v>
      </c>
      <c r="V196" s="189" t="s">
        <v>3500</v>
      </c>
      <c r="W196" s="189"/>
      <c r="AA196" s="230">
        <f>IF(OR(J196="Fail",ISBLANK(J196)),INDEX('Issue Code Table'!C:C,MATCH(N:N,'Issue Code Table'!A:A,0)),IF(M196="Critical",6,IF(M196="Significant",5,IF(M196="Moderate",3,2))))</f>
        <v>5</v>
      </c>
    </row>
    <row r="197" spans="1:27" s="190" customFormat="1" ht="153" customHeight="1" x14ac:dyDescent="0.25">
      <c r="A197" s="187" t="s">
        <v>1885</v>
      </c>
      <c r="B197" s="191" t="s">
        <v>2146</v>
      </c>
      <c r="C197" s="191" t="s">
        <v>2147</v>
      </c>
      <c r="D197" s="187" t="s">
        <v>1167</v>
      </c>
      <c r="E197" s="197" t="s">
        <v>3160</v>
      </c>
      <c r="F197" s="197" t="s">
        <v>3161</v>
      </c>
      <c r="G197" s="197" t="s">
        <v>2077</v>
      </c>
      <c r="H197" s="189" t="s">
        <v>3162</v>
      </c>
      <c r="I197" s="215"/>
      <c r="J197" s="218"/>
      <c r="K197" s="197" t="s">
        <v>3163</v>
      </c>
      <c r="L197" s="215"/>
      <c r="M197" s="213" t="s">
        <v>13</v>
      </c>
      <c r="N197" s="213" t="s">
        <v>564</v>
      </c>
      <c r="O197" s="215" t="s">
        <v>3756</v>
      </c>
      <c r="P197" s="237"/>
      <c r="Q197" s="187" t="s">
        <v>1131</v>
      </c>
      <c r="R197" s="187" t="s">
        <v>1037</v>
      </c>
      <c r="S197" s="197" t="s">
        <v>1492</v>
      </c>
      <c r="T197" s="197" t="s">
        <v>1717</v>
      </c>
      <c r="U197" s="189" t="s">
        <v>3483</v>
      </c>
      <c r="V197" s="189" t="s">
        <v>3501</v>
      </c>
      <c r="W197" s="189" t="s">
        <v>3778</v>
      </c>
      <c r="AA197" s="230">
        <f>IF(OR(J197="Fail",ISBLANK(J197)),INDEX('Issue Code Table'!C:C,MATCH(N:N,'Issue Code Table'!A:A,0)),IF(M197="Critical",6,IF(M197="Significant",5,IF(M197="Moderate",3,2))))</f>
        <v>5</v>
      </c>
    </row>
    <row r="198" spans="1:27" s="190" customFormat="1" ht="127.5" x14ac:dyDescent="0.25">
      <c r="A198" s="187" t="s">
        <v>1886</v>
      </c>
      <c r="B198" s="187" t="s">
        <v>2261</v>
      </c>
      <c r="C198" s="187" t="s">
        <v>2262</v>
      </c>
      <c r="D198" s="187" t="s">
        <v>1167</v>
      </c>
      <c r="E198" s="197" t="s">
        <v>2851</v>
      </c>
      <c r="F198" s="197" t="s">
        <v>1303</v>
      </c>
      <c r="G198" s="197" t="s">
        <v>2078</v>
      </c>
      <c r="H198" s="189" t="s">
        <v>2852</v>
      </c>
      <c r="I198" s="215"/>
      <c r="J198" s="218"/>
      <c r="K198" s="197" t="s">
        <v>2853</v>
      </c>
      <c r="L198" s="215"/>
      <c r="M198" s="213" t="s">
        <v>14</v>
      </c>
      <c r="N198" s="213" t="s">
        <v>3743</v>
      </c>
      <c r="O198" s="215" t="s">
        <v>3783</v>
      </c>
      <c r="P198" s="242"/>
      <c r="Q198" s="187" t="s">
        <v>1132</v>
      </c>
      <c r="R198" s="187" t="s">
        <v>1038</v>
      </c>
      <c r="S198" s="197" t="s">
        <v>1493</v>
      </c>
      <c r="T198" s="197" t="s">
        <v>1718</v>
      </c>
      <c r="U198" s="189" t="s">
        <v>3502</v>
      </c>
      <c r="V198" s="189" t="s">
        <v>3503</v>
      </c>
      <c r="W198" s="189" t="s">
        <v>3778</v>
      </c>
      <c r="AA198" s="230">
        <f>IF(OR(J198="Fail",ISBLANK(J198)),INDEX('Issue Code Table'!C:C,MATCH(N:N,'Issue Code Table'!A:A,0)),IF(M198="Critical",6,IF(M198="Significant",5,IF(M198="Moderate",3,2))))</f>
        <v>3</v>
      </c>
    </row>
    <row r="199" spans="1:27" s="190" customFormat="1" ht="127.5" x14ac:dyDescent="0.25">
      <c r="A199" s="187" t="s">
        <v>1887</v>
      </c>
      <c r="B199" s="191" t="s">
        <v>2148</v>
      </c>
      <c r="C199" s="191" t="s">
        <v>2149</v>
      </c>
      <c r="D199" s="187" t="s">
        <v>1167</v>
      </c>
      <c r="E199" s="197" t="s">
        <v>2854</v>
      </c>
      <c r="F199" s="197" t="s">
        <v>1304</v>
      </c>
      <c r="G199" s="197" t="s">
        <v>2079</v>
      </c>
      <c r="H199" s="189" t="s">
        <v>3037</v>
      </c>
      <c r="I199" s="215"/>
      <c r="J199" s="218"/>
      <c r="K199" s="197" t="s">
        <v>2855</v>
      </c>
      <c r="L199" s="215"/>
      <c r="M199" s="213" t="s">
        <v>13</v>
      </c>
      <c r="N199" s="213" t="s">
        <v>462</v>
      </c>
      <c r="O199" s="215" t="s">
        <v>3792</v>
      </c>
      <c r="P199" s="242"/>
      <c r="Q199" s="187" t="s">
        <v>1133</v>
      </c>
      <c r="R199" s="187" t="s">
        <v>1039</v>
      </c>
      <c r="S199" s="197" t="s">
        <v>1494</v>
      </c>
      <c r="T199" s="197" t="s">
        <v>1719</v>
      </c>
      <c r="U199" s="189" t="s">
        <v>3504</v>
      </c>
      <c r="V199" s="189" t="s">
        <v>3505</v>
      </c>
      <c r="W199" s="189" t="s">
        <v>3778</v>
      </c>
      <c r="AA199" s="230">
        <f>IF(OR(J199="Fail",ISBLANK(J199)),INDEX('Issue Code Table'!C:C,MATCH(N:N,'Issue Code Table'!A:A,0)),IF(M199="Critical",6,IF(M199="Significant",5,IF(M199="Moderate",3,2))))</f>
        <v>5</v>
      </c>
    </row>
    <row r="200" spans="1:27" s="190" customFormat="1" ht="127.5" x14ac:dyDescent="0.25">
      <c r="A200" s="187" t="s">
        <v>1888</v>
      </c>
      <c r="B200" s="191" t="s">
        <v>2148</v>
      </c>
      <c r="C200" s="191" t="s">
        <v>2149</v>
      </c>
      <c r="D200" s="187" t="s">
        <v>1167</v>
      </c>
      <c r="E200" s="197" t="s">
        <v>2856</v>
      </c>
      <c r="F200" s="197" t="s">
        <v>1304</v>
      </c>
      <c r="G200" s="197" t="s">
        <v>2080</v>
      </c>
      <c r="H200" s="189" t="s">
        <v>3038</v>
      </c>
      <c r="I200" s="215"/>
      <c r="J200" s="218"/>
      <c r="K200" s="197" t="s">
        <v>2857</v>
      </c>
      <c r="L200" s="215"/>
      <c r="M200" s="213" t="s">
        <v>13</v>
      </c>
      <c r="N200" s="213" t="s">
        <v>462</v>
      </c>
      <c r="O200" s="215" t="s">
        <v>3792</v>
      </c>
      <c r="P200" s="242"/>
      <c r="Q200" s="187" t="s">
        <v>1133</v>
      </c>
      <c r="R200" s="187" t="s">
        <v>1040</v>
      </c>
      <c r="S200" s="197" t="s">
        <v>1494</v>
      </c>
      <c r="T200" s="197" t="s">
        <v>1720</v>
      </c>
      <c r="U200" s="189" t="s">
        <v>3504</v>
      </c>
      <c r="V200" s="189" t="s">
        <v>3506</v>
      </c>
      <c r="W200" s="189" t="s">
        <v>3778</v>
      </c>
      <c r="AA200" s="230">
        <f>IF(OR(J200="Fail",ISBLANK(J200)),INDEX('Issue Code Table'!C:C,MATCH(N:N,'Issue Code Table'!A:A,0)),IF(M200="Critical",6,IF(M200="Significant",5,IF(M200="Moderate",3,2))))</f>
        <v>5</v>
      </c>
    </row>
    <row r="201" spans="1:27" s="190" customFormat="1" ht="409.5" customHeight="1" x14ac:dyDescent="0.25">
      <c r="A201" s="187" t="s">
        <v>1889</v>
      </c>
      <c r="B201" s="191" t="s">
        <v>2265</v>
      </c>
      <c r="C201" s="191" t="s">
        <v>2266</v>
      </c>
      <c r="D201" s="187" t="s">
        <v>1167</v>
      </c>
      <c r="E201" s="197" t="s">
        <v>2858</v>
      </c>
      <c r="F201" s="197" t="s">
        <v>1305</v>
      </c>
      <c r="G201" s="197" t="s">
        <v>2081</v>
      </c>
      <c r="H201" s="189" t="s">
        <v>3081</v>
      </c>
      <c r="I201" s="215"/>
      <c r="J201" s="218"/>
      <c r="K201" s="197" t="s">
        <v>2859</v>
      </c>
      <c r="L201" s="215"/>
      <c r="M201" s="213" t="s">
        <v>13</v>
      </c>
      <c r="N201" s="213" t="s">
        <v>20</v>
      </c>
      <c r="O201" s="215" t="s">
        <v>3770</v>
      </c>
      <c r="P201" s="237"/>
      <c r="Q201" s="187" t="s">
        <v>1134</v>
      </c>
      <c r="R201" s="187" t="s">
        <v>1041</v>
      </c>
      <c r="S201" s="197" t="s">
        <v>1495</v>
      </c>
      <c r="T201" s="197" t="s">
        <v>1721</v>
      </c>
      <c r="U201" s="189" t="s">
        <v>3507</v>
      </c>
      <c r="V201" s="189" t="s">
        <v>3508</v>
      </c>
      <c r="W201" s="189" t="s">
        <v>3778</v>
      </c>
      <c r="AA201" s="230">
        <f>IF(OR(J201="Fail",ISBLANK(J201)),INDEX('Issue Code Table'!C:C,MATCH(N:N,'Issue Code Table'!A:A,0)),IF(M201="Critical",6,IF(M201="Significant",5,IF(M201="Moderate",3,2))))</f>
        <v>6</v>
      </c>
    </row>
    <row r="202" spans="1:27" s="190" customFormat="1" ht="409.5" customHeight="1" x14ac:dyDescent="0.25">
      <c r="A202" s="187" t="s">
        <v>1890</v>
      </c>
      <c r="B202" s="191" t="s">
        <v>2265</v>
      </c>
      <c r="C202" s="191" t="s">
        <v>2266</v>
      </c>
      <c r="D202" s="187" t="s">
        <v>1167</v>
      </c>
      <c r="E202" s="197" t="s">
        <v>2860</v>
      </c>
      <c r="F202" s="197" t="s">
        <v>1306</v>
      </c>
      <c r="G202" s="197" t="s">
        <v>2082</v>
      </c>
      <c r="H202" s="189" t="s">
        <v>3082</v>
      </c>
      <c r="I202" s="215"/>
      <c r="J202" s="218"/>
      <c r="K202" s="197" t="s">
        <v>2861</v>
      </c>
      <c r="L202" s="215"/>
      <c r="M202" s="213" t="s">
        <v>13</v>
      </c>
      <c r="N202" s="213" t="s">
        <v>20</v>
      </c>
      <c r="O202" s="215" t="s">
        <v>3770</v>
      </c>
      <c r="P202" s="237"/>
      <c r="Q202" s="187" t="s">
        <v>1134</v>
      </c>
      <c r="R202" s="187" t="s">
        <v>1042</v>
      </c>
      <c r="S202" s="197" t="s">
        <v>2862</v>
      </c>
      <c r="T202" s="197" t="s">
        <v>1722</v>
      </c>
      <c r="U202" s="189" t="s">
        <v>3509</v>
      </c>
      <c r="V202" s="189" t="s">
        <v>3510</v>
      </c>
      <c r="W202" s="189" t="s">
        <v>3778</v>
      </c>
      <c r="AA202" s="230">
        <f>IF(OR(J202="Fail",ISBLANK(J202)),INDEX('Issue Code Table'!C:C,MATCH(N:N,'Issue Code Table'!A:A,0)),IF(M202="Critical",6,IF(M202="Significant",5,IF(M202="Moderate",3,2))))</f>
        <v>6</v>
      </c>
    </row>
    <row r="203" spans="1:27" s="190" customFormat="1" ht="267.75" customHeight="1" x14ac:dyDescent="0.25">
      <c r="A203" s="187" t="s">
        <v>1891</v>
      </c>
      <c r="B203" s="191" t="s">
        <v>2146</v>
      </c>
      <c r="C203" s="191" t="s">
        <v>2147</v>
      </c>
      <c r="D203" s="187" t="s">
        <v>1167</v>
      </c>
      <c r="E203" s="197" t="s">
        <v>2863</v>
      </c>
      <c r="F203" s="197" t="s">
        <v>1307</v>
      </c>
      <c r="G203" s="197" t="s">
        <v>2083</v>
      </c>
      <c r="H203" s="189" t="s">
        <v>3039</v>
      </c>
      <c r="I203" s="215"/>
      <c r="J203" s="218"/>
      <c r="K203" s="197" t="s">
        <v>2864</v>
      </c>
      <c r="L203" s="215"/>
      <c r="M203" s="213" t="s">
        <v>14</v>
      </c>
      <c r="N203" s="213" t="s">
        <v>296</v>
      </c>
      <c r="O203" s="215" t="s">
        <v>3749</v>
      </c>
      <c r="P203" s="237"/>
      <c r="Q203" s="187" t="s">
        <v>1135</v>
      </c>
      <c r="R203" s="187" t="s">
        <v>1043</v>
      </c>
      <c r="S203" s="197" t="s">
        <v>1496</v>
      </c>
      <c r="T203" s="197" t="s">
        <v>1723</v>
      </c>
      <c r="U203" s="189" t="s">
        <v>3511</v>
      </c>
      <c r="V203" s="189" t="s">
        <v>3512</v>
      </c>
      <c r="W203" s="189"/>
      <c r="AA203" s="230">
        <f>IF(OR(J203="Fail",ISBLANK(J203)),INDEX('Issue Code Table'!C:C,MATCH(N:N,'Issue Code Table'!A:A,0)),IF(M203="Critical",6,IF(M203="Significant",5,IF(M203="Moderate",3,2))))</f>
        <v>4</v>
      </c>
    </row>
    <row r="204" spans="1:27" s="190" customFormat="1" ht="409.5" customHeight="1" x14ac:dyDescent="0.25">
      <c r="A204" s="187" t="s">
        <v>1892</v>
      </c>
      <c r="B204" s="191" t="s">
        <v>2146</v>
      </c>
      <c r="C204" s="191" t="s">
        <v>2147</v>
      </c>
      <c r="D204" s="187" t="s">
        <v>1167</v>
      </c>
      <c r="E204" s="197" t="s">
        <v>2865</v>
      </c>
      <c r="F204" s="197" t="s">
        <v>1308</v>
      </c>
      <c r="G204" s="197" t="s">
        <v>2084</v>
      </c>
      <c r="H204" s="189" t="s">
        <v>2866</v>
      </c>
      <c r="I204" s="215"/>
      <c r="J204" s="218"/>
      <c r="K204" s="197" t="s">
        <v>2867</v>
      </c>
      <c r="L204" s="215"/>
      <c r="M204" s="213" t="s">
        <v>14</v>
      </c>
      <c r="N204" s="213" t="s">
        <v>296</v>
      </c>
      <c r="O204" s="215" t="s">
        <v>3749</v>
      </c>
      <c r="P204" s="237"/>
      <c r="Q204" s="187" t="s">
        <v>1135</v>
      </c>
      <c r="R204" s="187" t="s">
        <v>1044</v>
      </c>
      <c r="S204" s="197" t="s">
        <v>1497</v>
      </c>
      <c r="T204" s="197" t="s">
        <v>1724</v>
      </c>
      <c r="U204" s="189" t="s">
        <v>3513</v>
      </c>
      <c r="V204" s="189" t="s">
        <v>3514</v>
      </c>
      <c r="W204" s="189"/>
      <c r="AA204" s="230">
        <f>IF(OR(J204="Fail",ISBLANK(J204)),INDEX('Issue Code Table'!C:C,MATCH(N:N,'Issue Code Table'!A:A,0)),IF(M204="Critical",6,IF(M204="Significant",5,IF(M204="Moderate",3,2))))</f>
        <v>4</v>
      </c>
    </row>
    <row r="205" spans="1:27" s="190" customFormat="1" ht="127.5" customHeight="1" x14ac:dyDescent="0.25">
      <c r="A205" s="187" t="s">
        <v>1893</v>
      </c>
      <c r="B205" s="191" t="s">
        <v>2150</v>
      </c>
      <c r="C205" s="191" t="s">
        <v>2151</v>
      </c>
      <c r="D205" s="187" t="s">
        <v>1167</v>
      </c>
      <c r="E205" s="197" t="s">
        <v>2868</v>
      </c>
      <c r="F205" s="197" t="s">
        <v>1309</v>
      </c>
      <c r="G205" s="197" t="s">
        <v>2085</v>
      </c>
      <c r="H205" s="189" t="s">
        <v>3040</v>
      </c>
      <c r="I205" s="215"/>
      <c r="J205" s="218"/>
      <c r="K205" s="197" t="s">
        <v>2869</v>
      </c>
      <c r="L205" s="215"/>
      <c r="M205" s="213" t="s">
        <v>14</v>
      </c>
      <c r="N205" s="213" t="s">
        <v>296</v>
      </c>
      <c r="O205" s="215" t="s">
        <v>3749</v>
      </c>
      <c r="P205" s="237"/>
      <c r="Q205" s="187" t="s">
        <v>1136</v>
      </c>
      <c r="R205" s="187" t="s">
        <v>1045</v>
      </c>
      <c r="S205" s="197" t="s">
        <v>1498</v>
      </c>
      <c r="T205" s="197" t="s">
        <v>1725</v>
      </c>
      <c r="U205" s="189" t="s">
        <v>3515</v>
      </c>
      <c r="V205" s="189" t="s">
        <v>3516</v>
      </c>
      <c r="W205" s="189"/>
      <c r="AA205" s="230">
        <f>IF(OR(J205="Fail",ISBLANK(J205)),INDEX('Issue Code Table'!C:C,MATCH(N:N,'Issue Code Table'!A:A,0)),IF(M205="Critical",6,IF(M205="Significant",5,IF(M205="Moderate",3,2))))</f>
        <v>4</v>
      </c>
    </row>
    <row r="206" spans="1:27" s="190" customFormat="1" ht="114.75" customHeight="1" x14ac:dyDescent="0.25">
      <c r="A206" s="187" t="s">
        <v>1894</v>
      </c>
      <c r="B206" s="191" t="s">
        <v>2146</v>
      </c>
      <c r="C206" s="191" t="s">
        <v>2147</v>
      </c>
      <c r="D206" s="187" t="s">
        <v>1167</v>
      </c>
      <c r="E206" s="197" t="s">
        <v>2870</v>
      </c>
      <c r="F206" s="197" t="s">
        <v>1310</v>
      </c>
      <c r="G206" s="197" t="s">
        <v>2086</v>
      </c>
      <c r="H206" s="189" t="s">
        <v>3041</v>
      </c>
      <c r="I206" s="215"/>
      <c r="J206" s="218"/>
      <c r="K206" s="197" t="s">
        <v>2871</v>
      </c>
      <c r="L206" s="215"/>
      <c r="M206" s="213" t="s">
        <v>13</v>
      </c>
      <c r="N206" s="213" t="s">
        <v>749</v>
      </c>
      <c r="O206" s="215" t="s">
        <v>3771</v>
      </c>
      <c r="P206" s="237"/>
      <c r="Q206" s="187" t="s">
        <v>1137</v>
      </c>
      <c r="R206" s="187" t="s">
        <v>1046</v>
      </c>
      <c r="S206" s="197" t="s">
        <v>1499</v>
      </c>
      <c r="T206" s="197" t="s">
        <v>1726</v>
      </c>
      <c r="U206" s="189" t="s">
        <v>3517</v>
      </c>
      <c r="V206" s="189" t="s">
        <v>3518</v>
      </c>
      <c r="W206" s="189" t="s">
        <v>3778</v>
      </c>
      <c r="AA206" s="230">
        <f>IF(OR(J206="Fail",ISBLANK(J206)),INDEX('Issue Code Table'!C:C,MATCH(N:N,'Issue Code Table'!A:A,0)),IF(M206="Critical",6,IF(M206="Significant",5,IF(M206="Moderate",3,2))))</f>
        <v>6</v>
      </c>
    </row>
    <row r="207" spans="1:27" s="190" customFormat="1" ht="127.5" customHeight="1" x14ac:dyDescent="0.25">
      <c r="A207" s="187" t="s">
        <v>1895</v>
      </c>
      <c r="B207" s="191" t="s">
        <v>2146</v>
      </c>
      <c r="C207" s="191" t="s">
        <v>2147</v>
      </c>
      <c r="D207" s="187" t="s">
        <v>1167</v>
      </c>
      <c r="E207" s="197" t="s">
        <v>2872</v>
      </c>
      <c r="F207" s="197" t="s">
        <v>1311</v>
      </c>
      <c r="G207" s="197" t="s">
        <v>2087</v>
      </c>
      <c r="H207" s="189" t="s">
        <v>2873</v>
      </c>
      <c r="I207" s="215"/>
      <c r="J207" s="218"/>
      <c r="K207" s="197" t="s">
        <v>2874</v>
      </c>
      <c r="L207" s="215"/>
      <c r="M207" s="213" t="s">
        <v>13</v>
      </c>
      <c r="N207" s="213" t="s">
        <v>749</v>
      </c>
      <c r="O207" s="215" t="s">
        <v>3771</v>
      </c>
      <c r="P207" s="237"/>
      <c r="Q207" s="187" t="s">
        <v>1137</v>
      </c>
      <c r="R207" s="187" t="s">
        <v>1047</v>
      </c>
      <c r="S207" s="197" t="s">
        <v>2875</v>
      </c>
      <c r="T207" s="197" t="s">
        <v>1727</v>
      </c>
      <c r="U207" s="189" t="s">
        <v>3519</v>
      </c>
      <c r="V207" s="189" t="s">
        <v>3520</v>
      </c>
      <c r="W207" s="189" t="s">
        <v>3778</v>
      </c>
      <c r="AA207" s="230">
        <f>IF(OR(J207="Fail",ISBLANK(J207)),INDEX('Issue Code Table'!C:C,MATCH(N:N,'Issue Code Table'!A:A,0)),IF(M207="Critical",6,IF(M207="Significant",5,IF(M207="Moderate",3,2))))</f>
        <v>6</v>
      </c>
    </row>
    <row r="208" spans="1:27" s="190" customFormat="1" ht="140.25" customHeight="1" x14ac:dyDescent="0.25">
      <c r="A208" s="187" t="s">
        <v>1896</v>
      </c>
      <c r="B208" s="191" t="s">
        <v>2146</v>
      </c>
      <c r="C208" s="191" t="s">
        <v>2147</v>
      </c>
      <c r="D208" s="187" t="s">
        <v>1167</v>
      </c>
      <c r="E208" s="197" t="s">
        <v>3164</v>
      </c>
      <c r="F208" s="197" t="s">
        <v>1312</v>
      </c>
      <c r="G208" s="197" t="s">
        <v>2088</v>
      </c>
      <c r="H208" s="189" t="s">
        <v>3165</v>
      </c>
      <c r="I208" s="215"/>
      <c r="J208" s="218"/>
      <c r="K208" s="197" t="s">
        <v>3166</v>
      </c>
      <c r="L208" s="215"/>
      <c r="M208" s="213" t="s">
        <v>13</v>
      </c>
      <c r="N208" s="213" t="s">
        <v>749</v>
      </c>
      <c r="O208" s="215" t="s">
        <v>3771</v>
      </c>
      <c r="P208" s="237"/>
      <c r="Q208" s="187" t="s">
        <v>1137</v>
      </c>
      <c r="R208" s="187" t="s">
        <v>1048</v>
      </c>
      <c r="S208" s="197" t="s">
        <v>1499</v>
      </c>
      <c r="T208" s="197" t="s">
        <v>1728</v>
      </c>
      <c r="U208" s="189" t="s">
        <v>3521</v>
      </c>
      <c r="V208" s="189" t="s">
        <v>3522</v>
      </c>
      <c r="W208" s="189" t="s">
        <v>3778</v>
      </c>
      <c r="AA208" s="230">
        <f>IF(OR(J208="Fail",ISBLANK(J208)),INDEX('Issue Code Table'!C:C,MATCH(N:N,'Issue Code Table'!A:A,0)),IF(M208="Critical",6,IF(M208="Significant",5,IF(M208="Moderate",3,2))))</f>
        <v>6</v>
      </c>
    </row>
    <row r="209" spans="1:27" s="190" customFormat="1" ht="114.75" x14ac:dyDescent="0.25">
      <c r="A209" s="187" t="s">
        <v>1897</v>
      </c>
      <c r="B209" s="187" t="s">
        <v>2150</v>
      </c>
      <c r="C209" s="187" t="s">
        <v>2151</v>
      </c>
      <c r="D209" s="187" t="s">
        <v>1167</v>
      </c>
      <c r="E209" s="197" t="s">
        <v>2876</v>
      </c>
      <c r="F209" s="197" t="s">
        <v>1313</v>
      </c>
      <c r="G209" s="197" t="s">
        <v>2285</v>
      </c>
      <c r="H209" s="189" t="s">
        <v>3042</v>
      </c>
      <c r="I209" s="215"/>
      <c r="J209" s="218"/>
      <c r="K209" s="197" t="s">
        <v>2877</v>
      </c>
      <c r="L209" s="215"/>
      <c r="M209" s="213" t="s">
        <v>13</v>
      </c>
      <c r="N209" s="213" t="s">
        <v>462</v>
      </c>
      <c r="O209" s="215" t="s">
        <v>3791</v>
      </c>
      <c r="P209" s="242"/>
      <c r="Q209" s="187" t="s">
        <v>1138</v>
      </c>
      <c r="R209" s="187" t="s">
        <v>1049</v>
      </c>
      <c r="S209" s="197" t="s">
        <v>1500</v>
      </c>
      <c r="T209" s="197" t="s">
        <v>1729</v>
      </c>
      <c r="U209" s="189" t="s">
        <v>3523</v>
      </c>
      <c r="V209" s="189" t="s">
        <v>3524</v>
      </c>
      <c r="W209" s="189" t="s">
        <v>3778</v>
      </c>
      <c r="AA209" s="230">
        <f>IF(OR(J209="Fail",ISBLANK(J209)),INDEX('Issue Code Table'!C:C,MATCH(N:N,'Issue Code Table'!A:A,0)),IF(M209="Critical",6,IF(M209="Significant",5,IF(M209="Moderate",3,2))))</f>
        <v>5</v>
      </c>
    </row>
    <row r="210" spans="1:27" s="190" customFormat="1" ht="127.5" customHeight="1" x14ac:dyDescent="0.25">
      <c r="A210" s="187" t="s">
        <v>1898</v>
      </c>
      <c r="B210" s="191" t="s">
        <v>2263</v>
      </c>
      <c r="C210" s="191" t="s">
        <v>2264</v>
      </c>
      <c r="D210" s="187" t="s">
        <v>1167</v>
      </c>
      <c r="E210" s="197" t="s">
        <v>2878</v>
      </c>
      <c r="F210" s="197" t="s">
        <v>1314</v>
      </c>
      <c r="G210" s="197" t="s">
        <v>2089</v>
      </c>
      <c r="H210" s="189" t="s">
        <v>3083</v>
      </c>
      <c r="I210" s="215"/>
      <c r="J210" s="218"/>
      <c r="K210" s="197" t="s">
        <v>2879</v>
      </c>
      <c r="L210" s="215"/>
      <c r="M210" s="213" t="s">
        <v>13</v>
      </c>
      <c r="N210" s="213" t="s">
        <v>462</v>
      </c>
      <c r="O210" s="215" t="s">
        <v>3750</v>
      </c>
      <c r="P210" s="237"/>
      <c r="Q210" s="187" t="s">
        <v>1138</v>
      </c>
      <c r="R210" s="187" t="s">
        <v>1050</v>
      </c>
      <c r="S210" s="197" t="s">
        <v>1501</v>
      </c>
      <c r="T210" s="197" t="s">
        <v>1730</v>
      </c>
      <c r="U210" s="189" t="s">
        <v>3525</v>
      </c>
      <c r="V210" s="189" t="s">
        <v>3526</v>
      </c>
      <c r="W210" s="189" t="s">
        <v>3778</v>
      </c>
      <c r="AA210" s="230">
        <f>IF(OR(J210="Fail",ISBLANK(J210)),INDEX('Issue Code Table'!C:C,MATCH(N:N,'Issue Code Table'!A:A,0)),IF(M210="Critical",6,IF(M210="Significant",5,IF(M210="Moderate",3,2))))</f>
        <v>5</v>
      </c>
    </row>
    <row r="211" spans="1:27" s="190" customFormat="1" ht="242.25" customHeight="1" x14ac:dyDescent="0.25">
      <c r="A211" s="187" t="s">
        <v>1899</v>
      </c>
      <c r="B211" s="187" t="s">
        <v>2300</v>
      </c>
      <c r="C211" s="187" t="s">
        <v>2301</v>
      </c>
      <c r="D211" s="187" t="s">
        <v>1167</v>
      </c>
      <c r="E211" s="197" t="s">
        <v>2880</v>
      </c>
      <c r="F211" s="197" t="s">
        <v>1315</v>
      </c>
      <c r="G211" s="197" t="s">
        <v>2090</v>
      </c>
      <c r="H211" s="189" t="s">
        <v>2881</v>
      </c>
      <c r="I211" s="215"/>
      <c r="J211" s="218"/>
      <c r="K211" s="197" t="s">
        <v>2882</v>
      </c>
      <c r="L211" s="215"/>
      <c r="M211" s="213" t="s">
        <v>14</v>
      </c>
      <c r="N211" s="213" t="s">
        <v>151</v>
      </c>
      <c r="O211" s="215" t="s">
        <v>3763</v>
      </c>
      <c r="P211" s="237"/>
      <c r="Q211" s="187" t="s">
        <v>1139</v>
      </c>
      <c r="R211" s="187" t="s">
        <v>1051</v>
      </c>
      <c r="S211" s="197" t="s">
        <v>1502</v>
      </c>
      <c r="T211" s="197" t="s">
        <v>1731</v>
      </c>
      <c r="U211" s="189" t="s">
        <v>3527</v>
      </c>
      <c r="V211" s="189" t="s">
        <v>3528</v>
      </c>
      <c r="W211" s="189"/>
      <c r="AA211" s="230">
        <f>IF(OR(J211="Fail",ISBLANK(J211)),INDEX('Issue Code Table'!C:C,MATCH(N:N,'Issue Code Table'!A:A,0)),IF(M211="Critical",6,IF(M211="Significant",5,IF(M211="Moderate",3,2))))</f>
        <v>5</v>
      </c>
    </row>
    <row r="212" spans="1:27" s="190" customFormat="1" ht="140.25" customHeight="1" x14ac:dyDescent="0.25">
      <c r="A212" s="187" t="s">
        <v>1900</v>
      </c>
      <c r="B212" s="187" t="s">
        <v>2261</v>
      </c>
      <c r="C212" s="187" t="s">
        <v>2262</v>
      </c>
      <c r="D212" s="187" t="s">
        <v>1167</v>
      </c>
      <c r="E212" s="197" t="s">
        <v>2883</v>
      </c>
      <c r="F212" s="197" t="s">
        <v>1316</v>
      </c>
      <c r="G212" s="197" t="s">
        <v>2091</v>
      </c>
      <c r="H212" s="189" t="s">
        <v>3084</v>
      </c>
      <c r="I212" s="215"/>
      <c r="J212" s="218"/>
      <c r="K212" s="197" t="s">
        <v>2884</v>
      </c>
      <c r="L212" s="215"/>
      <c r="M212" s="213" t="s">
        <v>14</v>
      </c>
      <c r="N212" s="213" t="s">
        <v>151</v>
      </c>
      <c r="O212" s="215" t="s">
        <v>3763</v>
      </c>
      <c r="P212" s="237"/>
      <c r="Q212" s="187" t="s">
        <v>1139</v>
      </c>
      <c r="R212" s="187" t="s">
        <v>1052</v>
      </c>
      <c r="S212" s="197" t="s">
        <v>1503</v>
      </c>
      <c r="T212" s="197" t="s">
        <v>1732</v>
      </c>
      <c r="U212" s="189" t="s">
        <v>3529</v>
      </c>
      <c r="V212" s="189" t="s">
        <v>3530</v>
      </c>
      <c r="W212" s="189"/>
      <c r="AA212" s="230">
        <f>IF(OR(J212="Fail",ISBLANK(J212)),INDEX('Issue Code Table'!C:C,MATCH(N:N,'Issue Code Table'!A:A,0)),IF(M212="Critical",6,IF(M212="Significant",5,IF(M212="Moderate",3,2))))</f>
        <v>5</v>
      </c>
    </row>
    <row r="213" spans="1:27" s="190" customFormat="1" ht="140.25" customHeight="1" x14ac:dyDescent="0.25">
      <c r="A213" s="187" t="s">
        <v>1901</v>
      </c>
      <c r="B213" s="187" t="s">
        <v>2261</v>
      </c>
      <c r="C213" s="187" t="s">
        <v>2262</v>
      </c>
      <c r="D213" s="187" t="s">
        <v>1167</v>
      </c>
      <c r="E213" s="197" t="s">
        <v>3167</v>
      </c>
      <c r="F213" s="197" t="s">
        <v>1317</v>
      </c>
      <c r="G213" s="197" t="s">
        <v>2092</v>
      </c>
      <c r="H213" s="189" t="s">
        <v>3168</v>
      </c>
      <c r="I213" s="215"/>
      <c r="J213" s="218"/>
      <c r="K213" s="197" t="s">
        <v>3169</v>
      </c>
      <c r="L213" s="215"/>
      <c r="M213" s="213" t="s">
        <v>13</v>
      </c>
      <c r="N213" s="213" t="s">
        <v>651</v>
      </c>
      <c r="O213" s="215" t="s">
        <v>3759</v>
      </c>
      <c r="P213" s="237"/>
      <c r="Q213" s="187" t="s">
        <v>1139</v>
      </c>
      <c r="R213" s="187" t="s">
        <v>1053</v>
      </c>
      <c r="S213" s="197" t="s">
        <v>1504</v>
      </c>
      <c r="T213" s="197" t="s">
        <v>1733</v>
      </c>
      <c r="U213" s="189" t="s">
        <v>3531</v>
      </c>
      <c r="V213" s="189" t="s">
        <v>3532</v>
      </c>
      <c r="W213" s="189" t="s">
        <v>3778</v>
      </c>
      <c r="AA213" s="230">
        <f>IF(OR(J213="Fail",ISBLANK(J213)),INDEX('Issue Code Table'!C:C,MATCH(N:N,'Issue Code Table'!A:A,0)),IF(M213="Critical",6,IF(M213="Significant",5,IF(M213="Moderate",3,2))))</f>
        <v>5</v>
      </c>
    </row>
    <row r="214" spans="1:27" s="190" customFormat="1" ht="153" customHeight="1" x14ac:dyDescent="0.25">
      <c r="A214" s="187" t="s">
        <v>1902</v>
      </c>
      <c r="B214" s="187" t="s">
        <v>2298</v>
      </c>
      <c r="C214" s="187" t="s">
        <v>2299</v>
      </c>
      <c r="D214" s="187" t="s">
        <v>1167</v>
      </c>
      <c r="E214" s="197" t="s">
        <v>2885</v>
      </c>
      <c r="F214" s="197" t="s">
        <v>1318</v>
      </c>
      <c r="G214" s="197" t="s">
        <v>2093</v>
      </c>
      <c r="H214" s="189" t="s">
        <v>2886</v>
      </c>
      <c r="I214" s="215"/>
      <c r="J214" s="218"/>
      <c r="K214" s="197" t="s">
        <v>2887</v>
      </c>
      <c r="L214" s="215"/>
      <c r="M214" s="213" t="s">
        <v>13</v>
      </c>
      <c r="N214" s="213" t="s">
        <v>462</v>
      </c>
      <c r="O214" s="215" t="s">
        <v>3750</v>
      </c>
      <c r="P214" s="237"/>
      <c r="Q214" s="187" t="s">
        <v>1140</v>
      </c>
      <c r="R214" s="187" t="s">
        <v>1054</v>
      </c>
      <c r="S214" s="197" t="s">
        <v>1505</v>
      </c>
      <c r="T214" s="197" t="s">
        <v>1734</v>
      </c>
      <c r="U214" s="189" t="s">
        <v>3533</v>
      </c>
      <c r="V214" s="189"/>
      <c r="W214" s="189" t="s">
        <v>3778</v>
      </c>
      <c r="AA214" s="230">
        <f>IF(OR(J214="Fail",ISBLANK(J214)),INDEX('Issue Code Table'!C:C,MATCH(N:N,'Issue Code Table'!A:A,0)),IF(M214="Critical",6,IF(M214="Significant",5,IF(M214="Moderate",3,2))))</f>
        <v>5</v>
      </c>
    </row>
    <row r="215" spans="1:27" s="190" customFormat="1" ht="63.75" customHeight="1" x14ac:dyDescent="0.25">
      <c r="A215" s="187" t="s">
        <v>1903</v>
      </c>
      <c r="B215" s="199" t="s">
        <v>2282</v>
      </c>
      <c r="C215" s="199" t="s">
        <v>2283</v>
      </c>
      <c r="D215" s="187" t="s">
        <v>1167</v>
      </c>
      <c r="E215" s="197" t="s">
        <v>1166</v>
      </c>
      <c r="F215" s="197" t="s">
        <v>1319</v>
      </c>
      <c r="G215" s="197" t="s">
        <v>2094</v>
      </c>
      <c r="H215" s="189" t="s">
        <v>2888</v>
      </c>
      <c r="I215" s="215"/>
      <c r="J215" s="218"/>
      <c r="K215" s="197" t="s">
        <v>2315</v>
      </c>
      <c r="L215" s="215"/>
      <c r="M215" s="213" t="s">
        <v>13</v>
      </c>
      <c r="N215" s="213" t="s">
        <v>462</v>
      </c>
      <c r="O215" s="215" t="s">
        <v>3750</v>
      </c>
      <c r="P215" s="237"/>
      <c r="Q215" s="187" t="s">
        <v>1141</v>
      </c>
      <c r="R215" s="187" t="s">
        <v>1055</v>
      </c>
      <c r="S215" s="197" t="s">
        <v>1506</v>
      </c>
      <c r="T215" s="197" t="s">
        <v>1735</v>
      </c>
      <c r="U215" s="189"/>
      <c r="V215" s="189"/>
      <c r="W215" s="189" t="s">
        <v>3778</v>
      </c>
      <c r="AA215" s="230">
        <f>IF(OR(J215="Fail",ISBLANK(J215)),INDEX('Issue Code Table'!C:C,MATCH(N:N,'Issue Code Table'!A:A,0)),IF(M215="Critical",6,IF(M215="Significant",5,IF(M215="Moderate",3,2))))</f>
        <v>5</v>
      </c>
    </row>
    <row r="216" spans="1:27" s="190" customFormat="1" ht="140.25" customHeight="1" x14ac:dyDescent="0.25">
      <c r="A216" s="187" t="s">
        <v>1904</v>
      </c>
      <c r="B216" s="199" t="s">
        <v>2282</v>
      </c>
      <c r="C216" s="199" t="s">
        <v>2283</v>
      </c>
      <c r="D216" s="187" t="s">
        <v>1167</v>
      </c>
      <c r="E216" s="197" t="s">
        <v>2889</v>
      </c>
      <c r="F216" s="197" t="s">
        <v>1320</v>
      </c>
      <c r="G216" s="197" t="s">
        <v>2095</v>
      </c>
      <c r="H216" s="189" t="s">
        <v>3043</v>
      </c>
      <c r="I216" s="215"/>
      <c r="J216" s="218"/>
      <c r="K216" s="197" t="s">
        <v>2890</v>
      </c>
      <c r="L216" s="215"/>
      <c r="M216" s="213" t="s">
        <v>13</v>
      </c>
      <c r="N216" s="213" t="s">
        <v>462</v>
      </c>
      <c r="O216" s="215" t="s">
        <v>3750</v>
      </c>
      <c r="P216" s="237"/>
      <c r="Q216" s="187" t="s">
        <v>1141</v>
      </c>
      <c r="R216" s="187" t="s">
        <v>1056</v>
      </c>
      <c r="S216" s="197" t="s">
        <v>1507</v>
      </c>
      <c r="T216" s="197" t="s">
        <v>1736</v>
      </c>
      <c r="U216" s="189"/>
      <c r="V216" s="189" t="s">
        <v>3536</v>
      </c>
      <c r="W216" s="189" t="s">
        <v>3778</v>
      </c>
      <c r="AA216" s="230">
        <f>IF(OR(J216="Fail",ISBLANK(J216)),INDEX('Issue Code Table'!C:C,MATCH(N:N,'Issue Code Table'!A:A,0)),IF(M216="Critical",6,IF(M216="Significant",5,IF(M216="Moderate",3,2))))</f>
        <v>5</v>
      </c>
    </row>
    <row r="217" spans="1:27" s="190" customFormat="1" ht="140.25" customHeight="1" x14ac:dyDescent="0.25">
      <c r="A217" s="187" t="s">
        <v>1905</v>
      </c>
      <c r="B217" s="199" t="s">
        <v>2282</v>
      </c>
      <c r="C217" s="199" t="s">
        <v>2283</v>
      </c>
      <c r="D217" s="187" t="s">
        <v>1167</v>
      </c>
      <c r="E217" s="197" t="s">
        <v>2891</v>
      </c>
      <c r="F217" s="197" t="s">
        <v>1321</v>
      </c>
      <c r="G217" s="197" t="s">
        <v>2096</v>
      </c>
      <c r="H217" s="189" t="s">
        <v>3044</v>
      </c>
      <c r="I217" s="215"/>
      <c r="J217" s="218"/>
      <c r="K217" s="197" t="s">
        <v>2892</v>
      </c>
      <c r="L217" s="215"/>
      <c r="M217" s="213" t="s">
        <v>14</v>
      </c>
      <c r="N217" s="213" t="s">
        <v>761</v>
      </c>
      <c r="O217" s="215" t="s">
        <v>3764</v>
      </c>
      <c r="P217" s="237"/>
      <c r="Q217" s="187" t="s">
        <v>1141</v>
      </c>
      <c r="R217" s="187" t="s">
        <v>1057</v>
      </c>
      <c r="S217" s="197" t="s">
        <v>1508</v>
      </c>
      <c r="T217" s="197" t="s">
        <v>1737</v>
      </c>
      <c r="U217" s="189"/>
      <c r="V217" s="189" t="s">
        <v>3537</v>
      </c>
      <c r="W217" s="189"/>
      <c r="AA217" s="230">
        <f>IF(OR(J217="Fail",ISBLANK(J217)),INDEX('Issue Code Table'!C:C,MATCH(N:N,'Issue Code Table'!A:A,0)),IF(M217="Critical",6,IF(M217="Significant",5,IF(M217="Moderate",3,2))))</f>
        <v>4</v>
      </c>
    </row>
    <row r="218" spans="1:27" s="190" customFormat="1" ht="140.25" customHeight="1" x14ac:dyDescent="0.25">
      <c r="A218" s="187" t="s">
        <v>1906</v>
      </c>
      <c r="B218" s="199" t="s">
        <v>2282</v>
      </c>
      <c r="C218" s="199" t="s">
        <v>2283</v>
      </c>
      <c r="D218" s="187" t="s">
        <v>1167</v>
      </c>
      <c r="E218" s="197" t="s">
        <v>2893</v>
      </c>
      <c r="F218" s="197" t="s">
        <v>1322</v>
      </c>
      <c r="G218" s="197" t="s">
        <v>2097</v>
      </c>
      <c r="H218" s="189" t="s">
        <v>3045</v>
      </c>
      <c r="I218" s="215"/>
      <c r="J218" s="218"/>
      <c r="K218" s="197" t="s">
        <v>2894</v>
      </c>
      <c r="L218" s="215"/>
      <c r="M218" s="213" t="s">
        <v>14</v>
      </c>
      <c r="N218" s="213" t="s">
        <v>761</v>
      </c>
      <c r="O218" s="215" t="s">
        <v>3764</v>
      </c>
      <c r="P218" s="237"/>
      <c r="Q218" s="187" t="s">
        <v>1141</v>
      </c>
      <c r="R218" s="187" t="s">
        <v>1058</v>
      </c>
      <c r="S218" s="197" t="s">
        <v>1507</v>
      </c>
      <c r="T218" s="197" t="s">
        <v>1738</v>
      </c>
      <c r="U218" s="189"/>
      <c r="V218" s="189" t="s">
        <v>3538</v>
      </c>
      <c r="W218" s="189"/>
      <c r="AA218" s="230">
        <f>IF(OR(J218="Fail",ISBLANK(J218)),INDEX('Issue Code Table'!C:C,MATCH(N:N,'Issue Code Table'!A:A,0)),IF(M218="Critical",6,IF(M218="Significant",5,IF(M218="Moderate",3,2))))</f>
        <v>4</v>
      </c>
    </row>
    <row r="219" spans="1:27" s="190" customFormat="1" ht="127.5" customHeight="1" x14ac:dyDescent="0.25">
      <c r="A219" s="187" t="s">
        <v>1907</v>
      </c>
      <c r="B219" s="199" t="s">
        <v>2282</v>
      </c>
      <c r="C219" s="199" t="s">
        <v>2283</v>
      </c>
      <c r="D219" s="187" t="s">
        <v>1167</v>
      </c>
      <c r="E219" s="197" t="s">
        <v>2895</v>
      </c>
      <c r="F219" s="197" t="s">
        <v>1323</v>
      </c>
      <c r="G219" s="197" t="s">
        <v>2286</v>
      </c>
      <c r="H219" s="189" t="s">
        <v>2896</v>
      </c>
      <c r="I219" s="215"/>
      <c r="J219" s="218"/>
      <c r="K219" s="197" t="s">
        <v>2897</v>
      </c>
      <c r="L219" s="215"/>
      <c r="M219" s="213" t="s">
        <v>14</v>
      </c>
      <c r="N219" s="213" t="s">
        <v>761</v>
      </c>
      <c r="O219" s="215" t="s">
        <v>3764</v>
      </c>
      <c r="P219" s="237"/>
      <c r="Q219" s="187" t="s">
        <v>1141</v>
      </c>
      <c r="R219" s="187" t="s">
        <v>1059</v>
      </c>
      <c r="S219" s="197" t="s">
        <v>1509</v>
      </c>
      <c r="T219" s="197" t="s">
        <v>1739</v>
      </c>
      <c r="U219" s="189"/>
      <c r="V219" s="189" t="s">
        <v>3539</v>
      </c>
      <c r="W219" s="189"/>
      <c r="AA219" s="230">
        <f>IF(OR(J219="Fail",ISBLANK(J219)),INDEX('Issue Code Table'!C:C,MATCH(N:N,'Issue Code Table'!A:A,0)),IF(M219="Critical",6,IF(M219="Significant",5,IF(M219="Moderate",3,2))))</f>
        <v>4</v>
      </c>
    </row>
    <row r="220" spans="1:27" s="190" customFormat="1" ht="127.5" customHeight="1" x14ac:dyDescent="0.25">
      <c r="A220" s="187" t="s">
        <v>1908</v>
      </c>
      <c r="B220" s="199" t="s">
        <v>2282</v>
      </c>
      <c r="C220" s="199" t="s">
        <v>2283</v>
      </c>
      <c r="D220" s="187" t="s">
        <v>1167</v>
      </c>
      <c r="E220" s="197" t="s">
        <v>2898</v>
      </c>
      <c r="F220" s="197" t="s">
        <v>1324</v>
      </c>
      <c r="G220" s="197" t="s">
        <v>2287</v>
      </c>
      <c r="H220" s="189" t="s">
        <v>2899</v>
      </c>
      <c r="I220" s="215"/>
      <c r="J220" s="218"/>
      <c r="K220" s="197" t="s">
        <v>2900</v>
      </c>
      <c r="L220" s="215"/>
      <c r="M220" s="213" t="s">
        <v>14</v>
      </c>
      <c r="N220" s="213" t="s">
        <v>761</v>
      </c>
      <c r="O220" s="215" t="s">
        <v>3764</v>
      </c>
      <c r="P220" s="237"/>
      <c r="Q220" s="187" t="s">
        <v>1141</v>
      </c>
      <c r="R220" s="187" t="s">
        <v>1060</v>
      </c>
      <c r="S220" s="197" t="s">
        <v>2901</v>
      </c>
      <c r="T220" s="197" t="s">
        <v>1740</v>
      </c>
      <c r="U220" s="189"/>
      <c r="V220" s="189" t="s">
        <v>3540</v>
      </c>
      <c r="W220" s="189"/>
      <c r="AA220" s="230">
        <f>IF(OR(J220="Fail",ISBLANK(J220)),INDEX('Issue Code Table'!C:C,MATCH(N:N,'Issue Code Table'!A:A,0)),IF(M220="Critical",6,IF(M220="Significant",5,IF(M220="Moderate",3,2))))</f>
        <v>4</v>
      </c>
    </row>
    <row r="221" spans="1:27" s="190" customFormat="1" ht="127.5" customHeight="1" x14ac:dyDescent="0.25">
      <c r="A221" s="187" t="s">
        <v>1909</v>
      </c>
      <c r="B221" s="199" t="s">
        <v>2282</v>
      </c>
      <c r="C221" s="199" t="s">
        <v>2283</v>
      </c>
      <c r="D221" s="187" t="s">
        <v>1167</v>
      </c>
      <c r="E221" s="197" t="s">
        <v>2902</v>
      </c>
      <c r="F221" s="197" t="s">
        <v>1325</v>
      </c>
      <c r="G221" s="197" t="s">
        <v>2288</v>
      </c>
      <c r="H221" s="189" t="s">
        <v>2903</v>
      </c>
      <c r="I221" s="215"/>
      <c r="J221" s="218"/>
      <c r="K221" s="197" t="s">
        <v>2904</v>
      </c>
      <c r="L221" s="215"/>
      <c r="M221" s="213" t="s">
        <v>13</v>
      </c>
      <c r="N221" s="213" t="s">
        <v>462</v>
      </c>
      <c r="O221" s="215" t="s">
        <v>3750</v>
      </c>
      <c r="P221" s="237"/>
      <c r="Q221" s="187" t="s">
        <v>1141</v>
      </c>
      <c r="R221" s="187" t="s">
        <v>1061</v>
      </c>
      <c r="S221" s="197" t="s">
        <v>1510</v>
      </c>
      <c r="T221" s="197" t="s">
        <v>1741</v>
      </c>
      <c r="U221" s="189"/>
      <c r="V221" s="189" t="s">
        <v>3541</v>
      </c>
      <c r="W221" s="189" t="s">
        <v>3778</v>
      </c>
      <c r="AA221" s="230">
        <f>IF(OR(J221="Fail",ISBLANK(J221)),INDEX('Issue Code Table'!C:C,MATCH(N:N,'Issue Code Table'!A:A,0)),IF(M221="Critical",6,IF(M221="Significant",5,IF(M221="Moderate",3,2))))</f>
        <v>5</v>
      </c>
    </row>
    <row r="222" spans="1:27" s="190" customFormat="1" ht="127.5" customHeight="1" x14ac:dyDescent="0.25">
      <c r="A222" s="187" t="s">
        <v>1910</v>
      </c>
      <c r="B222" s="191" t="s">
        <v>2146</v>
      </c>
      <c r="C222" s="191" t="s">
        <v>2147</v>
      </c>
      <c r="D222" s="187" t="s">
        <v>1167</v>
      </c>
      <c r="E222" s="197" t="s">
        <v>2905</v>
      </c>
      <c r="F222" s="197" t="s">
        <v>1326</v>
      </c>
      <c r="G222" s="197" t="s">
        <v>2098</v>
      </c>
      <c r="H222" s="189" t="s">
        <v>3085</v>
      </c>
      <c r="I222" s="215"/>
      <c r="J222" s="218"/>
      <c r="K222" s="197" t="s">
        <v>2906</v>
      </c>
      <c r="L222" s="215"/>
      <c r="M222" s="213" t="s">
        <v>14</v>
      </c>
      <c r="N222" s="213" t="s">
        <v>341</v>
      </c>
      <c r="O222" s="215" t="s">
        <v>3752</v>
      </c>
      <c r="P222" s="237"/>
      <c r="Q222" s="187" t="s">
        <v>1142</v>
      </c>
      <c r="R222" s="187" t="s">
        <v>1062</v>
      </c>
      <c r="S222" s="197" t="s">
        <v>1511</v>
      </c>
      <c r="T222" s="197" t="s">
        <v>1742</v>
      </c>
      <c r="U222" s="189" t="s">
        <v>3542</v>
      </c>
      <c r="V222" s="189" t="s">
        <v>3543</v>
      </c>
      <c r="W222" s="189"/>
      <c r="AA222" s="230">
        <f>IF(OR(J222="Fail",ISBLANK(J222)),INDEX('Issue Code Table'!C:C,MATCH(N:N,'Issue Code Table'!A:A,0)),IF(M222="Critical",6,IF(M222="Significant",5,IF(M222="Moderate",3,2))))</f>
        <v>4</v>
      </c>
    </row>
    <row r="223" spans="1:27" s="190" customFormat="1" ht="306" customHeight="1" x14ac:dyDescent="0.25">
      <c r="A223" s="187" t="s">
        <v>1911</v>
      </c>
      <c r="B223" s="191" t="s">
        <v>2267</v>
      </c>
      <c r="C223" s="191" t="s">
        <v>2268</v>
      </c>
      <c r="D223" s="187" t="s">
        <v>1167</v>
      </c>
      <c r="E223" s="197" t="s">
        <v>2907</v>
      </c>
      <c r="F223" s="197" t="s">
        <v>1327</v>
      </c>
      <c r="G223" s="197" t="s">
        <v>2099</v>
      </c>
      <c r="H223" s="189" t="s">
        <v>2908</v>
      </c>
      <c r="I223" s="215"/>
      <c r="J223" s="218"/>
      <c r="K223" s="197" t="s">
        <v>2909</v>
      </c>
      <c r="L223" s="215"/>
      <c r="M223" s="213" t="s">
        <v>142</v>
      </c>
      <c r="N223" s="213" t="s">
        <v>337</v>
      </c>
      <c r="O223" s="215" t="s">
        <v>3628</v>
      </c>
      <c r="P223" s="237"/>
      <c r="Q223" s="187" t="s">
        <v>1142</v>
      </c>
      <c r="R223" s="187" t="s">
        <v>1063</v>
      </c>
      <c r="S223" s="197" t="s">
        <v>1461</v>
      </c>
      <c r="T223" s="197" t="s">
        <v>1743</v>
      </c>
      <c r="U223" s="189" t="s">
        <v>3544</v>
      </c>
      <c r="V223" s="189" t="s">
        <v>3545</v>
      </c>
      <c r="W223" s="189"/>
      <c r="AA223" s="230">
        <f>IF(OR(J223="Fail",ISBLANK(J223)),INDEX('Issue Code Table'!C:C,MATCH(N:N,'Issue Code Table'!A:A,0)),IF(M223="Critical",6,IF(M223="Significant",5,IF(M223="Moderate",3,2))))</f>
        <v>2</v>
      </c>
    </row>
    <row r="224" spans="1:27" s="190" customFormat="1" ht="165.75" customHeight="1" x14ac:dyDescent="0.25">
      <c r="A224" s="187" t="s">
        <v>1912</v>
      </c>
      <c r="B224" s="191" t="s">
        <v>2261</v>
      </c>
      <c r="C224" s="191" t="s">
        <v>2262</v>
      </c>
      <c r="D224" s="187" t="s">
        <v>1167</v>
      </c>
      <c r="E224" s="197" t="s">
        <v>2910</v>
      </c>
      <c r="F224" s="197" t="s">
        <v>1328</v>
      </c>
      <c r="G224" s="197" t="s">
        <v>2100</v>
      </c>
      <c r="H224" s="189" t="s">
        <v>3086</v>
      </c>
      <c r="I224" s="215"/>
      <c r="J224" s="218"/>
      <c r="K224" s="197" t="s">
        <v>2911</v>
      </c>
      <c r="L224" s="215"/>
      <c r="M224" s="213" t="s">
        <v>14</v>
      </c>
      <c r="N224" s="213" t="s">
        <v>341</v>
      </c>
      <c r="O224" s="215" t="s">
        <v>3752</v>
      </c>
      <c r="P224" s="237"/>
      <c r="Q224" s="187" t="s">
        <v>1143</v>
      </c>
      <c r="R224" s="187" t="s">
        <v>1064</v>
      </c>
      <c r="S224" s="197" t="s">
        <v>1511</v>
      </c>
      <c r="T224" s="197" t="s">
        <v>1744</v>
      </c>
      <c r="U224" s="189" t="s">
        <v>3542</v>
      </c>
      <c r="V224" s="189" t="s">
        <v>3546</v>
      </c>
      <c r="W224" s="189"/>
      <c r="AA224" s="230">
        <f>IF(OR(J224="Fail",ISBLANK(J224)),INDEX('Issue Code Table'!C:C,MATCH(N:N,'Issue Code Table'!A:A,0)),IF(M224="Critical",6,IF(M224="Significant",5,IF(M224="Moderate",3,2))))</f>
        <v>4</v>
      </c>
    </row>
    <row r="225" spans="1:27" s="190" customFormat="1" ht="306" customHeight="1" x14ac:dyDescent="0.25">
      <c r="A225" s="187" t="s">
        <v>1913</v>
      </c>
      <c r="B225" s="191" t="s">
        <v>2267</v>
      </c>
      <c r="C225" s="191" t="s">
        <v>2268</v>
      </c>
      <c r="D225" s="187" t="s">
        <v>1167</v>
      </c>
      <c r="E225" s="197" t="s">
        <v>2912</v>
      </c>
      <c r="F225" s="197" t="s">
        <v>1329</v>
      </c>
      <c r="G225" s="197" t="s">
        <v>2101</v>
      </c>
      <c r="H225" s="189" t="s">
        <v>2913</v>
      </c>
      <c r="I225" s="215"/>
      <c r="J225" s="218"/>
      <c r="K225" s="197" t="s">
        <v>2914</v>
      </c>
      <c r="L225" s="215"/>
      <c r="M225" s="213" t="s">
        <v>142</v>
      </c>
      <c r="N225" s="213" t="s">
        <v>337</v>
      </c>
      <c r="O225" s="215" t="s">
        <v>3628</v>
      </c>
      <c r="P225" s="237"/>
      <c r="Q225" s="187" t="s">
        <v>1143</v>
      </c>
      <c r="R225" s="187" t="s">
        <v>1065</v>
      </c>
      <c r="S225" s="197" t="s">
        <v>1461</v>
      </c>
      <c r="T225" s="197" t="s">
        <v>1745</v>
      </c>
      <c r="U225" s="189" t="s">
        <v>3544</v>
      </c>
      <c r="V225" s="189" t="s">
        <v>3547</v>
      </c>
      <c r="W225" s="189"/>
      <c r="AA225" s="230">
        <f>IF(OR(J225="Fail",ISBLANK(J225)),INDEX('Issue Code Table'!C:C,MATCH(N:N,'Issue Code Table'!A:A,0)),IF(M225="Critical",6,IF(M225="Significant",5,IF(M225="Moderate",3,2))))</f>
        <v>2</v>
      </c>
    </row>
    <row r="226" spans="1:27" s="190" customFormat="1" ht="165.75" customHeight="1" x14ac:dyDescent="0.25">
      <c r="A226" s="187" t="s">
        <v>1914</v>
      </c>
      <c r="B226" s="191" t="s">
        <v>2261</v>
      </c>
      <c r="C226" s="191" t="s">
        <v>2262</v>
      </c>
      <c r="D226" s="187" t="s">
        <v>1167</v>
      </c>
      <c r="E226" s="197" t="s">
        <v>2915</v>
      </c>
      <c r="F226" s="197" t="s">
        <v>1328</v>
      </c>
      <c r="G226" s="197" t="s">
        <v>2102</v>
      </c>
      <c r="H226" s="189" t="s">
        <v>3087</v>
      </c>
      <c r="I226" s="215"/>
      <c r="J226" s="218"/>
      <c r="K226" s="197" t="s">
        <v>2916</v>
      </c>
      <c r="L226" s="215"/>
      <c r="M226" s="213" t="s">
        <v>14</v>
      </c>
      <c r="N226" s="213" t="s">
        <v>341</v>
      </c>
      <c r="O226" s="215" t="s">
        <v>3752</v>
      </c>
      <c r="P226" s="237"/>
      <c r="Q226" s="187" t="s">
        <v>1144</v>
      </c>
      <c r="R226" s="187" t="s">
        <v>1066</v>
      </c>
      <c r="S226" s="197" t="s">
        <v>1511</v>
      </c>
      <c r="T226" s="197" t="s">
        <v>1746</v>
      </c>
      <c r="U226" s="189" t="s">
        <v>3542</v>
      </c>
      <c r="V226" s="189" t="s">
        <v>3548</v>
      </c>
      <c r="W226" s="189"/>
      <c r="AA226" s="230">
        <f>IF(OR(J226="Fail",ISBLANK(J226)),INDEX('Issue Code Table'!C:C,MATCH(N:N,'Issue Code Table'!A:A,0)),IF(M226="Critical",6,IF(M226="Significant",5,IF(M226="Moderate",3,2))))</f>
        <v>4</v>
      </c>
    </row>
    <row r="227" spans="1:27" s="190" customFormat="1" ht="306" customHeight="1" x14ac:dyDescent="0.25">
      <c r="A227" s="187" t="s">
        <v>1915</v>
      </c>
      <c r="B227" s="191" t="s">
        <v>2267</v>
      </c>
      <c r="C227" s="191" t="s">
        <v>2268</v>
      </c>
      <c r="D227" s="187" t="s">
        <v>1167</v>
      </c>
      <c r="E227" s="197" t="s">
        <v>2917</v>
      </c>
      <c r="F227" s="197" t="s">
        <v>1327</v>
      </c>
      <c r="G227" s="197" t="s">
        <v>2103</v>
      </c>
      <c r="H227" s="189" t="s">
        <v>2918</v>
      </c>
      <c r="I227" s="215"/>
      <c r="J227" s="218"/>
      <c r="K227" s="197" t="s">
        <v>2919</v>
      </c>
      <c r="L227" s="215"/>
      <c r="M227" s="213" t="s">
        <v>142</v>
      </c>
      <c r="N227" s="213" t="s">
        <v>337</v>
      </c>
      <c r="O227" s="215" t="s">
        <v>3628</v>
      </c>
      <c r="P227" s="237"/>
      <c r="Q227" s="187" t="s">
        <v>1144</v>
      </c>
      <c r="R227" s="187" t="s">
        <v>1067</v>
      </c>
      <c r="S227" s="197" t="s">
        <v>1512</v>
      </c>
      <c r="T227" s="197" t="s">
        <v>1747</v>
      </c>
      <c r="U227" s="189" t="s">
        <v>3544</v>
      </c>
      <c r="V227" s="189" t="s">
        <v>3549</v>
      </c>
      <c r="W227" s="189"/>
      <c r="AA227" s="230">
        <f>IF(OR(J227="Fail",ISBLANK(J227)),INDEX('Issue Code Table'!C:C,MATCH(N:N,'Issue Code Table'!A:A,0)),IF(M227="Critical",6,IF(M227="Significant",5,IF(M227="Moderate",3,2))))</f>
        <v>2</v>
      </c>
    </row>
    <row r="228" spans="1:27" s="190" customFormat="1" ht="165.75" customHeight="1" x14ac:dyDescent="0.25">
      <c r="A228" s="187" t="s">
        <v>1916</v>
      </c>
      <c r="B228" s="191" t="s">
        <v>2261</v>
      </c>
      <c r="C228" s="191" t="s">
        <v>2262</v>
      </c>
      <c r="D228" s="187" t="s">
        <v>1167</v>
      </c>
      <c r="E228" s="197" t="s">
        <v>2920</v>
      </c>
      <c r="F228" s="197" t="s">
        <v>1328</v>
      </c>
      <c r="G228" s="197" t="s">
        <v>2104</v>
      </c>
      <c r="H228" s="189" t="s">
        <v>3088</v>
      </c>
      <c r="I228" s="215"/>
      <c r="J228" s="218"/>
      <c r="K228" s="197" t="s">
        <v>2921</v>
      </c>
      <c r="L228" s="215"/>
      <c r="M228" s="213" t="s">
        <v>14</v>
      </c>
      <c r="N228" s="213" t="s">
        <v>341</v>
      </c>
      <c r="O228" s="215" t="s">
        <v>3752</v>
      </c>
      <c r="P228" s="237"/>
      <c r="Q228" s="187" t="s">
        <v>1145</v>
      </c>
      <c r="R228" s="187" t="s">
        <v>1068</v>
      </c>
      <c r="S228" s="197" t="s">
        <v>1511</v>
      </c>
      <c r="T228" s="197" t="s">
        <v>1748</v>
      </c>
      <c r="U228" s="189" t="s">
        <v>3542</v>
      </c>
      <c r="V228" s="189" t="s">
        <v>3550</v>
      </c>
      <c r="W228" s="189"/>
      <c r="AA228" s="230">
        <f>IF(OR(J228="Fail",ISBLANK(J228)),INDEX('Issue Code Table'!C:C,MATCH(N:N,'Issue Code Table'!A:A,0)),IF(M228="Critical",6,IF(M228="Significant",5,IF(M228="Moderate",3,2))))</f>
        <v>4</v>
      </c>
    </row>
    <row r="229" spans="1:27" s="190" customFormat="1" ht="306" customHeight="1" x14ac:dyDescent="0.25">
      <c r="A229" s="187" t="s">
        <v>1917</v>
      </c>
      <c r="B229" s="191" t="s">
        <v>2267</v>
      </c>
      <c r="C229" s="191" t="s">
        <v>2268</v>
      </c>
      <c r="D229" s="187" t="s">
        <v>1167</v>
      </c>
      <c r="E229" s="197" t="s">
        <v>2922</v>
      </c>
      <c r="F229" s="197" t="s">
        <v>1327</v>
      </c>
      <c r="G229" s="197" t="s">
        <v>2105</v>
      </c>
      <c r="H229" s="189" t="s">
        <v>2923</v>
      </c>
      <c r="I229" s="215"/>
      <c r="J229" s="218"/>
      <c r="K229" s="197" t="s">
        <v>2924</v>
      </c>
      <c r="L229" s="215"/>
      <c r="M229" s="213" t="s">
        <v>142</v>
      </c>
      <c r="N229" s="213" t="s">
        <v>337</v>
      </c>
      <c r="O229" s="215" t="s">
        <v>3628</v>
      </c>
      <c r="P229" s="237"/>
      <c r="Q229" s="187" t="s">
        <v>1145</v>
      </c>
      <c r="R229" s="187" t="s">
        <v>1069</v>
      </c>
      <c r="S229" s="197" t="s">
        <v>1512</v>
      </c>
      <c r="T229" s="197" t="s">
        <v>1749</v>
      </c>
      <c r="U229" s="189" t="s">
        <v>3544</v>
      </c>
      <c r="V229" s="189" t="s">
        <v>3551</v>
      </c>
      <c r="W229" s="189"/>
      <c r="AA229" s="230">
        <f>IF(OR(J229="Fail",ISBLANK(J229)),INDEX('Issue Code Table'!C:C,MATCH(N:N,'Issue Code Table'!A:A,0)),IF(M229="Critical",6,IF(M229="Significant",5,IF(M229="Moderate",3,2))))</f>
        <v>2</v>
      </c>
    </row>
    <row r="230" spans="1:27" s="190" customFormat="1" ht="242.25" customHeight="1" x14ac:dyDescent="0.25">
      <c r="A230" s="187" t="s">
        <v>1918</v>
      </c>
      <c r="B230" s="191" t="s">
        <v>2146</v>
      </c>
      <c r="C230" s="191" t="s">
        <v>2147</v>
      </c>
      <c r="D230" s="187" t="s">
        <v>1167</v>
      </c>
      <c r="E230" s="197" t="s">
        <v>2925</v>
      </c>
      <c r="F230" s="197" t="s">
        <v>1330</v>
      </c>
      <c r="G230" s="197" t="s">
        <v>2106</v>
      </c>
      <c r="H230" s="189" t="s">
        <v>2926</v>
      </c>
      <c r="I230" s="215"/>
      <c r="J230" s="218"/>
      <c r="K230" s="197" t="s">
        <v>2927</v>
      </c>
      <c r="L230" s="215"/>
      <c r="M230" s="213" t="s">
        <v>13</v>
      </c>
      <c r="N230" s="213" t="s">
        <v>651</v>
      </c>
      <c r="O230" s="215" t="s">
        <v>3759</v>
      </c>
      <c r="P230" s="237"/>
      <c r="Q230" s="187" t="s">
        <v>1146</v>
      </c>
      <c r="R230" s="187" t="s">
        <v>1070</v>
      </c>
      <c r="S230" s="197" t="s">
        <v>1513</v>
      </c>
      <c r="T230" s="197" t="s">
        <v>1750</v>
      </c>
      <c r="U230" s="189" t="s">
        <v>3552</v>
      </c>
      <c r="V230" s="189" t="s">
        <v>3553</v>
      </c>
      <c r="W230" s="189" t="s">
        <v>3778</v>
      </c>
      <c r="AA230" s="230">
        <f>IF(OR(J230="Fail",ISBLANK(J230)),INDEX('Issue Code Table'!C:C,MATCH(N:N,'Issue Code Table'!A:A,0)),IF(M230="Critical",6,IF(M230="Significant",5,IF(M230="Moderate",3,2))))</f>
        <v>5</v>
      </c>
    </row>
    <row r="231" spans="1:27" s="190" customFormat="1" ht="114.75" customHeight="1" x14ac:dyDescent="0.25">
      <c r="A231" s="187" t="s">
        <v>1919</v>
      </c>
      <c r="B231" s="191" t="s">
        <v>2265</v>
      </c>
      <c r="C231" s="191" t="s">
        <v>2266</v>
      </c>
      <c r="D231" s="187" t="s">
        <v>1167</v>
      </c>
      <c r="E231" s="197" t="s">
        <v>3170</v>
      </c>
      <c r="F231" s="197" t="s">
        <v>1331</v>
      </c>
      <c r="G231" s="197" t="s">
        <v>2107</v>
      </c>
      <c r="H231" s="189" t="s">
        <v>3171</v>
      </c>
      <c r="I231" s="215"/>
      <c r="J231" s="218"/>
      <c r="K231" s="197" t="s">
        <v>3172</v>
      </c>
      <c r="L231" s="215"/>
      <c r="M231" s="213" t="s">
        <v>13</v>
      </c>
      <c r="N231" s="213" t="s">
        <v>789</v>
      </c>
      <c r="O231" s="215" t="s">
        <v>3772</v>
      </c>
      <c r="P231" s="237"/>
      <c r="Q231" s="187" t="s">
        <v>1146</v>
      </c>
      <c r="R231" s="187" t="s">
        <v>1071</v>
      </c>
      <c r="S231" s="197" t="s">
        <v>1514</v>
      </c>
      <c r="T231" s="197" t="s">
        <v>1751</v>
      </c>
      <c r="U231" s="189" t="s">
        <v>3554</v>
      </c>
      <c r="V231" s="189" t="s">
        <v>3555</v>
      </c>
      <c r="W231" s="189" t="s">
        <v>3778</v>
      </c>
      <c r="AA231" s="230">
        <f>IF(OR(J231="Fail",ISBLANK(J231)),INDEX('Issue Code Table'!C:C,MATCH(N:N,'Issue Code Table'!A:A,0)),IF(M231="Critical",6,IF(M231="Significant",5,IF(M231="Moderate",3,2))))</f>
        <v>5</v>
      </c>
    </row>
    <row r="232" spans="1:27" s="190" customFormat="1" ht="114.75" customHeight="1" x14ac:dyDescent="0.25">
      <c r="A232" s="187" t="s">
        <v>1920</v>
      </c>
      <c r="B232" s="191" t="s">
        <v>2265</v>
      </c>
      <c r="C232" s="191" t="s">
        <v>2266</v>
      </c>
      <c r="D232" s="187" t="s">
        <v>1167</v>
      </c>
      <c r="E232" s="197" t="s">
        <v>3173</v>
      </c>
      <c r="F232" s="197" t="s">
        <v>1332</v>
      </c>
      <c r="G232" s="197" t="s">
        <v>2108</v>
      </c>
      <c r="H232" s="189" t="s">
        <v>3174</v>
      </c>
      <c r="I232" s="215"/>
      <c r="J232" s="218"/>
      <c r="K232" s="197" t="s">
        <v>3175</v>
      </c>
      <c r="L232" s="215"/>
      <c r="M232" s="213" t="s">
        <v>13</v>
      </c>
      <c r="N232" s="213" t="s">
        <v>789</v>
      </c>
      <c r="O232" s="215" t="s">
        <v>3772</v>
      </c>
      <c r="P232" s="237"/>
      <c r="Q232" s="187" t="s">
        <v>1146</v>
      </c>
      <c r="R232" s="187" t="s">
        <v>1072</v>
      </c>
      <c r="S232" s="197" t="s">
        <v>1515</v>
      </c>
      <c r="T232" s="197" t="s">
        <v>1752</v>
      </c>
      <c r="U232" s="189" t="s">
        <v>3556</v>
      </c>
      <c r="V232" s="189" t="s">
        <v>3557</v>
      </c>
      <c r="W232" s="189" t="s">
        <v>3778</v>
      </c>
      <c r="AA232" s="230">
        <f>IF(OR(J232="Fail",ISBLANK(J232)),INDEX('Issue Code Table'!C:C,MATCH(N:N,'Issue Code Table'!A:A,0)),IF(M232="Critical",6,IF(M232="Significant",5,IF(M232="Moderate",3,2))))</f>
        <v>5</v>
      </c>
    </row>
    <row r="233" spans="1:27" s="190" customFormat="1" ht="127.5" customHeight="1" x14ac:dyDescent="0.25">
      <c r="A233" s="187" t="s">
        <v>1921</v>
      </c>
      <c r="B233" s="191" t="s">
        <v>2265</v>
      </c>
      <c r="C233" s="191" t="s">
        <v>2266</v>
      </c>
      <c r="D233" s="187" t="s">
        <v>1167</v>
      </c>
      <c r="E233" s="197" t="s">
        <v>3176</v>
      </c>
      <c r="F233" s="197" t="s">
        <v>1333</v>
      </c>
      <c r="G233" s="197" t="s">
        <v>2109</v>
      </c>
      <c r="H233" s="189" t="s">
        <v>3177</v>
      </c>
      <c r="I233" s="215"/>
      <c r="J233" s="218"/>
      <c r="K233" s="197" t="s">
        <v>3178</v>
      </c>
      <c r="L233" s="215"/>
      <c r="M233" s="213" t="s">
        <v>13</v>
      </c>
      <c r="N233" s="213" t="s">
        <v>462</v>
      </c>
      <c r="O233" s="215" t="s">
        <v>3750</v>
      </c>
      <c r="P233" s="237"/>
      <c r="Q233" s="187" t="s">
        <v>1146</v>
      </c>
      <c r="R233" s="187" t="s">
        <v>1073</v>
      </c>
      <c r="S233" s="197" t="s">
        <v>1516</v>
      </c>
      <c r="T233" s="197" t="s">
        <v>1753</v>
      </c>
      <c r="U233" s="189" t="s">
        <v>3558</v>
      </c>
      <c r="V233" s="189" t="s">
        <v>3559</v>
      </c>
      <c r="W233" s="189" t="s">
        <v>3778</v>
      </c>
      <c r="AA233" s="230">
        <f>IF(OR(J233="Fail",ISBLANK(J233)),INDEX('Issue Code Table'!C:C,MATCH(N:N,'Issue Code Table'!A:A,0)),IF(M233="Critical",6,IF(M233="Significant",5,IF(M233="Moderate",3,2))))</f>
        <v>5</v>
      </c>
    </row>
    <row r="234" spans="1:27" s="190" customFormat="1" ht="153" customHeight="1" x14ac:dyDescent="0.25">
      <c r="A234" s="187" t="s">
        <v>1922</v>
      </c>
      <c r="B234" s="191" t="s">
        <v>2265</v>
      </c>
      <c r="C234" s="191" t="s">
        <v>2266</v>
      </c>
      <c r="D234" s="187" t="s">
        <v>1167</v>
      </c>
      <c r="E234" s="197" t="s">
        <v>2928</v>
      </c>
      <c r="F234" s="197" t="s">
        <v>1334</v>
      </c>
      <c r="G234" s="197" t="s">
        <v>2110</v>
      </c>
      <c r="H234" s="189" t="s">
        <v>3046</v>
      </c>
      <c r="I234" s="215"/>
      <c r="J234" s="218"/>
      <c r="K234" s="197" t="s">
        <v>2929</v>
      </c>
      <c r="L234" s="215"/>
      <c r="M234" s="213" t="s">
        <v>14</v>
      </c>
      <c r="N234" s="213" t="s">
        <v>761</v>
      </c>
      <c r="O234" s="215" t="s">
        <v>3764</v>
      </c>
      <c r="P234" s="237"/>
      <c r="Q234" s="187" t="s">
        <v>1147</v>
      </c>
      <c r="R234" s="187" t="s">
        <v>1074</v>
      </c>
      <c r="S234" s="197" t="s">
        <v>1517</v>
      </c>
      <c r="T234" s="197" t="s">
        <v>1754</v>
      </c>
      <c r="U234" s="189" t="s">
        <v>3560</v>
      </c>
      <c r="V234" s="189" t="s">
        <v>3561</v>
      </c>
      <c r="W234" s="189"/>
      <c r="AA234" s="230">
        <f>IF(OR(J234="Fail",ISBLANK(J234)),INDEX('Issue Code Table'!C:C,MATCH(N:N,'Issue Code Table'!A:A,0)),IF(M234="Critical",6,IF(M234="Significant",5,IF(M234="Moderate",3,2))))</f>
        <v>4</v>
      </c>
    </row>
    <row r="235" spans="1:27" s="190" customFormat="1" ht="140.25" customHeight="1" x14ac:dyDescent="0.25">
      <c r="A235" s="187" t="s">
        <v>1923</v>
      </c>
      <c r="B235" s="191" t="s">
        <v>2265</v>
      </c>
      <c r="C235" s="191" t="s">
        <v>2266</v>
      </c>
      <c r="D235" s="187" t="s">
        <v>1167</v>
      </c>
      <c r="E235" s="197" t="s">
        <v>2930</v>
      </c>
      <c r="F235" s="197" t="s">
        <v>1335</v>
      </c>
      <c r="G235" s="197" t="s">
        <v>2111</v>
      </c>
      <c r="H235" s="189" t="s">
        <v>3047</v>
      </c>
      <c r="I235" s="215"/>
      <c r="J235" s="218"/>
      <c r="K235" s="197" t="s">
        <v>2931</v>
      </c>
      <c r="L235" s="215"/>
      <c r="M235" s="213" t="s">
        <v>14</v>
      </c>
      <c r="N235" s="213" t="s">
        <v>761</v>
      </c>
      <c r="O235" s="215" t="s">
        <v>3764</v>
      </c>
      <c r="P235" s="237"/>
      <c r="Q235" s="187" t="s">
        <v>1148</v>
      </c>
      <c r="R235" s="187" t="s">
        <v>1075</v>
      </c>
      <c r="S235" s="197" t="s">
        <v>1518</v>
      </c>
      <c r="T235" s="197" t="s">
        <v>1755</v>
      </c>
      <c r="U235" s="189" t="s">
        <v>3562</v>
      </c>
      <c r="V235" s="189" t="s">
        <v>3563</v>
      </c>
      <c r="W235" s="189"/>
      <c r="AA235" s="230">
        <f>IF(OR(J235="Fail",ISBLANK(J235)),INDEX('Issue Code Table'!C:C,MATCH(N:N,'Issue Code Table'!A:A,0)),IF(M235="Critical",6,IF(M235="Significant",5,IF(M235="Moderate",3,2))))</f>
        <v>4</v>
      </c>
    </row>
    <row r="236" spans="1:27" s="190" customFormat="1" ht="127.5" customHeight="1" x14ac:dyDescent="0.25">
      <c r="A236" s="187" t="s">
        <v>1924</v>
      </c>
      <c r="B236" s="191" t="s">
        <v>2148</v>
      </c>
      <c r="C236" s="191" t="s">
        <v>2289</v>
      </c>
      <c r="D236" s="187" t="s">
        <v>1167</v>
      </c>
      <c r="E236" s="197" t="s">
        <v>2932</v>
      </c>
      <c r="F236" s="197" t="s">
        <v>1336</v>
      </c>
      <c r="G236" s="197" t="s">
        <v>2112</v>
      </c>
      <c r="H236" s="189" t="s">
        <v>3048</v>
      </c>
      <c r="I236" s="215"/>
      <c r="J236" s="218"/>
      <c r="K236" s="197" t="s">
        <v>2933</v>
      </c>
      <c r="L236" s="215"/>
      <c r="M236" s="213" t="s">
        <v>13</v>
      </c>
      <c r="N236" s="213" t="s">
        <v>564</v>
      </c>
      <c r="O236" s="215" t="s">
        <v>3756</v>
      </c>
      <c r="P236" s="237"/>
      <c r="Q236" s="187" t="s">
        <v>1149</v>
      </c>
      <c r="R236" s="187" t="s">
        <v>1076</v>
      </c>
      <c r="S236" s="197" t="s">
        <v>2934</v>
      </c>
      <c r="T236" s="197" t="s">
        <v>1756</v>
      </c>
      <c r="U236" s="189" t="s">
        <v>3564</v>
      </c>
      <c r="V236" s="189" t="s">
        <v>3565</v>
      </c>
      <c r="W236" s="189" t="s">
        <v>3778</v>
      </c>
      <c r="AA236" s="230">
        <f>IF(OR(J236="Fail",ISBLANK(J236)),INDEX('Issue Code Table'!C:C,MATCH(N:N,'Issue Code Table'!A:A,0)),IF(M236="Critical",6,IF(M236="Significant",5,IF(M236="Moderate",3,2))))</f>
        <v>5</v>
      </c>
    </row>
    <row r="237" spans="1:27" s="190" customFormat="1" ht="127.5" customHeight="1" x14ac:dyDescent="0.25">
      <c r="A237" s="187" t="s">
        <v>1925</v>
      </c>
      <c r="B237" s="191" t="s">
        <v>2290</v>
      </c>
      <c r="C237" s="191" t="s">
        <v>2291</v>
      </c>
      <c r="D237" s="187" t="s">
        <v>1167</v>
      </c>
      <c r="E237" s="197" t="s">
        <v>2935</v>
      </c>
      <c r="F237" s="197" t="s">
        <v>1337</v>
      </c>
      <c r="G237" s="197" t="s">
        <v>2113</v>
      </c>
      <c r="H237" s="189" t="s">
        <v>3049</v>
      </c>
      <c r="I237" s="215"/>
      <c r="J237" s="218"/>
      <c r="K237" s="197" t="s">
        <v>2936</v>
      </c>
      <c r="L237" s="215"/>
      <c r="M237" s="213" t="s">
        <v>13</v>
      </c>
      <c r="N237" s="213" t="s">
        <v>462</v>
      </c>
      <c r="O237" s="215" t="s">
        <v>3750</v>
      </c>
      <c r="P237" s="237"/>
      <c r="Q237" s="187" t="s">
        <v>1150</v>
      </c>
      <c r="R237" s="187" t="s">
        <v>1077</v>
      </c>
      <c r="S237" s="197" t="s">
        <v>2937</v>
      </c>
      <c r="T237" s="197" t="s">
        <v>1757</v>
      </c>
      <c r="U237" s="189" t="s">
        <v>3566</v>
      </c>
      <c r="V237" s="189" t="s">
        <v>3567</v>
      </c>
      <c r="W237" s="189" t="s">
        <v>3778</v>
      </c>
      <c r="AA237" s="230">
        <f>IF(OR(J237="Fail",ISBLANK(J237)),INDEX('Issue Code Table'!C:C,MATCH(N:N,'Issue Code Table'!A:A,0)),IF(M237="Critical",6,IF(M237="Significant",5,IF(M237="Moderate",3,2))))</f>
        <v>5</v>
      </c>
    </row>
    <row r="238" spans="1:27" s="190" customFormat="1" ht="175.5" customHeight="1" x14ac:dyDescent="0.25">
      <c r="A238" s="187" t="s">
        <v>1926</v>
      </c>
      <c r="B238" s="191" t="s">
        <v>2259</v>
      </c>
      <c r="C238" s="191" t="s">
        <v>2260</v>
      </c>
      <c r="D238" s="187" t="s">
        <v>1167</v>
      </c>
      <c r="E238" s="197" t="s">
        <v>2938</v>
      </c>
      <c r="F238" s="197" t="s">
        <v>1338</v>
      </c>
      <c r="G238" s="197" t="s">
        <v>2114</v>
      </c>
      <c r="H238" s="189" t="s">
        <v>3050</v>
      </c>
      <c r="I238" s="215"/>
      <c r="J238" s="218"/>
      <c r="K238" s="197" t="s">
        <v>2939</v>
      </c>
      <c r="L238" s="215"/>
      <c r="M238" s="213" t="s">
        <v>13</v>
      </c>
      <c r="N238" s="213" t="s">
        <v>462</v>
      </c>
      <c r="O238" s="215" t="s">
        <v>3793</v>
      </c>
      <c r="P238" s="242"/>
      <c r="Q238" s="187" t="s">
        <v>1151</v>
      </c>
      <c r="R238" s="187" t="s">
        <v>1078</v>
      </c>
      <c r="S238" s="197" t="s">
        <v>2940</v>
      </c>
      <c r="T238" s="197" t="s">
        <v>1758</v>
      </c>
      <c r="U238" s="189" t="s">
        <v>3568</v>
      </c>
      <c r="V238" s="189" t="s">
        <v>3569</v>
      </c>
      <c r="W238" s="189" t="s">
        <v>3778</v>
      </c>
      <c r="AA238" s="230">
        <f>IF(OR(J238="Fail",ISBLANK(J238)),INDEX('Issue Code Table'!C:C,MATCH(N:N,'Issue Code Table'!A:A,0)),IF(M238="Critical",6,IF(M238="Significant",5,IF(M238="Moderate",3,2))))</f>
        <v>5</v>
      </c>
    </row>
    <row r="239" spans="1:27" s="190" customFormat="1" ht="127.5" customHeight="1" x14ac:dyDescent="0.25">
      <c r="A239" s="187" t="s">
        <v>1927</v>
      </c>
      <c r="B239" s="191" t="s">
        <v>2290</v>
      </c>
      <c r="C239" s="191" t="s">
        <v>2291</v>
      </c>
      <c r="D239" s="187" t="s">
        <v>1167</v>
      </c>
      <c r="E239" s="197" t="s">
        <v>2941</v>
      </c>
      <c r="F239" s="197" t="s">
        <v>1339</v>
      </c>
      <c r="G239" s="197" t="s">
        <v>2115</v>
      </c>
      <c r="H239" s="189" t="s">
        <v>3051</v>
      </c>
      <c r="I239" s="215"/>
      <c r="J239" s="218"/>
      <c r="K239" s="197" t="s">
        <v>2942</v>
      </c>
      <c r="L239" s="215"/>
      <c r="M239" s="213" t="s">
        <v>13</v>
      </c>
      <c r="N239" s="213" t="s">
        <v>462</v>
      </c>
      <c r="O239" s="215" t="s">
        <v>3750</v>
      </c>
      <c r="P239" s="237"/>
      <c r="Q239" s="187" t="s">
        <v>1151</v>
      </c>
      <c r="R239" s="187" t="s">
        <v>1079</v>
      </c>
      <c r="S239" s="197" t="s">
        <v>1519</v>
      </c>
      <c r="T239" s="197" t="s">
        <v>1759</v>
      </c>
      <c r="U239" s="189" t="s">
        <v>3570</v>
      </c>
      <c r="V239" s="189" t="s">
        <v>3571</v>
      </c>
      <c r="W239" s="189" t="s">
        <v>3778</v>
      </c>
      <c r="AA239" s="230">
        <f>IF(OR(J239="Fail",ISBLANK(J239)),INDEX('Issue Code Table'!C:C,MATCH(N:N,'Issue Code Table'!A:A,0)),IF(M239="Critical",6,IF(M239="Significant",5,IF(M239="Moderate",3,2))))</f>
        <v>5</v>
      </c>
    </row>
    <row r="240" spans="1:27" s="190" customFormat="1" ht="127.5" customHeight="1" x14ac:dyDescent="0.25">
      <c r="A240" s="187" t="s">
        <v>1928</v>
      </c>
      <c r="B240" s="191" t="s">
        <v>2269</v>
      </c>
      <c r="C240" s="191" t="s">
        <v>2270</v>
      </c>
      <c r="D240" s="187" t="s">
        <v>1167</v>
      </c>
      <c r="E240" s="197" t="s">
        <v>2943</v>
      </c>
      <c r="F240" s="197" t="s">
        <v>1340</v>
      </c>
      <c r="G240" s="197" t="s">
        <v>2116</v>
      </c>
      <c r="H240" s="189" t="s">
        <v>2944</v>
      </c>
      <c r="I240" s="215"/>
      <c r="J240" s="218"/>
      <c r="K240" s="197" t="s">
        <v>2945</v>
      </c>
      <c r="L240" s="215"/>
      <c r="M240" s="213" t="s">
        <v>13</v>
      </c>
      <c r="N240" s="213" t="s">
        <v>150</v>
      </c>
      <c r="O240" s="215" t="s">
        <v>3754</v>
      </c>
      <c r="P240" s="237"/>
      <c r="Q240" s="187" t="s">
        <v>1151</v>
      </c>
      <c r="R240" s="187" t="s">
        <v>1080</v>
      </c>
      <c r="S240" s="197" t="s">
        <v>1520</v>
      </c>
      <c r="T240" s="197" t="s">
        <v>1760</v>
      </c>
      <c r="U240" s="189" t="s">
        <v>3572</v>
      </c>
      <c r="V240" s="189" t="s">
        <v>3573</v>
      </c>
      <c r="W240" s="189" t="s">
        <v>3778</v>
      </c>
      <c r="AA240" s="230">
        <f>IF(OR(J240="Fail",ISBLANK(J240)),INDEX('Issue Code Table'!C:C,MATCH(N:N,'Issue Code Table'!A:A,0)),IF(M240="Critical",6,IF(M240="Significant",5,IF(M240="Moderate",3,2))))</f>
        <v>6</v>
      </c>
    </row>
    <row r="241" spans="1:27" s="190" customFormat="1" ht="127.5" customHeight="1" x14ac:dyDescent="0.25">
      <c r="A241" s="187" t="s">
        <v>1929</v>
      </c>
      <c r="B241" s="187" t="s">
        <v>2275</v>
      </c>
      <c r="C241" s="187" t="s">
        <v>2276</v>
      </c>
      <c r="D241" s="187" t="s">
        <v>1167</v>
      </c>
      <c r="E241" s="197" t="s">
        <v>2946</v>
      </c>
      <c r="F241" s="197" t="s">
        <v>2947</v>
      </c>
      <c r="G241" s="197" t="s">
        <v>2117</v>
      </c>
      <c r="H241" s="189" t="s">
        <v>3089</v>
      </c>
      <c r="I241" s="215"/>
      <c r="J241" s="218"/>
      <c r="K241" s="197" t="s">
        <v>2948</v>
      </c>
      <c r="L241" s="215"/>
      <c r="M241" s="213" t="s">
        <v>13</v>
      </c>
      <c r="N241" s="213" t="s">
        <v>462</v>
      </c>
      <c r="O241" s="215" t="s">
        <v>3750</v>
      </c>
      <c r="P241" s="237"/>
      <c r="Q241" s="187" t="s">
        <v>1152</v>
      </c>
      <c r="R241" s="187" t="s">
        <v>1081</v>
      </c>
      <c r="S241" s="197" t="s">
        <v>1521</v>
      </c>
      <c r="T241" s="197" t="s">
        <v>1761</v>
      </c>
      <c r="U241" s="189" t="s">
        <v>3574</v>
      </c>
      <c r="V241" s="189" t="s">
        <v>3575</v>
      </c>
      <c r="W241" s="189" t="s">
        <v>3778</v>
      </c>
      <c r="AA241" s="230">
        <f>IF(OR(J241="Fail",ISBLANK(J241)),INDEX('Issue Code Table'!C:C,MATCH(N:N,'Issue Code Table'!A:A,0)),IF(M241="Critical",6,IF(M241="Significant",5,IF(M241="Moderate",3,2))))</f>
        <v>5</v>
      </c>
    </row>
    <row r="242" spans="1:27" s="190" customFormat="1" ht="127.5" customHeight="1" x14ac:dyDescent="0.25">
      <c r="A242" s="187" t="s">
        <v>1930</v>
      </c>
      <c r="B242" s="187" t="s">
        <v>2275</v>
      </c>
      <c r="C242" s="187" t="s">
        <v>2276</v>
      </c>
      <c r="D242" s="187" t="s">
        <v>1167</v>
      </c>
      <c r="E242" s="197" t="s">
        <v>2949</v>
      </c>
      <c r="F242" s="197" t="s">
        <v>1341</v>
      </c>
      <c r="G242" s="197" t="s">
        <v>2118</v>
      </c>
      <c r="H242" s="189" t="s">
        <v>3090</v>
      </c>
      <c r="I242" s="215"/>
      <c r="J242" s="218"/>
      <c r="K242" s="197" t="s">
        <v>2950</v>
      </c>
      <c r="L242" s="215"/>
      <c r="M242" s="213" t="s">
        <v>13</v>
      </c>
      <c r="N242" s="213" t="s">
        <v>151</v>
      </c>
      <c r="O242" s="215" t="s">
        <v>3763</v>
      </c>
      <c r="P242" s="237"/>
      <c r="Q242" s="187" t="s">
        <v>1153</v>
      </c>
      <c r="R242" s="187" t="s">
        <v>1082</v>
      </c>
      <c r="S242" s="197" t="s">
        <v>1522</v>
      </c>
      <c r="T242" s="197" t="s">
        <v>1762</v>
      </c>
      <c r="U242" s="189" t="s">
        <v>3576</v>
      </c>
      <c r="V242" s="189" t="s">
        <v>3577</v>
      </c>
      <c r="W242" s="189" t="s">
        <v>3778</v>
      </c>
      <c r="AA242" s="230">
        <f>IF(OR(J242="Fail",ISBLANK(J242)),INDEX('Issue Code Table'!C:C,MATCH(N:N,'Issue Code Table'!A:A,0)),IF(M242="Critical",6,IF(M242="Significant",5,IF(M242="Moderate",3,2))))</f>
        <v>5</v>
      </c>
    </row>
    <row r="243" spans="1:27" s="190" customFormat="1" ht="153" customHeight="1" x14ac:dyDescent="0.25">
      <c r="A243" s="187" t="s">
        <v>1931</v>
      </c>
      <c r="B243" s="187" t="s">
        <v>2275</v>
      </c>
      <c r="C243" s="187" t="s">
        <v>2276</v>
      </c>
      <c r="D243" s="187" t="s">
        <v>1167</v>
      </c>
      <c r="E243" s="197" t="s">
        <v>2951</v>
      </c>
      <c r="F243" s="197" t="s">
        <v>1342</v>
      </c>
      <c r="G243" s="197" t="s">
        <v>2119</v>
      </c>
      <c r="H243" s="189" t="s">
        <v>3091</v>
      </c>
      <c r="I243" s="215"/>
      <c r="J243" s="218"/>
      <c r="K243" s="197" t="s">
        <v>2952</v>
      </c>
      <c r="L243" s="215"/>
      <c r="M243" s="213" t="s">
        <v>13</v>
      </c>
      <c r="N243" s="213" t="s">
        <v>151</v>
      </c>
      <c r="O243" s="215" t="s">
        <v>3763</v>
      </c>
      <c r="P243" s="237"/>
      <c r="Q243" s="187" t="s">
        <v>1153</v>
      </c>
      <c r="R243" s="187" t="s">
        <v>1083</v>
      </c>
      <c r="S243" s="197" t="s">
        <v>1523</v>
      </c>
      <c r="T243" s="197" t="s">
        <v>1763</v>
      </c>
      <c r="U243" s="189" t="s">
        <v>3578</v>
      </c>
      <c r="V243" s="189" t="s">
        <v>3579</v>
      </c>
      <c r="W243" s="189" t="s">
        <v>3778</v>
      </c>
      <c r="AA243" s="230">
        <f>IF(OR(J243="Fail",ISBLANK(J243)),INDEX('Issue Code Table'!C:C,MATCH(N:N,'Issue Code Table'!A:A,0)),IF(M243="Critical",6,IF(M243="Significant",5,IF(M243="Moderate",3,2))))</f>
        <v>5</v>
      </c>
    </row>
    <row r="244" spans="1:27" s="190" customFormat="1" ht="140.25" customHeight="1" x14ac:dyDescent="0.25">
      <c r="A244" s="187" t="s">
        <v>1932</v>
      </c>
      <c r="B244" s="187" t="s">
        <v>2275</v>
      </c>
      <c r="C244" s="187" t="s">
        <v>2276</v>
      </c>
      <c r="D244" s="187" t="s">
        <v>1167</v>
      </c>
      <c r="E244" s="197" t="s">
        <v>2953</v>
      </c>
      <c r="F244" s="197" t="s">
        <v>1343</v>
      </c>
      <c r="G244" s="197" t="s">
        <v>2120</v>
      </c>
      <c r="H244" s="189" t="s">
        <v>3092</v>
      </c>
      <c r="I244" s="215"/>
      <c r="J244" s="218"/>
      <c r="K244" s="197" t="s">
        <v>2954</v>
      </c>
      <c r="L244" s="215"/>
      <c r="M244" s="213" t="s">
        <v>14</v>
      </c>
      <c r="N244" s="213" t="s">
        <v>151</v>
      </c>
      <c r="O244" s="215" t="s">
        <v>3763</v>
      </c>
      <c r="P244" s="237"/>
      <c r="Q244" s="187" t="s">
        <v>1153</v>
      </c>
      <c r="R244" s="187" t="s">
        <v>1084</v>
      </c>
      <c r="S244" s="197" t="s">
        <v>1524</v>
      </c>
      <c r="T244" s="197" t="s">
        <v>1764</v>
      </c>
      <c r="U244" s="189" t="s">
        <v>3580</v>
      </c>
      <c r="V244" s="189" t="s">
        <v>3581</v>
      </c>
      <c r="W244" s="189"/>
      <c r="AA244" s="230">
        <f>IF(OR(J244="Fail",ISBLANK(J244)),INDEX('Issue Code Table'!C:C,MATCH(N:N,'Issue Code Table'!A:A,0)),IF(M244="Critical",6,IF(M244="Significant",5,IF(M244="Moderate",3,2))))</f>
        <v>5</v>
      </c>
    </row>
    <row r="245" spans="1:27" s="190" customFormat="1" ht="153" customHeight="1" x14ac:dyDescent="0.25">
      <c r="A245" s="187" t="s">
        <v>1933</v>
      </c>
      <c r="B245" s="187" t="s">
        <v>2292</v>
      </c>
      <c r="C245" s="187" t="s">
        <v>2293</v>
      </c>
      <c r="D245" s="187" t="s">
        <v>1167</v>
      </c>
      <c r="E245" s="197" t="s">
        <v>2955</v>
      </c>
      <c r="F245" s="197" t="s">
        <v>1344</v>
      </c>
      <c r="G245" s="197" t="s">
        <v>2121</v>
      </c>
      <c r="H245" s="189" t="s">
        <v>3093</v>
      </c>
      <c r="I245" s="215"/>
      <c r="J245" s="218"/>
      <c r="K245" s="197" t="s">
        <v>2956</v>
      </c>
      <c r="L245" s="215"/>
      <c r="M245" s="213" t="s">
        <v>13</v>
      </c>
      <c r="N245" s="213" t="s">
        <v>151</v>
      </c>
      <c r="O245" s="215" t="s">
        <v>3763</v>
      </c>
      <c r="P245" s="237"/>
      <c r="Q245" s="187" t="s">
        <v>1154</v>
      </c>
      <c r="R245" s="187" t="s">
        <v>1085</v>
      </c>
      <c r="S245" s="197" t="s">
        <v>1525</v>
      </c>
      <c r="T245" s="197" t="s">
        <v>1765</v>
      </c>
      <c r="U245" s="189" t="s">
        <v>3582</v>
      </c>
      <c r="V245" s="189"/>
      <c r="W245" s="189" t="s">
        <v>3778</v>
      </c>
      <c r="AA245" s="230">
        <f>IF(OR(J245="Fail",ISBLANK(J245)),INDEX('Issue Code Table'!C:C,MATCH(N:N,'Issue Code Table'!A:A,0)),IF(M245="Critical",6,IF(M245="Significant",5,IF(M245="Moderate",3,2))))</f>
        <v>5</v>
      </c>
    </row>
    <row r="246" spans="1:27" s="190" customFormat="1" ht="127.5" customHeight="1" x14ac:dyDescent="0.25">
      <c r="A246" s="187" t="s">
        <v>1934</v>
      </c>
      <c r="B246" s="187" t="s">
        <v>2292</v>
      </c>
      <c r="C246" s="187" t="s">
        <v>2293</v>
      </c>
      <c r="D246" s="187" t="s">
        <v>1167</v>
      </c>
      <c r="E246" s="197" t="s">
        <v>2957</v>
      </c>
      <c r="F246" s="197" t="s">
        <v>1345</v>
      </c>
      <c r="G246" s="197" t="s">
        <v>2122</v>
      </c>
      <c r="H246" s="189" t="s">
        <v>3094</v>
      </c>
      <c r="I246" s="215"/>
      <c r="J246" s="218"/>
      <c r="K246" s="197" t="s">
        <v>2958</v>
      </c>
      <c r="L246" s="215"/>
      <c r="M246" s="213" t="s">
        <v>13</v>
      </c>
      <c r="N246" s="213" t="s">
        <v>651</v>
      </c>
      <c r="O246" s="215" t="s">
        <v>3759</v>
      </c>
      <c r="P246" s="237"/>
      <c r="Q246" s="187" t="s">
        <v>1155</v>
      </c>
      <c r="R246" s="187" t="s">
        <v>1086</v>
      </c>
      <c r="S246" s="197" t="s">
        <v>1526</v>
      </c>
      <c r="T246" s="197" t="s">
        <v>1766</v>
      </c>
      <c r="U246" s="189" t="s">
        <v>3583</v>
      </c>
      <c r="V246" s="189" t="s">
        <v>3584</v>
      </c>
      <c r="W246" s="189" t="s">
        <v>3778</v>
      </c>
      <c r="AA246" s="230">
        <f>IF(OR(J246="Fail",ISBLANK(J246)),INDEX('Issue Code Table'!C:C,MATCH(N:N,'Issue Code Table'!A:A,0)),IF(M246="Critical",6,IF(M246="Significant",5,IF(M246="Moderate",3,2))))</f>
        <v>5</v>
      </c>
    </row>
    <row r="247" spans="1:27" s="190" customFormat="1" ht="306" customHeight="1" x14ac:dyDescent="0.25">
      <c r="A247" s="187" t="s">
        <v>1935</v>
      </c>
      <c r="B247" s="187" t="s">
        <v>2292</v>
      </c>
      <c r="C247" s="187" t="s">
        <v>2293</v>
      </c>
      <c r="D247" s="187" t="s">
        <v>1167</v>
      </c>
      <c r="E247" s="197" t="s">
        <v>2959</v>
      </c>
      <c r="F247" s="197" t="s">
        <v>2960</v>
      </c>
      <c r="G247" s="197" t="s">
        <v>2123</v>
      </c>
      <c r="H247" s="189" t="s">
        <v>3095</v>
      </c>
      <c r="I247" s="215"/>
      <c r="J247" s="218"/>
      <c r="K247" s="197" t="s">
        <v>2961</v>
      </c>
      <c r="L247" s="215"/>
      <c r="M247" s="213" t="s">
        <v>13</v>
      </c>
      <c r="N247" s="213" t="s">
        <v>21</v>
      </c>
      <c r="O247" s="215" t="s">
        <v>3746</v>
      </c>
      <c r="P247" s="237"/>
      <c r="Q247" s="187" t="s">
        <v>1155</v>
      </c>
      <c r="R247" s="187" t="s">
        <v>1087</v>
      </c>
      <c r="S247" s="197" t="s">
        <v>1527</v>
      </c>
      <c r="T247" s="197" t="s">
        <v>1767</v>
      </c>
      <c r="U247" s="189" t="s">
        <v>3585</v>
      </c>
      <c r="V247" s="189" t="s">
        <v>3586</v>
      </c>
      <c r="W247" s="189" t="s">
        <v>3778</v>
      </c>
      <c r="AA247" s="230">
        <f>IF(OR(J247="Fail",ISBLANK(J247)),INDEX('Issue Code Table'!C:C,MATCH(N:N,'Issue Code Table'!A:A,0)),IF(M247="Critical",6,IF(M247="Significant",5,IF(M247="Moderate",3,2))))</f>
        <v>5</v>
      </c>
    </row>
    <row r="248" spans="1:27" s="190" customFormat="1" ht="140.25" x14ac:dyDescent="0.25">
      <c r="A248" s="187" t="s">
        <v>1936</v>
      </c>
      <c r="B248" s="187" t="s">
        <v>2302</v>
      </c>
      <c r="C248" s="187" t="s">
        <v>2303</v>
      </c>
      <c r="D248" s="187" t="s">
        <v>1167</v>
      </c>
      <c r="E248" s="197" t="s">
        <v>2962</v>
      </c>
      <c r="F248" s="197" t="s">
        <v>2963</v>
      </c>
      <c r="G248" s="197" t="s">
        <v>2124</v>
      </c>
      <c r="H248" s="189" t="s">
        <v>3096</v>
      </c>
      <c r="I248" s="215"/>
      <c r="J248" s="218"/>
      <c r="K248" s="197" t="s">
        <v>2964</v>
      </c>
      <c r="L248" s="215"/>
      <c r="M248" s="213" t="s">
        <v>13</v>
      </c>
      <c r="N248" s="213" t="s">
        <v>462</v>
      </c>
      <c r="O248" s="213" t="s">
        <v>3790</v>
      </c>
      <c r="P248" s="242"/>
      <c r="Q248" s="187" t="s">
        <v>1156</v>
      </c>
      <c r="R248" s="187" t="s">
        <v>1088</v>
      </c>
      <c r="S248" s="197" t="s">
        <v>2965</v>
      </c>
      <c r="T248" s="197" t="s">
        <v>1768</v>
      </c>
      <c r="U248" s="189" t="s">
        <v>3587</v>
      </c>
      <c r="V248" s="189" t="s">
        <v>3588</v>
      </c>
      <c r="W248" s="189" t="s">
        <v>3778</v>
      </c>
      <c r="AA248" s="230">
        <f>IF(OR(J248="Fail",ISBLANK(J248)),INDEX('Issue Code Table'!C:C,MATCH(N:N,'Issue Code Table'!A:A,0)),IF(M248="Critical",6,IF(M248="Significant",5,IF(M248="Moderate",3,2))))</f>
        <v>5</v>
      </c>
    </row>
    <row r="249" spans="1:27" s="190" customFormat="1" ht="140.25" customHeight="1" x14ac:dyDescent="0.25">
      <c r="A249" s="187" t="s">
        <v>1937</v>
      </c>
      <c r="B249" s="187" t="s">
        <v>2304</v>
      </c>
      <c r="C249" s="187" t="s">
        <v>2305</v>
      </c>
      <c r="D249" s="187" t="s">
        <v>1167</v>
      </c>
      <c r="E249" s="197" t="s">
        <v>3179</v>
      </c>
      <c r="F249" s="197" t="s">
        <v>1346</v>
      </c>
      <c r="G249" s="197" t="s">
        <v>2125</v>
      </c>
      <c r="H249" s="189" t="s">
        <v>3180</v>
      </c>
      <c r="I249" s="215"/>
      <c r="J249" s="218"/>
      <c r="K249" s="197" t="s">
        <v>3181</v>
      </c>
      <c r="L249" s="215"/>
      <c r="M249" s="213" t="s">
        <v>14</v>
      </c>
      <c r="N249" s="213" t="s">
        <v>3743</v>
      </c>
      <c r="O249" s="215" t="s">
        <v>3783</v>
      </c>
      <c r="P249" s="237"/>
      <c r="Q249" s="187" t="s">
        <v>1157</v>
      </c>
      <c r="R249" s="187" t="s">
        <v>1089</v>
      </c>
      <c r="S249" s="197" t="s">
        <v>1528</v>
      </c>
      <c r="T249" s="197" t="s">
        <v>1769</v>
      </c>
      <c r="U249" s="189" t="s">
        <v>3589</v>
      </c>
      <c r="V249" s="189"/>
      <c r="W249" s="189"/>
      <c r="AA249" s="230">
        <f>IF(OR(J249="Fail",ISBLANK(J249)),INDEX('Issue Code Table'!C:C,MATCH(N:N,'Issue Code Table'!A:A,0)),IF(M249="Critical",6,IF(M249="Significant",5,IF(M249="Moderate",3,2))))</f>
        <v>3</v>
      </c>
    </row>
    <row r="250" spans="1:27" s="190" customFormat="1" ht="140.25" customHeight="1" x14ac:dyDescent="0.25">
      <c r="A250" s="187" t="s">
        <v>1938</v>
      </c>
      <c r="B250" s="187" t="s">
        <v>2304</v>
      </c>
      <c r="C250" s="187" t="s">
        <v>2305</v>
      </c>
      <c r="D250" s="187" t="s">
        <v>1167</v>
      </c>
      <c r="E250" s="197" t="s">
        <v>3182</v>
      </c>
      <c r="F250" s="197" t="s">
        <v>1347</v>
      </c>
      <c r="G250" s="197" t="s">
        <v>2126</v>
      </c>
      <c r="H250" s="189" t="s">
        <v>3183</v>
      </c>
      <c r="I250" s="215"/>
      <c r="J250" s="218"/>
      <c r="K250" s="197" t="s">
        <v>3184</v>
      </c>
      <c r="L250" s="215"/>
      <c r="M250" s="213" t="s">
        <v>14</v>
      </c>
      <c r="N250" s="213" t="s">
        <v>3743</v>
      </c>
      <c r="O250" s="215" t="s">
        <v>3783</v>
      </c>
      <c r="P250" s="237"/>
      <c r="Q250" s="187" t="s">
        <v>1157</v>
      </c>
      <c r="R250" s="187" t="s">
        <v>1090</v>
      </c>
      <c r="S250" s="197" t="s">
        <v>1529</v>
      </c>
      <c r="T250" s="197" t="s">
        <v>1770</v>
      </c>
      <c r="U250" s="189" t="s">
        <v>3590</v>
      </c>
      <c r="V250" s="189"/>
      <c r="W250" s="189"/>
      <c r="AA250" s="230">
        <f>IF(OR(J250="Fail",ISBLANK(J250)),INDEX('Issue Code Table'!C:C,MATCH(N:N,'Issue Code Table'!A:A,0)),IF(M250="Critical",6,IF(M250="Significant",5,IF(M250="Moderate",3,2))))</f>
        <v>3</v>
      </c>
    </row>
    <row r="251" spans="1:27" s="190" customFormat="1" ht="140.25" customHeight="1" x14ac:dyDescent="0.25">
      <c r="A251" s="187" t="s">
        <v>1939</v>
      </c>
      <c r="B251" s="191" t="s">
        <v>2146</v>
      </c>
      <c r="C251" s="191" t="s">
        <v>2147</v>
      </c>
      <c r="D251" s="187" t="s">
        <v>1167</v>
      </c>
      <c r="E251" s="197" t="s">
        <v>2966</v>
      </c>
      <c r="F251" s="197" t="s">
        <v>1348</v>
      </c>
      <c r="G251" s="197" t="s">
        <v>2127</v>
      </c>
      <c r="H251" s="189" t="s">
        <v>3097</v>
      </c>
      <c r="I251" s="215"/>
      <c r="J251" s="218"/>
      <c r="K251" s="197" t="s">
        <v>2967</v>
      </c>
      <c r="L251" s="215"/>
      <c r="M251" s="213" t="s">
        <v>13</v>
      </c>
      <c r="N251" s="213" t="s">
        <v>23</v>
      </c>
      <c r="O251" s="215" t="s">
        <v>3753</v>
      </c>
      <c r="P251" s="237"/>
      <c r="Q251" s="187" t="s">
        <v>1158</v>
      </c>
      <c r="R251" s="187" t="s">
        <v>1091</v>
      </c>
      <c r="S251" s="197" t="s">
        <v>1530</v>
      </c>
      <c r="T251" s="197" t="s">
        <v>1771</v>
      </c>
      <c r="U251" s="189" t="s">
        <v>3483</v>
      </c>
      <c r="V251" s="189" t="s">
        <v>3591</v>
      </c>
      <c r="W251" s="189" t="s">
        <v>3778</v>
      </c>
      <c r="AA251" s="230">
        <f>IF(OR(J251="Fail",ISBLANK(J251)),INDEX('Issue Code Table'!C:C,MATCH(N:N,'Issue Code Table'!A:A,0)),IF(M251="Critical",6,IF(M251="Significant",5,IF(M251="Moderate",3,2))))</f>
        <v>6</v>
      </c>
    </row>
    <row r="252" spans="1:27" s="190" customFormat="1" ht="140.25" customHeight="1" x14ac:dyDescent="0.25">
      <c r="A252" s="187" t="s">
        <v>1940</v>
      </c>
      <c r="B252" s="191" t="s">
        <v>2267</v>
      </c>
      <c r="C252" s="191" t="s">
        <v>2268</v>
      </c>
      <c r="D252" s="187" t="s">
        <v>1167</v>
      </c>
      <c r="E252" s="197" t="s">
        <v>2968</v>
      </c>
      <c r="F252" s="197" t="s">
        <v>1349</v>
      </c>
      <c r="G252" s="197" t="s">
        <v>2128</v>
      </c>
      <c r="H252" s="189" t="s">
        <v>3098</v>
      </c>
      <c r="I252" s="215"/>
      <c r="J252" s="218"/>
      <c r="K252" s="197" t="s">
        <v>2969</v>
      </c>
      <c r="L252" s="215"/>
      <c r="M252" s="213" t="s">
        <v>13</v>
      </c>
      <c r="N252" s="213" t="s">
        <v>150</v>
      </c>
      <c r="O252" s="215" t="s">
        <v>3754</v>
      </c>
      <c r="P252" s="237"/>
      <c r="Q252" s="187" t="s">
        <v>1158</v>
      </c>
      <c r="R252" s="187" t="s">
        <v>1092</v>
      </c>
      <c r="S252" s="197" t="s">
        <v>1531</v>
      </c>
      <c r="T252" s="197" t="s">
        <v>1772</v>
      </c>
      <c r="U252" s="189" t="s">
        <v>3483</v>
      </c>
      <c r="V252" s="189" t="s">
        <v>3592</v>
      </c>
      <c r="W252" s="189" t="s">
        <v>3778</v>
      </c>
      <c r="AA252" s="230">
        <f>IF(OR(J252="Fail",ISBLANK(J252)),INDEX('Issue Code Table'!C:C,MATCH(N:N,'Issue Code Table'!A:A,0)),IF(M252="Critical",6,IF(M252="Significant",5,IF(M252="Moderate",3,2))))</f>
        <v>6</v>
      </c>
    </row>
    <row r="253" spans="1:27" s="190" customFormat="1" ht="127.5" customHeight="1" x14ac:dyDescent="0.25">
      <c r="A253" s="187" t="s">
        <v>1941</v>
      </c>
      <c r="B253" s="191" t="s">
        <v>2146</v>
      </c>
      <c r="C253" s="191" t="s">
        <v>2147</v>
      </c>
      <c r="D253" s="187" t="s">
        <v>1167</v>
      </c>
      <c r="E253" s="197" t="s">
        <v>2970</v>
      </c>
      <c r="F253" s="197" t="s">
        <v>1350</v>
      </c>
      <c r="G253" s="197" t="s">
        <v>2129</v>
      </c>
      <c r="H253" s="189" t="s">
        <v>3052</v>
      </c>
      <c r="I253" s="215"/>
      <c r="J253" s="218"/>
      <c r="K253" s="197" t="s">
        <v>2971</v>
      </c>
      <c r="L253" s="215"/>
      <c r="M253" s="213" t="s">
        <v>13</v>
      </c>
      <c r="N253" s="213" t="s">
        <v>150</v>
      </c>
      <c r="O253" s="215" t="s">
        <v>3754</v>
      </c>
      <c r="P253" s="237"/>
      <c r="Q253" s="187" t="s">
        <v>1158</v>
      </c>
      <c r="R253" s="187" t="s">
        <v>1093</v>
      </c>
      <c r="S253" s="197" t="s">
        <v>1532</v>
      </c>
      <c r="T253" s="197" t="s">
        <v>1773</v>
      </c>
      <c r="U253" s="189" t="s">
        <v>3593</v>
      </c>
      <c r="V253" s="189" t="s">
        <v>3594</v>
      </c>
      <c r="W253" s="189" t="s">
        <v>3778</v>
      </c>
      <c r="AA253" s="230">
        <f>IF(OR(J253="Fail",ISBLANK(J253)),INDEX('Issue Code Table'!C:C,MATCH(N:N,'Issue Code Table'!A:A,0)),IF(M253="Critical",6,IF(M253="Significant",5,IF(M253="Moderate",3,2))))</f>
        <v>6</v>
      </c>
    </row>
    <row r="254" spans="1:27" s="190" customFormat="1" ht="127.5" customHeight="1" x14ac:dyDescent="0.25">
      <c r="A254" s="187" t="s">
        <v>1942</v>
      </c>
      <c r="B254" s="191" t="s">
        <v>2146</v>
      </c>
      <c r="C254" s="191" t="s">
        <v>2147</v>
      </c>
      <c r="D254" s="187" t="s">
        <v>1167</v>
      </c>
      <c r="E254" s="197" t="s">
        <v>2966</v>
      </c>
      <c r="F254" s="197" t="s">
        <v>1351</v>
      </c>
      <c r="G254" s="197" t="s">
        <v>2130</v>
      </c>
      <c r="H254" s="189" t="s">
        <v>3097</v>
      </c>
      <c r="I254" s="215"/>
      <c r="J254" s="218"/>
      <c r="K254" s="197" t="s">
        <v>2967</v>
      </c>
      <c r="L254" s="215"/>
      <c r="M254" s="213" t="s">
        <v>13</v>
      </c>
      <c r="N254" s="213" t="s">
        <v>23</v>
      </c>
      <c r="O254" s="215" t="s">
        <v>3753</v>
      </c>
      <c r="P254" s="237"/>
      <c r="Q254" s="187" t="s">
        <v>1159</v>
      </c>
      <c r="R254" s="187" t="s">
        <v>1094</v>
      </c>
      <c r="S254" s="197" t="s">
        <v>1530</v>
      </c>
      <c r="T254" s="197" t="s">
        <v>1774</v>
      </c>
      <c r="U254" s="189" t="s">
        <v>3483</v>
      </c>
      <c r="V254" s="189" t="s">
        <v>3595</v>
      </c>
      <c r="W254" s="189" t="s">
        <v>3778</v>
      </c>
      <c r="AA254" s="230">
        <f>IF(OR(J254="Fail",ISBLANK(J254)),INDEX('Issue Code Table'!C:C,MATCH(N:N,'Issue Code Table'!A:A,0)),IF(M254="Critical",6,IF(M254="Significant",5,IF(M254="Moderate",3,2))))</f>
        <v>6</v>
      </c>
    </row>
    <row r="255" spans="1:27" s="190" customFormat="1" ht="158.25" customHeight="1" x14ac:dyDescent="0.25">
      <c r="A255" s="187" t="s">
        <v>1943</v>
      </c>
      <c r="B255" s="191" t="s">
        <v>2267</v>
      </c>
      <c r="C255" s="191" t="s">
        <v>2268</v>
      </c>
      <c r="D255" s="187" t="s">
        <v>1167</v>
      </c>
      <c r="E255" s="197" t="s">
        <v>2968</v>
      </c>
      <c r="F255" s="197" t="s">
        <v>1352</v>
      </c>
      <c r="G255" s="197" t="s">
        <v>2131</v>
      </c>
      <c r="H255" s="189" t="s">
        <v>3098</v>
      </c>
      <c r="I255" s="215"/>
      <c r="J255" s="218"/>
      <c r="K255" s="197" t="s">
        <v>2969</v>
      </c>
      <c r="L255" s="215"/>
      <c r="M255" s="213" t="s">
        <v>13</v>
      </c>
      <c r="N255" s="213" t="s">
        <v>150</v>
      </c>
      <c r="O255" s="215" t="s">
        <v>3754</v>
      </c>
      <c r="P255" s="237"/>
      <c r="Q255" s="187" t="s">
        <v>1159</v>
      </c>
      <c r="R255" s="187" t="s">
        <v>1095</v>
      </c>
      <c r="S255" s="197" t="s">
        <v>1531</v>
      </c>
      <c r="T255" s="197" t="s">
        <v>1775</v>
      </c>
      <c r="U255" s="189" t="s">
        <v>3483</v>
      </c>
      <c r="V255" s="189" t="s">
        <v>3596</v>
      </c>
      <c r="W255" s="189" t="s">
        <v>3778</v>
      </c>
      <c r="AA255" s="230">
        <f>IF(OR(J255="Fail",ISBLANK(J255)),INDEX('Issue Code Table'!C:C,MATCH(N:N,'Issue Code Table'!A:A,0)),IF(M255="Critical",6,IF(M255="Significant",5,IF(M255="Moderate",3,2))))</f>
        <v>6</v>
      </c>
    </row>
    <row r="256" spans="1:27" s="190" customFormat="1" ht="229.5" customHeight="1" x14ac:dyDescent="0.25">
      <c r="A256" s="187" t="s">
        <v>1944</v>
      </c>
      <c r="B256" s="191" t="s">
        <v>2146</v>
      </c>
      <c r="C256" s="191" t="s">
        <v>2147</v>
      </c>
      <c r="D256" s="187" t="s">
        <v>1167</v>
      </c>
      <c r="E256" s="197" t="s">
        <v>2972</v>
      </c>
      <c r="F256" s="197" t="s">
        <v>1353</v>
      </c>
      <c r="G256" s="197" t="s">
        <v>2132</v>
      </c>
      <c r="H256" s="189" t="s">
        <v>3053</v>
      </c>
      <c r="I256" s="215"/>
      <c r="J256" s="218"/>
      <c r="K256" s="197" t="s">
        <v>2973</v>
      </c>
      <c r="L256" s="215"/>
      <c r="M256" s="213" t="s">
        <v>13</v>
      </c>
      <c r="N256" s="213" t="s">
        <v>564</v>
      </c>
      <c r="O256" s="215" t="s">
        <v>3756</v>
      </c>
      <c r="P256" s="237"/>
      <c r="Q256" s="187" t="s">
        <v>1159</v>
      </c>
      <c r="R256" s="187" t="s">
        <v>1096</v>
      </c>
      <c r="S256" s="197" t="s">
        <v>1533</v>
      </c>
      <c r="T256" s="197" t="s">
        <v>1776</v>
      </c>
      <c r="U256" s="189" t="s">
        <v>3597</v>
      </c>
      <c r="V256" s="189" t="s">
        <v>3598</v>
      </c>
      <c r="W256" s="189" t="s">
        <v>3778</v>
      </c>
      <c r="AA256" s="230">
        <f>IF(OR(J256="Fail",ISBLANK(J256)),INDEX('Issue Code Table'!C:C,MATCH(N:N,'Issue Code Table'!A:A,0)),IF(M256="Critical",6,IF(M256="Significant",5,IF(M256="Moderate",3,2))))</f>
        <v>5</v>
      </c>
    </row>
    <row r="257" spans="1:27" s="190" customFormat="1" ht="229.5" customHeight="1" x14ac:dyDescent="0.25">
      <c r="A257" s="187" t="s">
        <v>1945</v>
      </c>
      <c r="B257" s="191" t="s">
        <v>2265</v>
      </c>
      <c r="C257" s="191" t="s">
        <v>2266</v>
      </c>
      <c r="D257" s="187" t="s">
        <v>1167</v>
      </c>
      <c r="E257" s="197" t="s">
        <v>2974</v>
      </c>
      <c r="F257" s="197" t="s">
        <v>1354</v>
      </c>
      <c r="G257" s="197" t="s">
        <v>2133</v>
      </c>
      <c r="H257" s="189" t="s">
        <v>3054</v>
      </c>
      <c r="I257" s="215"/>
      <c r="J257" s="218"/>
      <c r="K257" s="197" t="s">
        <v>2975</v>
      </c>
      <c r="L257" s="215"/>
      <c r="M257" s="213" t="s">
        <v>13</v>
      </c>
      <c r="N257" s="213" t="s">
        <v>776</v>
      </c>
      <c r="O257" s="215" t="s">
        <v>3769</v>
      </c>
      <c r="P257" s="237"/>
      <c r="Q257" s="187" t="s">
        <v>1160</v>
      </c>
      <c r="R257" s="187" t="s">
        <v>1097</v>
      </c>
      <c r="S257" s="197" t="s">
        <v>1534</v>
      </c>
      <c r="T257" s="197" t="s">
        <v>1777</v>
      </c>
      <c r="U257" s="189" t="s">
        <v>3599</v>
      </c>
      <c r="V257" s="189" t="s">
        <v>3600</v>
      </c>
      <c r="W257" s="189" t="s">
        <v>3778</v>
      </c>
      <c r="AA257" s="230">
        <f>IF(OR(J257="Fail",ISBLANK(J257)),INDEX('Issue Code Table'!C:C,MATCH(N:N,'Issue Code Table'!A:A,0)),IF(M257="Critical",6,IF(M257="Significant",5,IF(M257="Moderate",3,2))))</f>
        <v>5</v>
      </c>
    </row>
    <row r="258" spans="1:27" s="190" customFormat="1" ht="246" customHeight="1" x14ac:dyDescent="0.25">
      <c r="A258" s="187" t="s">
        <v>1946</v>
      </c>
      <c r="B258" s="191" t="s">
        <v>2146</v>
      </c>
      <c r="C258" s="191" t="s">
        <v>2147</v>
      </c>
      <c r="D258" s="187" t="s">
        <v>1167</v>
      </c>
      <c r="E258" s="197" t="s">
        <v>2976</v>
      </c>
      <c r="F258" s="197" t="s">
        <v>1355</v>
      </c>
      <c r="G258" s="197" t="s">
        <v>2134</v>
      </c>
      <c r="H258" s="189" t="s">
        <v>2977</v>
      </c>
      <c r="I258" s="215"/>
      <c r="J258" s="218"/>
      <c r="K258" s="197" t="s">
        <v>2978</v>
      </c>
      <c r="L258" s="215"/>
      <c r="M258" s="213" t="s">
        <v>13</v>
      </c>
      <c r="N258" s="213" t="s">
        <v>776</v>
      </c>
      <c r="O258" s="215" t="s">
        <v>3769</v>
      </c>
      <c r="P258" s="237"/>
      <c r="Q258" s="187" t="s">
        <v>1160</v>
      </c>
      <c r="R258" s="187" t="s">
        <v>1098</v>
      </c>
      <c r="S258" s="197" t="s">
        <v>1534</v>
      </c>
      <c r="T258" s="197" t="s">
        <v>1778</v>
      </c>
      <c r="U258" s="189" t="s">
        <v>3599</v>
      </c>
      <c r="V258" s="189" t="s">
        <v>3600</v>
      </c>
      <c r="W258" s="189" t="s">
        <v>3778</v>
      </c>
      <c r="AA258" s="230">
        <f>IF(OR(J258="Fail",ISBLANK(J258)),INDEX('Issue Code Table'!C:C,MATCH(N:N,'Issue Code Table'!A:A,0)),IF(M258="Critical",6,IF(M258="Significant",5,IF(M258="Moderate",3,2))))</f>
        <v>5</v>
      </c>
    </row>
    <row r="259" spans="1:27" s="190" customFormat="1" ht="140.25" customHeight="1" x14ac:dyDescent="0.25">
      <c r="A259" s="187" t="s">
        <v>1947</v>
      </c>
      <c r="B259" s="191" t="s">
        <v>2146</v>
      </c>
      <c r="C259" s="191" t="s">
        <v>2147</v>
      </c>
      <c r="D259" s="187" t="s">
        <v>1167</v>
      </c>
      <c r="E259" s="197" t="s">
        <v>2979</v>
      </c>
      <c r="F259" s="197" t="s">
        <v>1356</v>
      </c>
      <c r="G259" s="197" t="s">
        <v>2135</v>
      </c>
      <c r="H259" s="189" t="s">
        <v>3055</v>
      </c>
      <c r="I259" s="215"/>
      <c r="J259" s="218"/>
      <c r="K259" s="197" t="s">
        <v>2980</v>
      </c>
      <c r="L259" s="215"/>
      <c r="M259" s="213" t="s">
        <v>13</v>
      </c>
      <c r="N259" s="213" t="s">
        <v>776</v>
      </c>
      <c r="O259" s="215" t="s">
        <v>3769</v>
      </c>
      <c r="P259" s="237"/>
      <c r="Q259" s="187" t="s">
        <v>1160</v>
      </c>
      <c r="R259" s="187" t="s">
        <v>1099</v>
      </c>
      <c r="S259" s="197" t="s">
        <v>1535</v>
      </c>
      <c r="T259" s="197" t="s">
        <v>1779</v>
      </c>
      <c r="U259" s="189" t="s">
        <v>3601</v>
      </c>
      <c r="V259" s="189" t="s">
        <v>3602</v>
      </c>
      <c r="W259" s="189" t="s">
        <v>3778</v>
      </c>
      <c r="AA259" s="230">
        <f>IF(OR(J259="Fail",ISBLANK(J259)),INDEX('Issue Code Table'!C:C,MATCH(N:N,'Issue Code Table'!A:A,0)),IF(M259="Critical",6,IF(M259="Significant",5,IF(M259="Moderate",3,2))))</f>
        <v>5</v>
      </c>
    </row>
    <row r="260" spans="1:27" s="190" customFormat="1" ht="306" customHeight="1" x14ac:dyDescent="0.25">
      <c r="A260" s="187" t="s">
        <v>1948</v>
      </c>
      <c r="B260" s="191" t="s">
        <v>2146</v>
      </c>
      <c r="C260" s="191" t="s">
        <v>2147</v>
      </c>
      <c r="D260" s="187" t="s">
        <v>1167</v>
      </c>
      <c r="E260" s="197" t="s">
        <v>2981</v>
      </c>
      <c r="F260" s="197" t="s">
        <v>1357</v>
      </c>
      <c r="G260" s="197" t="s">
        <v>2136</v>
      </c>
      <c r="H260" s="189" t="s">
        <v>3099</v>
      </c>
      <c r="I260" s="215"/>
      <c r="J260" s="218"/>
      <c r="K260" s="197" t="s">
        <v>2982</v>
      </c>
      <c r="L260" s="215"/>
      <c r="M260" s="213" t="s">
        <v>14</v>
      </c>
      <c r="N260" s="213" t="s">
        <v>776</v>
      </c>
      <c r="O260" s="215" t="s">
        <v>3769</v>
      </c>
      <c r="P260" s="237"/>
      <c r="Q260" s="187" t="s">
        <v>1160</v>
      </c>
      <c r="R260" s="187" t="s">
        <v>1100</v>
      </c>
      <c r="S260" s="197" t="s">
        <v>1536</v>
      </c>
      <c r="T260" s="197" t="s">
        <v>1780</v>
      </c>
      <c r="U260" s="189" t="s">
        <v>3603</v>
      </c>
      <c r="V260" s="189" t="s">
        <v>3604</v>
      </c>
      <c r="W260" s="189"/>
      <c r="AA260" s="230">
        <f>IF(OR(J260="Fail",ISBLANK(J260)),INDEX('Issue Code Table'!C:C,MATCH(N:N,'Issue Code Table'!A:A,0)),IF(M260="Critical",6,IF(M260="Significant",5,IF(M260="Moderate",3,2))))</f>
        <v>5</v>
      </c>
    </row>
    <row r="261" spans="1:27" s="190" customFormat="1" ht="127.5" customHeight="1" x14ac:dyDescent="0.25">
      <c r="A261" s="187" t="s">
        <v>1949</v>
      </c>
      <c r="B261" s="191" t="s">
        <v>2146</v>
      </c>
      <c r="C261" s="191" t="s">
        <v>2147</v>
      </c>
      <c r="D261" s="187" t="s">
        <v>1167</v>
      </c>
      <c r="E261" s="197" t="s">
        <v>2983</v>
      </c>
      <c r="F261" s="197" t="s">
        <v>1358</v>
      </c>
      <c r="G261" s="197" t="s">
        <v>2137</v>
      </c>
      <c r="H261" s="189" t="s">
        <v>3056</v>
      </c>
      <c r="I261" s="215"/>
      <c r="J261" s="218"/>
      <c r="K261" s="197" t="s">
        <v>2984</v>
      </c>
      <c r="L261" s="215"/>
      <c r="M261" s="213" t="s">
        <v>14</v>
      </c>
      <c r="N261" s="213" t="s">
        <v>296</v>
      </c>
      <c r="O261" s="215" t="s">
        <v>3749</v>
      </c>
      <c r="P261" s="237"/>
      <c r="Q261" s="187" t="s">
        <v>1161</v>
      </c>
      <c r="R261" s="187" t="s">
        <v>1101</v>
      </c>
      <c r="S261" s="197" t="s">
        <v>2502</v>
      </c>
      <c r="T261" s="197" t="s">
        <v>1781</v>
      </c>
      <c r="U261" s="189" t="s">
        <v>3605</v>
      </c>
      <c r="V261" s="189" t="s">
        <v>3606</v>
      </c>
      <c r="W261" s="189"/>
      <c r="AA261" s="230">
        <f>IF(OR(J261="Fail",ISBLANK(J261)),INDEX('Issue Code Table'!C:C,MATCH(N:N,'Issue Code Table'!A:A,0)),IF(M261="Critical",6,IF(M261="Significant",5,IF(M261="Moderate",3,2))))</f>
        <v>4</v>
      </c>
    </row>
    <row r="262" spans="1:27" s="190" customFormat="1" ht="127.5" customHeight="1" x14ac:dyDescent="0.25">
      <c r="A262" s="187" t="s">
        <v>1950</v>
      </c>
      <c r="B262" s="191" t="s">
        <v>2146</v>
      </c>
      <c r="C262" s="191" t="s">
        <v>2147</v>
      </c>
      <c r="D262" s="187" t="s">
        <v>1167</v>
      </c>
      <c r="E262" s="197" t="s">
        <v>2985</v>
      </c>
      <c r="F262" s="197" t="s">
        <v>1359</v>
      </c>
      <c r="G262" s="197" t="s">
        <v>2138</v>
      </c>
      <c r="H262" s="189" t="s">
        <v>2986</v>
      </c>
      <c r="I262" s="215"/>
      <c r="J262" s="218"/>
      <c r="K262" s="197" t="s">
        <v>2987</v>
      </c>
      <c r="L262" s="215"/>
      <c r="M262" s="213" t="s">
        <v>14</v>
      </c>
      <c r="N262" s="213" t="s">
        <v>296</v>
      </c>
      <c r="O262" s="215" t="s">
        <v>3749</v>
      </c>
      <c r="P262" s="237"/>
      <c r="Q262" s="187" t="s">
        <v>1161</v>
      </c>
      <c r="R262" s="187" t="s">
        <v>1102</v>
      </c>
      <c r="S262" s="197" t="s">
        <v>2502</v>
      </c>
      <c r="T262" s="197" t="s">
        <v>1782</v>
      </c>
      <c r="U262" s="189" t="s">
        <v>3607</v>
      </c>
      <c r="V262" s="189" t="s">
        <v>3608</v>
      </c>
      <c r="W262" s="189"/>
      <c r="AA262" s="230">
        <f>IF(OR(J262="Fail",ISBLANK(J262)),INDEX('Issue Code Table'!C:C,MATCH(N:N,'Issue Code Table'!A:A,0)),IF(M262="Critical",6,IF(M262="Significant",5,IF(M262="Moderate",3,2))))</f>
        <v>4</v>
      </c>
    </row>
    <row r="263" spans="1:27" s="190" customFormat="1" ht="127.5" x14ac:dyDescent="0.25">
      <c r="A263" s="187" t="s">
        <v>1951</v>
      </c>
      <c r="B263" s="191" t="s">
        <v>2302</v>
      </c>
      <c r="C263" s="191" t="s">
        <v>2303</v>
      </c>
      <c r="D263" s="187" t="s">
        <v>1167</v>
      </c>
      <c r="E263" s="197" t="s">
        <v>2988</v>
      </c>
      <c r="F263" s="197" t="s">
        <v>1360</v>
      </c>
      <c r="G263" s="197" t="s">
        <v>2139</v>
      </c>
      <c r="H263" s="189" t="s">
        <v>3057</v>
      </c>
      <c r="I263" s="215"/>
      <c r="J263" s="218"/>
      <c r="K263" s="197" t="s">
        <v>2989</v>
      </c>
      <c r="L263" s="215"/>
      <c r="M263" s="213" t="s">
        <v>13</v>
      </c>
      <c r="N263" s="213" t="s">
        <v>462</v>
      </c>
      <c r="O263" s="213" t="s">
        <v>3790</v>
      </c>
      <c r="P263" s="242"/>
      <c r="Q263" s="187" t="s">
        <v>1161</v>
      </c>
      <c r="R263" s="187" t="s">
        <v>1103</v>
      </c>
      <c r="S263" s="197" t="s">
        <v>1537</v>
      </c>
      <c r="T263" s="197" t="s">
        <v>1783</v>
      </c>
      <c r="U263" s="189" t="s">
        <v>3609</v>
      </c>
      <c r="V263" s="189" t="s">
        <v>3610</v>
      </c>
      <c r="W263" s="189" t="s">
        <v>3778</v>
      </c>
      <c r="AA263" s="230">
        <f>IF(OR(J263="Fail",ISBLANK(J263)),INDEX('Issue Code Table'!C:C,MATCH(N:N,'Issue Code Table'!A:A,0)),IF(M263="Critical",6,IF(M263="Significant",5,IF(M263="Moderate",3,2))))</f>
        <v>5</v>
      </c>
    </row>
    <row r="264" spans="1:27" s="190" customFormat="1" ht="114.75" customHeight="1" x14ac:dyDescent="0.25">
      <c r="A264" s="187" t="s">
        <v>1952</v>
      </c>
      <c r="B264" s="191" t="s">
        <v>2302</v>
      </c>
      <c r="C264" s="191" t="s">
        <v>2303</v>
      </c>
      <c r="D264" s="187" t="s">
        <v>1167</v>
      </c>
      <c r="E264" s="197" t="s">
        <v>2990</v>
      </c>
      <c r="F264" s="197" t="s">
        <v>1361</v>
      </c>
      <c r="G264" s="197" t="s">
        <v>2140</v>
      </c>
      <c r="H264" s="189" t="s">
        <v>2991</v>
      </c>
      <c r="I264" s="215"/>
      <c r="J264" s="218"/>
      <c r="K264" s="197" t="s">
        <v>2992</v>
      </c>
      <c r="L264" s="215"/>
      <c r="M264" s="213" t="s">
        <v>14</v>
      </c>
      <c r="N264" s="213" t="s">
        <v>169</v>
      </c>
      <c r="O264" s="215" t="s">
        <v>3755</v>
      </c>
      <c r="P264" s="237"/>
      <c r="Q264" s="187" t="s">
        <v>1161</v>
      </c>
      <c r="R264" s="187" t="s">
        <v>1104</v>
      </c>
      <c r="S264" s="197" t="s">
        <v>1537</v>
      </c>
      <c r="T264" s="197" t="s">
        <v>1784</v>
      </c>
      <c r="U264" s="189" t="s">
        <v>3305</v>
      </c>
      <c r="V264" s="189" t="s">
        <v>3611</v>
      </c>
      <c r="W264" s="189"/>
      <c r="AA264" s="230">
        <f>IF(OR(J264="Fail",ISBLANK(J264)),INDEX('Issue Code Table'!C:C,MATCH(N:N,'Issue Code Table'!A:A,0)),IF(M264="Critical",6,IF(M264="Significant",5,IF(M264="Moderate",3,2))))</f>
        <v>4</v>
      </c>
    </row>
    <row r="265" spans="1:27" s="190" customFormat="1" ht="140.25" customHeight="1" x14ac:dyDescent="0.25">
      <c r="A265" s="187" t="s">
        <v>1953</v>
      </c>
      <c r="B265" s="191" t="s">
        <v>2146</v>
      </c>
      <c r="C265" s="191" t="s">
        <v>2147</v>
      </c>
      <c r="D265" s="187" t="s">
        <v>1167</v>
      </c>
      <c r="E265" s="197" t="s">
        <v>3185</v>
      </c>
      <c r="F265" s="197" t="s">
        <v>1362</v>
      </c>
      <c r="G265" s="197" t="s">
        <v>2141</v>
      </c>
      <c r="H265" s="189" t="s">
        <v>3186</v>
      </c>
      <c r="I265" s="215"/>
      <c r="J265" s="218"/>
      <c r="K265" s="197" t="s">
        <v>3187</v>
      </c>
      <c r="L265" s="215"/>
      <c r="M265" s="213" t="s">
        <v>14</v>
      </c>
      <c r="N265" s="213" t="s">
        <v>3743</v>
      </c>
      <c r="O265" s="215" t="s">
        <v>3783</v>
      </c>
      <c r="P265" s="237"/>
      <c r="Q265" s="187" t="s">
        <v>1162</v>
      </c>
      <c r="R265" s="187" t="s">
        <v>1105</v>
      </c>
      <c r="S265" s="197" t="s">
        <v>1538</v>
      </c>
      <c r="T265" s="197" t="s">
        <v>1785</v>
      </c>
      <c r="U265" s="189" t="s">
        <v>3612</v>
      </c>
      <c r="V265" s="189" t="s">
        <v>3613</v>
      </c>
      <c r="W265" s="189"/>
      <c r="AA265" s="230">
        <f>IF(OR(J265="Fail",ISBLANK(J265)),INDEX('Issue Code Table'!C:C,MATCH(N:N,'Issue Code Table'!A:A,0)),IF(M265="Critical",6,IF(M265="Significant",5,IF(M265="Moderate",3,2))))</f>
        <v>3</v>
      </c>
    </row>
    <row r="266" spans="1:27" s="190" customFormat="1" ht="153" customHeight="1" x14ac:dyDescent="0.25">
      <c r="A266" s="187" t="s">
        <v>1954</v>
      </c>
      <c r="B266" s="191" t="s">
        <v>2146</v>
      </c>
      <c r="C266" s="191" t="s">
        <v>2147</v>
      </c>
      <c r="D266" s="187" t="s">
        <v>1167</v>
      </c>
      <c r="E266" s="197" t="s">
        <v>2993</v>
      </c>
      <c r="F266" s="197" t="s">
        <v>2994</v>
      </c>
      <c r="G266" s="197" t="s">
        <v>2142</v>
      </c>
      <c r="H266" s="189" t="s">
        <v>3100</v>
      </c>
      <c r="I266" s="215"/>
      <c r="J266" s="218"/>
      <c r="K266" s="197" t="s">
        <v>2995</v>
      </c>
      <c r="L266" s="215"/>
      <c r="M266" s="213" t="s">
        <v>13</v>
      </c>
      <c r="N266" s="213" t="s">
        <v>462</v>
      </c>
      <c r="O266" s="215" t="s">
        <v>3750</v>
      </c>
      <c r="P266" s="237"/>
      <c r="Q266" s="187" t="s">
        <v>1163</v>
      </c>
      <c r="R266" s="187" t="s">
        <v>1106</v>
      </c>
      <c r="S266" s="197" t="s">
        <v>1539</v>
      </c>
      <c r="T266" s="197" t="s">
        <v>1786</v>
      </c>
      <c r="U266" s="189" t="s">
        <v>3214</v>
      </c>
      <c r="V266" s="189" t="s">
        <v>3614</v>
      </c>
      <c r="W266" s="189" t="s">
        <v>3778</v>
      </c>
      <c r="AA266" s="230">
        <f>IF(OR(J266="Fail",ISBLANK(J266)),INDEX('Issue Code Table'!C:C,MATCH(N:N,'Issue Code Table'!A:A,0)),IF(M266="Critical",6,IF(M266="Significant",5,IF(M266="Moderate",3,2))))</f>
        <v>5</v>
      </c>
    </row>
    <row r="267" spans="1:27" s="190" customFormat="1" ht="191.25" customHeight="1" x14ac:dyDescent="0.25">
      <c r="A267" s="187" t="s">
        <v>1955</v>
      </c>
      <c r="B267" s="191" t="s">
        <v>2146</v>
      </c>
      <c r="C267" s="191" t="s">
        <v>2147</v>
      </c>
      <c r="D267" s="187" t="s">
        <v>1167</v>
      </c>
      <c r="E267" s="197" t="s">
        <v>2996</v>
      </c>
      <c r="F267" s="197" t="s">
        <v>1363</v>
      </c>
      <c r="G267" s="197" t="s">
        <v>2143</v>
      </c>
      <c r="H267" s="189" t="s">
        <v>3058</v>
      </c>
      <c r="I267" s="215"/>
      <c r="J267" s="218"/>
      <c r="K267" s="197" t="s">
        <v>2997</v>
      </c>
      <c r="L267" s="215"/>
      <c r="M267" s="213" t="s">
        <v>14</v>
      </c>
      <c r="N267" s="213" t="s">
        <v>780</v>
      </c>
      <c r="O267" s="215" t="s">
        <v>3768</v>
      </c>
      <c r="P267" s="237"/>
      <c r="Q267" s="187" t="s">
        <v>1163</v>
      </c>
      <c r="R267" s="187" t="s">
        <v>1107</v>
      </c>
      <c r="S267" s="197" t="s">
        <v>1540</v>
      </c>
      <c r="T267" s="197" t="s">
        <v>1787</v>
      </c>
      <c r="U267" s="189" t="s">
        <v>3615</v>
      </c>
      <c r="V267" s="189" t="s">
        <v>3616</v>
      </c>
      <c r="W267" s="189"/>
      <c r="AA267" s="230">
        <f>IF(OR(J267="Fail",ISBLANK(J267)),INDEX('Issue Code Table'!C:C,MATCH(N:N,'Issue Code Table'!A:A,0)),IF(M267="Critical",6,IF(M267="Significant",5,IF(M267="Moderate",3,2))))</f>
        <v>4</v>
      </c>
    </row>
    <row r="268" spans="1:27" s="190" customFormat="1" ht="127.5" customHeight="1" x14ac:dyDescent="0.25">
      <c r="A268" s="187" t="s">
        <v>1956</v>
      </c>
      <c r="B268" s="191" t="s">
        <v>2146</v>
      </c>
      <c r="C268" s="191" t="s">
        <v>2147</v>
      </c>
      <c r="D268" s="187" t="s">
        <v>1167</v>
      </c>
      <c r="E268" s="197" t="s">
        <v>2998</v>
      </c>
      <c r="F268" s="197" t="s">
        <v>1364</v>
      </c>
      <c r="G268" s="197" t="s">
        <v>2144</v>
      </c>
      <c r="H268" s="189" t="s">
        <v>3059</v>
      </c>
      <c r="I268" s="215"/>
      <c r="J268" s="218"/>
      <c r="K268" s="197" t="s">
        <v>3742</v>
      </c>
      <c r="L268" s="215"/>
      <c r="M268" s="213" t="s">
        <v>14</v>
      </c>
      <c r="N268" s="213" t="s">
        <v>761</v>
      </c>
      <c r="O268" s="215" t="s">
        <v>3764</v>
      </c>
      <c r="P268" s="237"/>
      <c r="Q268" s="187" t="s">
        <v>1164</v>
      </c>
      <c r="R268" s="187" t="s">
        <v>1108</v>
      </c>
      <c r="S268" s="197" t="s">
        <v>1541</v>
      </c>
      <c r="T268" s="197" t="s">
        <v>1788</v>
      </c>
      <c r="U268" s="189" t="s">
        <v>3617</v>
      </c>
      <c r="V268" s="189" t="s">
        <v>3618</v>
      </c>
      <c r="W268" s="189"/>
      <c r="AA268" s="230">
        <f>IF(OR(J268="Fail",ISBLANK(J268)),INDEX('Issue Code Table'!C:C,MATCH(N:N,'Issue Code Table'!A:A,0)),IF(M268="Critical",6,IF(M268="Significant",5,IF(M268="Moderate",3,2))))</f>
        <v>4</v>
      </c>
    </row>
    <row r="269" spans="1:27" s="190" customFormat="1" ht="306" customHeight="1" x14ac:dyDescent="0.25">
      <c r="A269" s="187" t="s">
        <v>1957</v>
      </c>
      <c r="B269" s="191" t="s">
        <v>2146</v>
      </c>
      <c r="C269" s="191" t="s">
        <v>2147</v>
      </c>
      <c r="D269" s="187" t="s">
        <v>1167</v>
      </c>
      <c r="E269" s="197" t="s">
        <v>2959</v>
      </c>
      <c r="F269" s="197" t="s">
        <v>2960</v>
      </c>
      <c r="G269" s="197" t="s">
        <v>2145</v>
      </c>
      <c r="H269" s="189" t="s">
        <v>3095</v>
      </c>
      <c r="I269" s="215"/>
      <c r="J269" s="218"/>
      <c r="K269" s="197" t="s">
        <v>2961</v>
      </c>
      <c r="L269" s="215"/>
      <c r="M269" s="213" t="s">
        <v>13</v>
      </c>
      <c r="N269" s="213" t="s">
        <v>21</v>
      </c>
      <c r="O269" s="215" t="s">
        <v>3746</v>
      </c>
      <c r="P269" s="238"/>
      <c r="Q269" s="187" t="s">
        <v>1165</v>
      </c>
      <c r="R269" s="187" t="s">
        <v>1109</v>
      </c>
      <c r="S269" s="197" t="s">
        <v>1527</v>
      </c>
      <c r="T269" s="197" t="s">
        <v>1789</v>
      </c>
      <c r="U269" s="189" t="s">
        <v>3585</v>
      </c>
      <c r="V269" s="189" t="s">
        <v>3619</v>
      </c>
      <c r="W269" s="189" t="s">
        <v>3778</v>
      </c>
      <c r="AA269" s="230">
        <f>IF(OR(J269="Fail",ISBLANK(J269)),INDEX('Issue Code Table'!C:C,MATCH(N:N,'Issue Code Table'!A:A,0)),IF(M269="Critical",6,IF(M269="Significant",5,IF(M269="Moderate",3,2))))</f>
        <v>5</v>
      </c>
    </row>
    <row r="270" spans="1:27" x14ac:dyDescent="0.2">
      <c r="A270" s="279"/>
      <c r="B270" s="280"/>
      <c r="C270" s="280"/>
      <c r="D270" s="280"/>
      <c r="E270" s="280"/>
      <c r="F270" s="280"/>
      <c r="G270" s="280"/>
      <c r="H270" s="280"/>
      <c r="I270" s="280"/>
      <c r="J270" s="280"/>
      <c r="K270" s="280"/>
      <c r="L270" s="280"/>
      <c r="M270" s="280"/>
      <c r="N270" s="280"/>
      <c r="O270" s="280"/>
      <c r="P270" s="280"/>
      <c r="Q270" s="280"/>
      <c r="R270" s="280"/>
      <c r="S270" s="280"/>
      <c r="T270" s="281"/>
      <c r="U270" s="279"/>
      <c r="V270" s="280"/>
      <c r="W270" s="280"/>
      <c r="X270" s="200"/>
      <c r="Y270" s="200"/>
      <c r="Z270" s="200"/>
      <c r="AA270" s="200"/>
    </row>
    <row r="271" spans="1:27" hidden="1" x14ac:dyDescent="0.2">
      <c r="A271" s="202"/>
      <c r="B271" s="203"/>
      <c r="C271" s="203"/>
      <c r="D271" s="202"/>
      <c r="E271" s="202"/>
      <c r="F271" s="202"/>
      <c r="G271" s="202"/>
      <c r="H271" s="204" t="s">
        <v>63</v>
      </c>
      <c r="I271" s="202"/>
      <c r="J271" s="202"/>
      <c r="K271" s="202"/>
      <c r="L271" s="202"/>
      <c r="M271" s="207"/>
      <c r="N271" s="204"/>
      <c r="O271" s="202"/>
      <c r="P271" s="202"/>
      <c r="Q271" s="202"/>
      <c r="R271" s="202"/>
      <c r="S271" s="202"/>
      <c r="T271" s="202"/>
      <c r="U271" s="201"/>
      <c r="V271" s="201"/>
      <c r="W271" s="201"/>
    </row>
    <row r="272" spans="1:27" hidden="1" x14ac:dyDescent="0.2">
      <c r="A272" s="202"/>
      <c r="B272" s="203"/>
      <c r="C272" s="203"/>
      <c r="D272" s="202"/>
      <c r="E272" s="202"/>
      <c r="F272" s="202"/>
      <c r="G272" s="202"/>
      <c r="H272" s="204" t="s">
        <v>62</v>
      </c>
      <c r="I272" s="202"/>
      <c r="J272" s="202"/>
      <c r="K272" s="202"/>
      <c r="L272" s="202"/>
      <c r="M272" s="207"/>
      <c r="N272" s="204"/>
      <c r="O272" s="202"/>
      <c r="P272" s="202"/>
      <c r="Q272" s="202"/>
      <c r="R272" s="202"/>
      <c r="S272" s="202"/>
      <c r="T272" s="202"/>
      <c r="U272" s="201"/>
      <c r="V272" s="201"/>
      <c r="W272" s="201"/>
    </row>
    <row r="273" spans="1:23" hidden="1" x14ac:dyDescent="0.2">
      <c r="A273" s="202"/>
      <c r="B273" s="203"/>
      <c r="C273" s="203"/>
      <c r="D273" s="202"/>
      <c r="E273" s="202"/>
      <c r="F273" s="202"/>
      <c r="G273" s="202"/>
      <c r="H273" s="204" t="s">
        <v>61</v>
      </c>
      <c r="I273" s="202"/>
      <c r="J273" s="202"/>
      <c r="K273" s="202"/>
      <c r="L273" s="202"/>
      <c r="M273" s="207"/>
      <c r="N273" s="204"/>
      <c r="O273" s="202"/>
      <c r="P273" s="202"/>
      <c r="Q273" s="202"/>
      <c r="R273" s="202"/>
      <c r="S273" s="202"/>
      <c r="T273" s="202"/>
      <c r="U273" s="201"/>
      <c r="V273" s="201"/>
      <c r="W273" s="201"/>
    </row>
    <row r="274" spans="1:23" hidden="1" x14ac:dyDescent="0.2">
      <c r="A274" s="202"/>
      <c r="B274" s="203"/>
      <c r="C274" s="203"/>
      <c r="D274" s="202"/>
      <c r="E274" s="202"/>
      <c r="F274" s="202"/>
      <c r="G274" s="202"/>
      <c r="H274" s="204" t="s">
        <v>147</v>
      </c>
      <c r="I274" s="202"/>
      <c r="J274" s="202"/>
      <c r="K274" s="202"/>
      <c r="L274" s="202"/>
      <c r="M274" s="207"/>
      <c r="N274" s="204"/>
      <c r="O274" s="202"/>
      <c r="P274" s="202"/>
      <c r="Q274" s="202"/>
      <c r="R274" s="202"/>
      <c r="S274" s="202"/>
      <c r="T274" s="202"/>
      <c r="U274" s="201"/>
      <c r="V274" s="201"/>
      <c r="W274" s="201"/>
    </row>
    <row r="275" spans="1:23" hidden="1" x14ac:dyDescent="0.2">
      <c r="A275" s="202"/>
      <c r="B275" s="203"/>
      <c r="C275" s="203"/>
      <c r="D275" s="202"/>
      <c r="E275" s="202"/>
      <c r="F275" s="202"/>
      <c r="G275" s="202"/>
      <c r="H275" s="202"/>
      <c r="I275" s="202"/>
      <c r="J275" s="202"/>
      <c r="K275" s="202"/>
      <c r="L275" s="202"/>
      <c r="M275" s="207"/>
      <c r="N275" s="204"/>
      <c r="O275" s="202"/>
      <c r="P275" s="202"/>
      <c r="Q275" s="202"/>
      <c r="R275" s="202"/>
      <c r="S275" s="202"/>
      <c r="T275" s="202"/>
      <c r="U275" s="201"/>
      <c r="V275" s="201"/>
      <c r="W275" s="201"/>
    </row>
    <row r="276" spans="1:23" hidden="1" x14ac:dyDescent="0.2">
      <c r="A276" s="202"/>
      <c r="B276" s="203"/>
      <c r="C276" s="203"/>
      <c r="D276" s="202"/>
      <c r="E276" s="202"/>
      <c r="F276" s="202"/>
      <c r="G276" s="202"/>
      <c r="H276" s="204" t="s">
        <v>148</v>
      </c>
      <c r="I276" s="202"/>
      <c r="J276" s="202"/>
      <c r="K276" s="202"/>
      <c r="L276" s="202"/>
      <c r="M276" s="207"/>
      <c r="N276" s="204"/>
      <c r="O276" s="202"/>
      <c r="P276" s="202"/>
      <c r="Q276" s="202"/>
      <c r="R276" s="202"/>
      <c r="S276" s="202"/>
      <c r="T276" s="202"/>
      <c r="U276" s="201"/>
      <c r="V276" s="201"/>
      <c r="W276" s="201"/>
    </row>
    <row r="277" spans="1:23" hidden="1" x14ac:dyDescent="0.2">
      <c r="A277" s="202"/>
      <c r="B277" s="203"/>
      <c r="C277" s="203"/>
      <c r="D277" s="202"/>
      <c r="E277" s="202"/>
      <c r="F277" s="202"/>
      <c r="G277" s="202"/>
      <c r="H277" s="204" t="s">
        <v>133</v>
      </c>
      <c r="I277" s="202"/>
      <c r="J277" s="202"/>
      <c r="K277" s="202"/>
      <c r="L277" s="202"/>
      <c r="M277" s="207"/>
      <c r="N277" s="204"/>
      <c r="O277" s="202"/>
      <c r="P277" s="202"/>
      <c r="Q277" s="202"/>
      <c r="R277" s="202"/>
      <c r="S277" s="202"/>
      <c r="T277" s="202"/>
      <c r="U277" s="201"/>
      <c r="V277" s="201"/>
      <c r="W277" s="201"/>
    </row>
    <row r="278" spans="1:23" hidden="1" x14ac:dyDescent="0.2">
      <c r="A278" s="202"/>
      <c r="B278" s="203"/>
      <c r="C278" s="203"/>
      <c r="D278" s="202"/>
      <c r="E278" s="202"/>
      <c r="F278" s="202"/>
      <c r="G278" s="202"/>
      <c r="H278" s="204" t="s">
        <v>13</v>
      </c>
      <c r="I278" s="202"/>
      <c r="J278" s="202"/>
      <c r="K278" s="202"/>
      <c r="L278" s="202"/>
      <c r="M278" s="207"/>
      <c r="N278" s="204"/>
      <c r="O278" s="202"/>
      <c r="P278" s="202"/>
      <c r="Q278" s="202"/>
      <c r="R278" s="202"/>
      <c r="S278" s="202"/>
      <c r="T278" s="202"/>
      <c r="U278" s="201"/>
      <c r="V278" s="201"/>
      <c r="W278" s="201"/>
    </row>
    <row r="279" spans="1:23" hidden="1" x14ac:dyDescent="0.2">
      <c r="A279" s="202"/>
      <c r="B279" s="203"/>
      <c r="C279" s="203"/>
      <c r="D279" s="202"/>
      <c r="E279" s="202"/>
      <c r="F279" s="202"/>
      <c r="G279" s="202"/>
      <c r="H279" s="204" t="s">
        <v>14</v>
      </c>
      <c r="I279" s="202"/>
      <c r="J279" s="202"/>
      <c r="K279" s="202"/>
      <c r="L279" s="202"/>
      <c r="M279" s="207"/>
      <c r="N279" s="204"/>
      <c r="O279" s="202"/>
      <c r="P279" s="202"/>
      <c r="Q279" s="202"/>
      <c r="R279" s="202"/>
      <c r="S279" s="202"/>
      <c r="T279" s="202"/>
      <c r="U279" s="201"/>
      <c r="V279" s="201"/>
      <c r="W279" s="201"/>
    </row>
    <row r="280" spans="1:23" hidden="1" x14ac:dyDescent="0.2">
      <c r="A280" s="202"/>
      <c r="B280" s="203"/>
      <c r="C280" s="203"/>
      <c r="D280" s="202"/>
      <c r="E280" s="202"/>
      <c r="F280" s="202"/>
      <c r="G280" s="202"/>
      <c r="H280" s="204" t="s">
        <v>142</v>
      </c>
      <c r="I280" s="202"/>
      <c r="J280" s="202"/>
      <c r="K280" s="202"/>
      <c r="L280" s="202"/>
      <c r="M280" s="207"/>
      <c r="N280" s="204"/>
      <c r="O280" s="202"/>
      <c r="P280" s="202"/>
      <c r="Q280" s="202"/>
      <c r="R280" s="202"/>
      <c r="S280" s="202"/>
      <c r="T280" s="202"/>
      <c r="U280" s="201"/>
      <c r="V280" s="201"/>
      <c r="W280" s="201"/>
    </row>
    <row r="281" spans="1:23" hidden="1" x14ac:dyDescent="0.2">
      <c r="A281" s="202"/>
      <c r="B281" s="203"/>
      <c r="C281" s="203"/>
      <c r="D281" s="205"/>
      <c r="E281" s="202"/>
      <c r="F281" s="202"/>
      <c r="G281" s="202"/>
      <c r="H281" s="197"/>
      <c r="I281" s="197"/>
      <c r="J281" s="197"/>
      <c r="K281" s="197"/>
      <c r="L281" s="197"/>
      <c r="M281" s="206"/>
      <c r="N281" s="206"/>
      <c r="O281" s="205"/>
      <c r="P281" s="205"/>
      <c r="Q281" s="207"/>
      <c r="R281" s="207"/>
      <c r="S281" s="202"/>
      <c r="T281" s="202"/>
    </row>
  </sheetData>
  <protectedRanges>
    <protectedRange password="E1A2" sqref="AA2" name="Range1_1_2_1"/>
    <protectedRange password="E1A2" sqref="O67:O68" name="Range1"/>
  </protectedRanges>
  <autoFilter ref="A2:AA269"/>
  <mergeCells count="2">
    <mergeCell ref="A270:T270"/>
    <mergeCell ref="U270:W270"/>
  </mergeCells>
  <conditionalFormatting sqref="L29">
    <cfRule type="cellIs" dxfId="53" priority="123" stopIfTrue="1" operator="equal">
      <formula>"Pass"</formula>
    </cfRule>
    <cfRule type="cellIs" dxfId="52" priority="124" stopIfTrue="1" operator="equal">
      <formula>"Fail"</formula>
    </cfRule>
    <cfRule type="cellIs" dxfId="51" priority="125" stopIfTrue="1" operator="equal">
      <formula>"Info"</formula>
    </cfRule>
  </conditionalFormatting>
  <conditionalFormatting sqref="N3:N18 N68:N101 N122:N124 N128 N132:N135 N139 N143:N172 N174 N249:N262 N264:N269 N200:N247 N22 N27:N32 N35 N48:N56 N58:N66 N103:N114 N176:N195 N197:N198">
    <cfRule type="expression" dxfId="50" priority="48">
      <formula>ISERROR(AA3)</formula>
    </cfRule>
  </conditionalFormatting>
  <conditionalFormatting sqref="N269">
    <cfRule type="expression" dxfId="49" priority="47">
      <formula>ISERROR(AA269)</formula>
    </cfRule>
  </conditionalFormatting>
  <conditionalFormatting sqref="N67">
    <cfRule type="expression" dxfId="48" priority="46">
      <formula>ISERROR(AA67)</formula>
    </cfRule>
  </conditionalFormatting>
  <conditionalFormatting sqref="J3:J269">
    <cfRule type="cellIs" dxfId="47" priority="96" stopIfTrue="1" operator="equal">
      <formula>"Pass"</formula>
    </cfRule>
    <cfRule type="cellIs" dxfId="46" priority="97" stopIfTrue="1" operator="equal">
      <formula>"Fail"</formula>
    </cfRule>
    <cfRule type="cellIs" dxfId="45" priority="98" stopIfTrue="1" operator="equal">
      <formula>"Info"</formula>
    </cfRule>
  </conditionalFormatting>
  <conditionalFormatting sqref="N115">
    <cfRule type="expression" dxfId="44" priority="45">
      <formula>ISERROR(AA115)</formula>
    </cfRule>
  </conditionalFormatting>
  <conditionalFormatting sqref="N116:N117">
    <cfRule type="expression" dxfId="43" priority="44">
      <formula>ISERROR(AA116)</formula>
    </cfRule>
  </conditionalFormatting>
  <conditionalFormatting sqref="N118:N119">
    <cfRule type="expression" dxfId="42" priority="43">
      <formula>ISERROR(AA118)</formula>
    </cfRule>
  </conditionalFormatting>
  <conditionalFormatting sqref="N120">
    <cfRule type="expression" dxfId="41" priority="42">
      <formula>ISERROR(AA120)</formula>
    </cfRule>
  </conditionalFormatting>
  <conditionalFormatting sqref="N121">
    <cfRule type="expression" dxfId="40" priority="41">
      <formula>ISERROR(AA121)</formula>
    </cfRule>
  </conditionalFormatting>
  <conditionalFormatting sqref="N125">
    <cfRule type="expression" dxfId="39" priority="40">
      <formula>ISERROR(AA125)</formula>
    </cfRule>
  </conditionalFormatting>
  <conditionalFormatting sqref="N126">
    <cfRule type="expression" dxfId="38" priority="39">
      <formula>ISERROR(AA126)</formula>
    </cfRule>
  </conditionalFormatting>
  <conditionalFormatting sqref="N127">
    <cfRule type="expression" dxfId="37" priority="38">
      <formula>ISERROR(AA127)</formula>
    </cfRule>
  </conditionalFormatting>
  <conditionalFormatting sqref="N129">
    <cfRule type="expression" dxfId="36" priority="37">
      <formula>ISERROR(AA129)</formula>
    </cfRule>
  </conditionalFormatting>
  <conditionalFormatting sqref="N130">
    <cfRule type="expression" dxfId="35" priority="36">
      <formula>ISERROR(AA130)</formula>
    </cfRule>
  </conditionalFormatting>
  <conditionalFormatting sqref="N131">
    <cfRule type="expression" dxfId="34" priority="35">
      <formula>ISERROR(AA131)</formula>
    </cfRule>
  </conditionalFormatting>
  <conditionalFormatting sqref="N136">
    <cfRule type="expression" dxfId="33" priority="34">
      <formula>ISERROR(AA136)</formula>
    </cfRule>
  </conditionalFormatting>
  <conditionalFormatting sqref="N137:N138">
    <cfRule type="expression" dxfId="32" priority="33">
      <formula>ISERROR(AA137)</formula>
    </cfRule>
  </conditionalFormatting>
  <conditionalFormatting sqref="N140">
    <cfRule type="expression" dxfId="31" priority="32">
      <formula>ISERROR(AA140)</formula>
    </cfRule>
  </conditionalFormatting>
  <conditionalFormatting sqref="N141">
    <cfRule type="expression" dxfId="30" priority="31">
      <formula>ISERROR(AA141)</formula>
    </cfRule>
  </conditionalFormatting>
  <conditionalFormatting sqref="N142">
    <cfRule type="expression" dxfId="29" priority="30">
      <formula>ISERROR(AA142)</formula>
    </cfRule>
  </conditionalFormatting>
  <conditionalFormatting sqref="N173">
    <cfRule type="expression" dxfId="28" priority="29">
      <formula>ISERROR(AA173)</formula>
    </cfRule>
  </conditionalFormatting>
  <conditionalFormatting sqref="N248">
    <cfRule type="expression" dxfId="27" priority="28">
      <formula>ISERROR(AA248)</formula>
    </cfRule>
  </conditionalFormatting>
  <conditionalFormatting sqref="N263">
    <cfRule type="expression" dxfId="26" priority="27">
      <formula>ISERROR(AA263)</formula>
    </cfRule>
  </conditionalFormatting>
  <conditionalFormatting sqref="N199">
    <cfRule type="expression" dxfId="25" priority="26">
      <formula>ISERROR(AA199)</formula>
    </cfRule>
  </conditionalFormatting>
  <conditionalFormatting sqref="N19">
    <cfRule type="expression" dxfId="24" priority="25">
      <formula>ISERROR(AA19)</formula>
    </cfRule>
  </conditionalFormatting>
  <conditionalFormatting sqref="N20">
    <cfRule type="expression" dxfId="23" priority="24">
      <formula>ISERROR(AA20)</formula>
    </cfRule>
  </conditionalFormatting>
  <conditionalFormatting sqref="N21">
    <cfRule type="expression" dxfId="22" priority="23">
      <formula>ISERROR(AA21)</formula>
    </cfRule>
  </conditionalFormatting>
  <conditionalFormatting sqref="N23">
    <cfRule type="expression" dxfId="21" priority="22">
      <formula>ISERROR(AA23)</formula>
    </cfRule>
  </conditionalFormatting>
  <conditionalFormatting sqref="N24">
    <cfRule type="expression" dxfId="20" priority="21">
      <formula>ISERROR(AA24)</formula>
    </cfRule>
  </conditionalFormatting>
  <conditionalFormatting sqref="N25">
    <cfRule type="expression" dxfId="19" priority="20">
      <formula>ISERROR(AA25)</formula>
    </cfRule>
  </conditionalFormatting>
  <conditionalFormatting sqref="N26">
    <cfRule type="expression" dxfId="18" priority="19">
      <formula>ISERROR(AA26)</formula>
    </cfRule>
  </conditionalFormatting>
  <conditionalFormatting sqref="N33">
    <cfRule type="expression" dxfId="17" priority="18">
      <formula>ISERROR(AA33)</formula>
    </cfRule>
  </conditionalFormatting>
  <conditionalFormatting sqref="N34">
    <cfRule type="expression" dxfId="16" priority="17">
      <formula>ISERROR(AA34)</formula>
    </cfRule>
  </conditionalFormatting>
  <conditionalFormatting sqref="N36">
    <cfRule type="expression" dxfId="15" priority="16">
      <formula>ISERROR(AA36)</formula>
    </cfRule>
  </conditionalFormatting>
  <conditionalFormatting sqref="N37">
    <cfRule type="expression" dxfId="14" priority="15">
      <formula>ISERROR(AA37)</formula>
    </cfRule>
  </conditionalFormatting>
  <conditionalFormatting sqref="N38">
    <cfRule type="expression" dxfId="13" priority="14">
      <formula>ISERROR(AA38)</formula>
    </cfRule>
  </conditionalFormatting>
  <conditionalFormatting sqref="N39">
    <cfRule type="expression" dxfId="12" priority="13">
      <formula>ISERROR(AA39)</formula>
    </cfRule>
  </conditionalFormatting>
  <conditionalFormatting sqref="N40">
    <cfRule type="expression" dxfId="11" priority="12">
      <formula>ISERROR(AA40)</formula>
    </cfRule>
  </conditionalFormatting>
  <conditionalFormatting sqref="N41">
    <cfRule type="expression" dxfId="10" priority="11">
      <formula>ISERROR(AA41)</formula>
    </cfRule>
  </conditionalFormatting>
  <conditionalFormatting sqref="N42">
    <cfRule type="expression" dxfId="9" priority="10">
      <formula>ISERROR(AA42)</formula>
    </cfRule>
  </conditionalFormatting>
  <conditionalFormatting sqref="N43">
    <cfRule type="expression" dxfId="8" priority="9">
      <formula>ISERROR(AA43)</formula>
    </cfRule>
  </conditionalFormatting>
  <conditionalFormatting sqref="N44">
    <cfRule type="expression" dxfId="7" priority="8">
      <formula>ISERROR(AA44)</formula>
    </cfRule>
  </conditionalFormatting>
  <conditionalFormatting sqref="N45">
    <cfRule type="expression" dxfId="6" priority="7">
      <formula>ISERROR(AA45)</formula>
    </cfRule>
  </conditionalFormatting>
  <conditionalFormatting sqref="N46">
    <cfRule type="expression" dxfId="5" priority="6">
      <formula>ISERROR(AA46)</formula>
    </cfRule>
  </conditionalFormatting>
  <conditionalFormatting sqref="N47">
    <cfRule type="expression" dxfId="4" priority="5">
      <formula>ISERROR(AA47)</formula>
    </cfRule>
  </conditionalFormatting>
  <conditionalFormatting sqref="N57">
    <cfRule type="expression" dxfId="3" priority="4">
      <formula>ISERROR(AA57)</formula>
    </cfRule>
  </conditionalFormatting>
  <conditionalFormatting sqref="N102">
    <cfRule type="expression" dxfId="2" priority="3">
      <formula>ISERROR(AA102)</formula>
    </cfRule>
  </conditionalFormatting>
  <conditionalFormatting sqref="N175">
    <cfRule type="expression" dxfId="1" priority="2">
      <formula>ISERROR(AA175)</formula>
    </cfRule>
  </conditionalFormatting>
  <conditionalFormatting sqref="N196">
    <cfRule type="expression" dxfId="0" priority="1">
      <formula>ISERROR(AA196)</formula>
    </cfRule>
  </conditionalFormatting>
  <dataValidations count="2">
    <dataValidation type="list" allowBlank="1" showInputMessage="1" showErrorMessage="1" sqref="J3:J269">
      <formula1>$H$271:$H$274</formula1>
    </dataValidation>
    <dataValidation type="list" allowBlank="1" showInputMessage="1" showErrorMessage="1" sqref="M3:M269">
      <formula1>$H$277:$H$280</formula1>
    </dataValidation>
  </dataValidations>
  <pageMargins left="0.7" right="0.7" top="0.75" bottom="0.75" header="0.3" footer="0.3"/>
  <pageSetup scale="21" orientation="portrait" r:id="rId1"/>
  <headerFooter alignWithMargins="0"/>
  <rowBreaks count="5" manualBreakCount="5">
    <brk id="17" max="16383" man="1"/>
    <brk id="33" max="16383" man="1"/>
    <brk id="52" max="16383" man="1"/>
    <brk id="71" max="16383" man="1"/>
    <brk id="10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zoomScale="90" zoomScaleNormal="90" workbookViewId="0">
      <selection activeCell="B4" sqref="B4"/>
    </sheetView>
  </sheetViews>
  <sheetFormatPr defaultColWidth="18.7109375" defaultRowHeight="12.75" customHeight="1" x14ac:dyDescent="0.25"/>
  <cols>
    <col min="1" max="1" width="11.42578125" style="92" customWidth="1"/>
    <col min="2" max="2" width="13.140625" style="92" customWidth="1"/>
    <col min="3" max="3" width="84.42578125" style="93" customWidth="1"/>
    <col min="4" max="4" width="22.42578125" style="92" customWidth="1"/>
    <col min="5" max="16384" width="18.7109375" style="92"/>
  </cols>
  <sheetData>
    <row r="1" spans="1:4" ht="15" x14ac:dyDescent="0.25">
      <c r="A1" s="102" t="s">
        <v>131</v>
      </c>
      <c r="B1" s="42"/>
      <c r="C1" s="101"/>
      <c r="D1" s="42"/>
    </row>
    <row r="2" spans="1:4" s="98" customFormat="1" ht="12.75" customHeight="1" x14ac:dyDescent="0.25">
      <c r="A2" s="99" t="s">
        <v>130</v>
      </c>
      <c r="B2" s="99" t="s">
        <v>129</v>
      </c>
      <c r="C2" s="100" t="s">
        <v>128</v>
      </c>
      <c r="D2" s="99" t="s">
        <v>127</v>
      </c>
    </row>
    <row r="3" spans="1:4" ht="13.5" customHeight="1" x14ac:dyDescent="0.25">
      <c r="A3" s="97">
        <v>1</v>
      </c>
      <c r="B3" s="96">
        <v>42505</v>
      </c>
      <c r="C3" s="95" t="s">
        <v>3774</v>
      </c>
      <c r="D3" s="94" t="s">
        <v>126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8"/>
  <sheetViews>
    <sheetView zoomScale="80" zoomScaleNormal="80" workbookViewId="0">
      <selection activeCell="A26" sqref="A26"/>
    </sheetView>
  </sheetViews>
  <sheetFormatPr defaultColWidth="18.7109375" defaultRowHeight="12.75" customHeight="1" x14ac:dyDescent="0.2"/>
  <cols>
    <col min="1" max="1" width="12.42578125" style="174" customWidth="1"/>
    <col min="2" max="2" width="94.85546875" style="173" bestFit="1" customWidth="1"/>
    <col min="3" max="3" width="12.5703125" style="173" customWidth="1"/>
    <col min="4" max="16384" width="18.7109375" style="173"/>
  </cols>
  <sheetData>
    <row r="1" spans="1:3" ht="15.75" x14ac:dyDescent="0.25">
      <c r="A1" s="168" t="s">
        <v>165</v>
      </c>
      <c r="B1" s="168" t="s">
        <v>166</v>
      </c>
      <c r="C1" s="169" t="s">
        <v>831</v>
      </c>
    </row>
    <row r="2" spans="1:3" ht="15.75" x14ac:dyDescent="0.25">
      <c r="A2" s="171" t="s">
        <v>167</v>
      </c>
      <c r="B2" s="171" t="s">
        <v>168</v>
      </c>
      <c r="C2" s="172">
        <v>6</v>
      </c>
    </row>
    <row r="3" spans="1:3" ht="15.75" x14ac:dyDescent="0.25">
      <c r="A3" s="171" t="s">
        <v>169</v>
      </c>
      <c r="B3" s="171" t="s">
        <v>170</v>
      </c>
      <c r="C3" s="172">
        <v>4</v>
      </c>
    </row>
    <row r="4" spans="1:3" ht="15.75" x14ac:dyDescent="0.25">
      <c r="A4" s="171" t="s">
        <v>171</v>
      </c>
      <c r="B4" s="171" t="s">
        <v>172</v>
      </c>
      <c r="C4" s="172">
        <v>5</v>
      </c>
    </row>
    <row r="5" spans="1:3" ht="15.75" x14ac:dyDescent="0.25">
      <c r="A5" s="171" t="s">
        <v>173</v>
      </c>
      <c r="B5" s="171" t="s">
        <v>174</v>
      </c>
      <c r="C5" s="172">
        <v>2</v>
      </c>
    </row>
    <row r="6" spans="1:3" ht="15.75" x14ac:dyDescent="0.25">
      <c r="A6" s="171" t="s">
        <v>175</v>
      </c>
      <c r="B6" s="171" t="s">
        <v>176</v>
      </c>
      <c r="C6" s="172">
        <v>2</v>
      </c>
    </row>
    <row r="7" spans="1:3" ht="15.75" x14ac:dyDescent="0.25">
      <c r="A7" s="171" t="s">
        <v>177</v>
      </c>
      <c r="B7" s="171" t="s">
        <v>178</v>
      </c>
      <c r="C7" s="172">
        <v>4</v>
      </c>
    </row>
    <row r="8" spans="1:3" ht="15.75" x14ac:dyDescent="0.25">
      <c r="A8" s="171" t="s">
        <v>134</v>
      </c>
      <c r="B8" s="171" t="s">
        <v>179</v>
      </c>
      <c r="C8" s="172">
        <v>2</v>
      </c>
    </row>
    <row r="9" spans="1:3" ht="15.75" x14ac:dyDescent="0.25">
      <c r="A9" s="171" t="s">
        <v>180</v>
      </c>
      <c r="B9" s="171" t="s">
        <v>181</v>
      </c>
      <c r="C9" s="172">
        <v>4</v>
      </c>
    </row>
    <row r="10" spans="1:3" ht="15.75" x14ac:dyDescent="0.25">
      <c r="A10" s="171" t="s">
        <v>139</v>
      </c>
      <c r="B10" s="171" t="s">
        <v>182</v>
      </c>
      <c r="C10" s="172">
        <v>5</v>
      </c>
    </row>
    <row r="11" spans="1:3" ht="15.75" x14ac:dyDescent="0.25">
      <c r="A11" s="171" t="s">
        <v>183</v>
      </c>
      <c r="B11" s="171" t="s">
        <v>184</v>
      </c>
      <c r="C11" s="172">
        <v>4</v>
      </c>
    </row>
    <row r="12" spans="1:3" ht="15.75" x14ac:dyDescent="0.25">
      <c r="A12" s="171" t="s">
        <v>185</v>
      </c>
      <c r="B12" s="171" t="s">
        <v>186</v>
      </c>
      <c r="C12" s="172">
        <v>4</v>
      </c>
    </row>
    <row r="13" spans="1:3" ht="15.75" x14ac:dyDescent="0.25">
      <c r="A13" s="171" t="s">
        <v>21</v>
      </c>
      <c r="B13" s="171" t="s">
        <v>187</v>
      </c>
      <c r="C13" s="172">
        <v>5</v>
      </c>
    </row>
    <row r="14" spans="1:3" ht="15.75" x14ac:dyDescent="0.25">
      <c r="A14" s="171" t="s">
        <v>188</v>
      </c>
      <c r="B14" s="171" t="s">
        <v>189</v>
      </c>
      <c r="C14" s="172">
        <v>4</v>
      </c>
    </row>
    <row r="15" spans="1:3" ht="15.75" x14ac:dyDescent="0.25">
      <c r="A15" s="171" t="s">
        <v>190</v>
      </c>
      <c r="B15" s="171" t="s">
        <v>191</v>
      </c>
      <c r="C15" s="172">
        <v>5</v>
      </c>
    </row>
    <row r="16" spans="1:3" ht="15.75" x14ac:dyDescent="0.25">
      <c r="A16" s="171" t="s">
        <v>144</v>
      </c>
      <c r="B16" s="171" t="s">
        <v>192</v>
      </c>
      <c r="C16" s="172">
        <v>1</v>
      </c>
    </row>
    <row r="17" spans="1:3" ht="15.75" x14ac:dyDescent="0.25">
      <c r="A17" s="171" t="s">
        <v>16</v>
      </c>
      <c r="B17" s="171" t="s">
        <v>193</v>
      </c>
      <c r="C17" s="172">
        <v>5</v>
      </c>
    </row>
    <row r="18" spans="1:3" ht="15.75" x14ac:dyDescent="0.25">
      <c r="A18" s="171" t="s">
        <v>194</v>
      </c>
      <c r="B18" s="171" t="s">
        <v>195</v>
      </c>
      <c r="C18" s="172">
        <v>7</v>
      </c>
    </row>
    <row r="19" spans="1:3" ht="15.75" x14ac:dyDescent="0.25">
      <c r="A19" s="171" t="s">
        <v>17</v>
      </c>
      <c r="B19" s="171" t="s">
        <v>196</v>
      </c>
      <c r="C19" s="172">
        <v>1</v>
      </c>
    </row>
    <row r="20" spans="1:3" ht="15.75" x14ac:dyDescent="0.25">
      <c r="A20" s="171" t="s">
        <v>197</v>
      </c>
      <c r="B20" s="171" t="s">
        <v>198</v>
      </c>
      <c r="C20" s="172">
        <v>8</v>
      </c>
    </row>
    <row r="21" spans="1:3" ht="15.75" x14ac:dyDescent="0.25">
      <c r="A21" s="171" t="s">
        <v>199</v>
      </c>
      <c r="B21" s="171" t="s">
        <v>200</v>
      </c>
      <c r="C21" s="172">
        <v>6</v>
      </c>
    </row>
    <row r="22" spans="1:3" ht="15.75" x14ac:dyDescent="0.25">
      <c r="A22" s="171" t="s">
        <v>136</v>
      </c>
      <c r="B22" s="171" t="s">
        <v>201</v>
      </c>
      <c r="C22" s="172">
        <v>5</v>
      </c>
    </row>
    <row r="23" spans="1:3" ht="15.75" x14ac:dyDescent="0.25">
      <c r="A23" s="171" t="s">
        <v>202</v>
      </c>
      <c r="B23" s="171" t="s">
        <v>203</v>
      </c>
      <c r="C23" s="172">
        <v>6</v>
      </c>
    </row>
    <row r="24" spans="1:3" ht="15.75" x14ac:dyDescent="0.25">
      <c r="A24" s="171" t="s">
        <v>204</v>
      </c>
      <c r="B24" s="171" t="s">
        <v>205</v>
      </c>
      <c r="C24" s="172">
        <v>6</v>
      </c>
    </row>
    <row r="25" spans="1:3" ht="15.75" x14ac:dyDescent="0.25">
      <c r="A25" s="171" t="s">
        <v>206</v>
      </c>
      <c r="B25" s="171" t="s">
        <v>207</v>
      </c>
      <c r="C25" s="172">
        <v>5</v>
      </c>
    </row>
    <row r="26" spans="1:3" ht="15.75" x14ac:dyDescent="0.25">
      <c r="A26" s="171" t="s">
        <v>208</v>
      </c>
      <c r="B26" s="171" t="s">
        <v>209</v>
      </c>
      <c r="C26" s="172">
        <v>5</v>
      </c>
    </row>
    <row r="27" spans="1:3" ht="15.75" x14ac:dyDescent="0.25">
      <c r="A27" s="171" t="s">
        <v>210</v>
      </c>
      <c r="B27" s="171" t="s">
        <v>211</v>
      </c>
      <c r="C27" s="172">
        <v>5</v>
      </c>
    </row>
    <row r="28" spans="1:3" ht="15.75" x14ac:dyDescent="0.25">
      <c r="A28" s="171" t="s">
        <v>212</v>
      </c>
      <c r="B28" s="171" t="s">
        <v>213</v>
      </c>
      <c r="C28" s="172">
        <v>6</v>
      </c>
    </row>
    <row r="29" spans="1:3" ht="15.75" x14ac:dyDescent="0.25">
      <c r="A29" s="171" t="s">
        <v>157</v>
      </c>
      <c r="B29" s="171" t="s">
        <v>214</v>
      </c>
      <c r="C29" s="172">
        <v>4</v>
      </c>
    </row>
    <row r="30" spans="1:3" ht="15.75" x14ac:dyDescent="0.25">
      <c r="A30" s="171" t="s">
        <v>215</v>
      </c>
      <c r="B30" s="171" t="s">
        <v>216</v>
      </c>
      <c r="C30" s="172">
        <v>4</v>
      </c>
    </row>
    <row r="31" spans="1:3" ht="15.75" x14ac:dyDescent="0.25">
      <c r="A31" s="171" t="s">
        <v>135</v>
      </c>
      <c r="B31" s="171" t="s">
        <v>217</v>
      </c>
      <c r="C31" s="172">
        <v>7</v>
      </c>
    </row>
    <row r="32" spans="1:3" ht="15.75" x14ac:dyDescent="0.25">
      <c r="A32" s="171" t="s">
        <v>218</v>
      </c>
      <c r="B32" s="171" t="s">
        <v>219</v>
      </c>
      <c r="C32" s="172">
        <v>5</v>
      </c>
    </row>
    <row r="33" spans="1:3" ht="15.75" x14ac:dyDescent="0.25">
      <c r="A33" s="171" t="s">
        <v>220</v>
      </c>
      <c r="B33" s="171" t="s">
        <v>221</v>
      </c>
      <c r="C33" s="172">
        <v>5</v>
      </c>
    </row>
    <row r="34" spans="1:3" ht="15.75" x14ac:dyDescent="0.25">
      <c r="A34" s="171" t="s">
        <v>222</v>
      </c>
      <c r="B34" s="171" t="s">
        <v>223</v>
      </c>
      <c r="C34" s="172">
        <v>7</v>
      </c>
    </row>
    <row r="35" spans="1:3" ht="15.75" x14ac:dyDescent="0.25">
      <c r="A35" s="171" t="s">
        <v>224</v>
      </c>
      <c r="B35" s="171" t="s">
        <v>225</v>
      </c>
      <c r="C35" s="172">
        <v>5</v>
      </c>
    </row>
    <row r="36" spans="1:3" ht="15.75" x14ac:dyDescent="0.25">
      <c r="A36" s="171" t="s">
        <v>226</v>
      </c>
      <c r="B36" s="171" t="s">
        <v>227</v>
      </c>
      <c r="C36" s="172">
        <v>5</v>
      </c>
    </row>
    <row r="37" spans="1:3" ht="15.75" x14ac:dyDescent="0.25">
      <c r="A37" s="171" t="s">
        <v>228</v>
      </c>
      <c r="B37" s="171" t="s">
        <v>229</v>
      </c>
      <c r="C37" s="172">
        <v>8</v>
      </c>
    </row>
    <row r="38" spans="1:3" ht="15.75" x14ac:dyDescent="0.25">
      <c r="A38" s="171" t="s">
        <v>230</v>
      </c>
      <c r="B38" s="171" t="s">
        <v>231</v>
      </c>
      <c r="C38" s="172">
        <v>5</v>
      </c>
    </row>
    <row r="39" spans="1:3" ht="15.75" x14ac:dyDescent="0.25">
      <c r="A39" s="171" t="s">
        <v>232</v>
      </c>
      <c r="B39" s="239" t="s">
        <v>233</v>
      </c>
      <c r="C39" s="175">
        <v>5</v>
      </c>
    </row>
    <row r="40" spans="1:3" ht="15.75" x14ac:dyDescent="0.25">
      <c r="A40" s="171" t="s">
        <v>234</v>
      </c>
      <c r="B40" s="171" t="s">
        <v>235</v>
      </c>
      <c r="C40" s="172">
        <v>2</v>
      </c>
    </row>
    <row r="41" spans="1:3" ht="15.75" x14ac:dyDescent="0.25">
      <c r="A41" s="171" t="s">
        <v>236</v>
      </c>
      <c r="B41" s="171" t="s">
        <v>237</v>
      </c>
      <c r="C41" s="172">
        <v>4</v>
      </c>
    </row>
    <row r="42" spans="1:3" ht="15.75" x14ac:dyDescent="0.25">
      <c r="A42" s="171" t="s">
        <v>238</v>
      </c>
      <c r="B42" s="171" t="s">
        <v>239</v>
      </c>
      <c r="C42" s="172">
        <v>5</v>
      </c>
    </row>
    <row r="43" spans="1:3" ht="15.75" x14ac:dyDescent="0.25">
      <c r="A43" s="171" t="s">
        <v>240</v>
      </c>
      <c r="B43" s="171" t="s">
        <v>241</v>
      </c>
      <c r="C43" s="172">
        <v>5</v>
      </c>
    </row>
    <row r="44" spans="1:3" ht="15.75" x14ac:dyDescent="0.25">
      <c r="A44" s="171" t="s">
        <v>242</v>
      </c>
      <c r="B44" s="171" t="s">
        <v>243</v>
      </c>
      <c r="C44" s="172">
        <v>6</v>
      </c>
    </row>
    <row r="45" spans="1:3" ht="15.75" x14ac:dyDescent="0.25">
      <c r="A45" s="171" t="s">
        <v>244</v>
      </c>
      <c r="B45" s="171" t="s">
        <v>245</v>
      </c>
      <c r="C45" s="172">
        <v>5</v>
      </c>
    </row>
    <row r="46" spans="1:3" ht="15.75" x14ac:dyDescent="0.25">
      <c r="A46" s="171" t="s">
        <v>246</v>
      </c>
      <c r="B46" s="171" t="s">
        <v>247</v>
      </c>
      <c r="C46" s="172">
        <v>4</v>
      </c>
    </row>
    <row r="47" spans="1:3" ht="15.75" x14ac:dyDescent="0.25">
      <c r="A47" s="171" t="s">
        <v>248</v>
      </c>
      <c r="B47" s="171" t="s">
        <v>249</v>
      </c>
      <c r="C47" s="172">
        <v>4</v>
      </c>
    </row>
    <row r="48" spans="1:3" ht="15.75" x14ac:dyDescent="0.25">
      <c r="A48" s="171" t="s">
        <v>250</v>
      </c>
      <c r="B48" s="171" t="s">
        <v>251</v>
      </c>
      <c r="C48" s="172">
        <v>6</v>
      </c>
    </row>
    <row r="49" spans="1:3" ht="15.75" x14ac:dyDescent="0.25">
      <c r="A49" s="171" t="s">
        <v>252</v>
      </c>
      <c r="B49" s="171" t="s">
        <v>253</v>
      </c>
      <c r="C49" s="172">
        <v>6</v>
      </c>
    </row>
    <row r="50" spans="1:3" ht="15.75" x14ac:dyDescent="0.25">
      <c r="A50" s="171" t="s">
        <v>254</v>
      </c>
      <c r="B50" s="171" t="s">
        <v>255</v>
      </c>
      <c r="C50" s="172">
        <v>4</v>
      </c>
    </row>
    <row r="51" spans="1:3" ht="15.75" x14ac:dyDescent="0.25">
      <c r="A51" s="171" t="s">
        <v>256</v>
      </c>
      <c r="B51" s="171" t="s">
        <v>257</v>
      </c>
      <c r="C51" s="172">
        <v>6</v>
      </c>
    </row>
    <row r="52" spans="1:3" ht="15.75" x14ac:dyDescent="0.25">
      <c r="A52" s="171" t="s">
        <v>258</v>
      </c>
      <c r="B52" s="171" t="s">
        <v>259</v>
      </c>
      <c r="C52" s="172">
        <v>4</v>
      </c>
    </row>
    <row r="53" spans="1:3" ht="15.75" x14ac:dyDescent="0.2">
      <c r="A53" s="171" t="s">
        <v>260</v>
      </c>
      <c r="B53" s="171" t="s">
        <v>261</v>
      </c>
      <c r="C53" s="175">
        <v>5</v>
      </c>
    </row>
    <row r="54" spans="1:3" ht="15.75" x14ac:dyDescent="0.2">
      <c r="A54" s="171" t="s">
        <v>262</v>
      </c>
      <c r="B54" s="171" t="s">
        <v>263</v>
      </c>
      <c r="C54" s="175">
        <v>2</v>
      </c>
    </row>
    <row r="55" spans="1:3" ht="15.75" x14ac:dyDescent="0.2">
      <c r="A55" s="171" t="s">
        <v>264</v>
      </c>
      <c r="B55" s="171" t="s">
        <v>265</v>
      </c>
      <c r="C55" s="175">
        <v>2</v>
      </c>
    </row>
    <row r="56" spans="1:3" ht="15.75" x14ac:dyDescent="0.2">
      <c r="A56" s="171" t="s">
        <v>266</v>
      </c>
      <c r="B56" s="171" t="s">
        <v>267</v>
      </c>
      <c r="C56" s="175">
        <v>4</v>
      </c>
    </row>
    <row r="57" spans="1:3" ht="15.75" x14ac:dyDescent="0.2">
      <c r="A57" s="171" t="s">
        <v>268</v>
      </c>
      <c r="B57" s="171" t="s">
        <v>269</v>
      </c>
      <c r="C57" s="175">
        <v>5</v>
      </c>
    </row>
    <row r="58" spans="1:3" ht="15.75" x14ac:dyDescent="0.2">
      <c r="A58" s="171" t="s">
        <v>270</v>
      </c>
      <c r="B58" s="171" t="s">
        <v>271</v>
      </c>
      <c r="C58" s="175">
        <v>5</v>
      </c>
    </row>
    <row r="59" spans="1:3" ht="15.75" x14ac:dyDescent="0.2">
      <c r="A59" s="171" t="s">
        <v>272</v>
      </c>
      <c r="B59" s="171" t="s">
        <v>273</v>
      </c>
      <c r="C59" s="175">
        <v>5</v>
      </c>
    </row>
    <row r="60" spans="1:3" ht="15.75" x14ac:dyDescent="0.2">
      <c r="A60" s="171" t="s">
        <v>274</v>
      </c>
      <c r="B60" s="171" t="s">
        <v>275</v>
      </c>
      <c r="C60" s="175">
        <v>3</v>
      </c>
    </row>
    <row r="61" spans="1:3" ht="15.75" x14ac:dyDescent="0.25">
      <c r="A61" s="171" t="s">
        <v>276</v>
      </c>
      <c r="B61" s="171" t="s">
        <v>277</v>
      </c>
      <c r="C61" s="172">
        <v>5</v>
      </c>
    </row>
    <row r="62" spans="1:3" ht="15.75" x14ac:dyDescent="0.25">
      <c r="A62" s="171" t="s">
        <v>278</v>
      </c>
      <c r="B62" s="171" t="s">
        <v>279</v>
      </c>
      <c r="C62" s="172">
        <v>3</v>
      </c>
    </row>
    <row r="63" spans="1:3" ht="15.75" x14ac:dyDescent="0.25">
      <c r="A63" s="171" t="s">
        <v>3784</v>
      </c>
      <c r="B63" s="171" t="s">
        <v>3786</v>
      </c>
      <c r="C63" s="172">
        <v>4</v>
      </c>
    </row>
    <row r="64" spans="1:3" ht="15.75" x14ac:dyDescent="0.25">
      <c r="A64" s="171" t="s">
        <v>3776</v>
      </c>
      <c r="B64" s="171" t="s">
        <v>3787</v>
      </c>
      <c r="C64" s="172">
        <v>3</v>
      </c>
    </row>
    <row r="65" spans="1:3" ht="15.75" x14ac:dyDescent="0.25">
      <c r="A65" s="171" t="s">
        <v>280</v>
      </c>
      <c r="B65" s="171" t="s">
        <v>281</v>
      </c>
      <c r="C65" s="172">
        <v>3</v>
      </c>
    </row>
    <row r="66" spans="1:3" ht="15.75" x14ac:dyDescent="0.25">
      <c r="A66" s="171" t="s">
        <v>282</v>
      </c>
      <c r="B66" s="171" t="s">
        <v>186</v>
      </c>
      <c r="C66" s="172">
        <v>3</v>
      </c>
    </row>
    <row r="67" spans="1:3" ht="15.75" x14ac:dyDescent="0.25">
      <c r="A67" s="171" t="s">
        <v>283</v>
      </c>
      <c r="B67" s="171" t="s">
        <v>284</v>
      </c>
      <c r="C67" s="172">
        <v>3</v>
      </c>
    </row>
    <row r="68" spans="1:3" ht="15.75" x14ac:dyDescent="0.25">
      <c r="A68" s="171" t="s">
        <v>285</v>
      </c>
      <c r="B68" s="171" t="s">
        <v>286</v>
      </c>
      <c r="C68" s="172">
        <v>1</v>
      </c>
    </row>
    <row r="69" spans="1:3" ht="15.75" x14ac:dyDescent="0.25">
      <c r="A69" s="171" t="s">
        <v>287</v>
      </c>
      <c r="B69" s="171" t="s">
        <v>288</v>
      </c>
      <c r="C69" s="172">
        <v>3</v>
      </c>
    </row>
    <row r="70" spans="1:3" ht="15.75" x14ac:dyDescent="0.25">
      <c r="A70" s="171" t="s">
        <v>155</v>
      </c>
      <c r="B70" s="171" t="s">
        <v>289</v>
      </c>
      <c r="C70" s="172">
        <v>5</v>
      </c>
    </row>
    <row r="71" spans="1:3" ht="15.75" x14ac:dyDescent="0.25">
      <c r="A71" s="171" t="s">
        <v>290</v>
      </c>
      <c r="B71" s="171" t="s">
        <v>291</v>
      </c>
      <c r="C71" s="172">
        <v>3</v>
      </c>
    </row>
    <row r="72" spans="1:3" ht="15.75" x14ac:dyDescent="0.25">
      <c r="A72" s="171" t="s">
        <v>292</v>
      </c>
      <c r="B72" s="171" t="s">
        <v>293</v>
      </c>
      <c r="C72" s="172">
        <v>6</v>
      </c>
    </row>
    <row r="73" spans="1:3" ht="15.75" x14ac:dyDescent="0.25">
      <c r="A73" s="171" t="s">
        <v>294</v>
      </c>
      <c r="B73" s="171" t="s">
        <v>295</v>
      </c>
      <c r="C73" s="172">
        <v>4</v>
      </c>
    </row>
    <row r="74" spans="1:3" ht="15.75" x14ac:dyDescent="0.25">
      <c r="A74" s="171" t="s">
        <v>296</v>
      </c>
      <c r="B74" s="171" t="s">
        <v>297</v>
      </c>
      <c r="C74" s="172">
        <v>4</v>
      </c>
    </row>
    <row r="75" spans="1:3" ht="15.75" x14ac:dyDescent="0.25">
      <c r="A75" s="171" t="s">
        <v>298</v>
      </c>
      <c r="B75" s="171" t="s">
        <v>299</v>
      </c>
      <c r="C75" s="172">
        <v>7</v>
      </c>
    </row>
    <row r="76" spans="1:3" ht="15.75" x14ac:dyDescent="0.25">
      <c r="A76" s="171" t="s">
        <v>300</v>
      </c>
      <c r="B76" s="171" t="s">
        <v>301</v>
      </c>
      <c r="C76" s="172">
        <v>6</v>
      </c>
    </row>
    <row r="77" spans="1:3" ht="15.75" x14ac:dyDescent="0.25">
      <c r="A77" s="171" t="s">
        <v>141</v>
      </c>
      <c r="B77" s="171" t="s">
        <v>302</v>
      </c>
      <c r="C77" s="172">
        <v>5</v>
      </c>
    </row>
    <row r="78" spans="1:3" ht="15.75" x14ac:dyDescent="0.25">
      <c r="A78" s="171" t="s">
        <v>303</v>
      </c>
      <c r="B78" s="171" t="s">
        <v>304</v>
      </c>
      <c r="C78" s="172">
        <v>3</v>
      </c>
    </row>
    <row r="79" spans="1:3" ht="15.75" x14ac:dyDescent="0.25">
      <c r="A79" s="171" t="s">
        <v>305</v>
      </c>
      <c r="B79" s="171" t="s">
        <v>306</v>
      </c>
      <c r="C79" s="172">
        <v>3</v>
      </c>
    </row>
    <row r="80" spans="1:3" ht="15.75" x14ac:dyDescent="0.25">
      <c r="A80" s="171" t="s">
        <v>153</v>
      </c>
      <c r="B80" s="171" t="s">
        <v>307</v>
      </c>
      <c r="C80" s="172">
        <v>4</v>
      </c>
    </row>
    <row r="81" spans="1:3" ht="15.75" x14ac:dyDescent="0.25">
      <c r="A81" s="171" t="s">
        <v>146</v>
      </c>
      <c r="B81" s="171" t="s">
        <v>308</v>
      </c>
      <c r="C81" s="172">
        <v>2</v>
      </c>
    </row>
    <row r="82" spans="1:3" ht="15.75" x14ac:dyDescent="0.25">
      <c r="A82" s="171" t="s">
        <v>309</v>
      </c>
      <c r="B82" s="171" t="s">
        <v>310</v>
      </c>
      <c r="C82" s="172">
        <v>4</v>
      </c>
    </row>
    <row r="83" spans="1:3" ht="15.75" x14ac:dyDescent="0.25">
      <c r="A83" s="171" t="s">
        <v>311</v>
      </c>
      <c r="B83" s="171" t="s">
        <v>312</v>
      </c>
      <c r="C83" s="172">
        <v>4</v>
      </c>
    </row>
    <row r="84" spans="1:3" ht="15.75" x14ac:dyDescent="0.25">
      <c r="A84" s="171" t="s">
        <v>25</v>
      </c>
      <c r="B84" s="171" t="s">
        <v>313</v>
      </c>
      <c r="C84" s="172">
        <v>4</v>
      </c>
    </row>
    <row r="85" spans="1:3" ht="15.75" x14ac:dyDescent="0.25">
      <c r="A85" s="171" t="s">
        <v>314</v>
      </c>
      <c r="B85" s="171" t="s">
        <v>186</v>
      </c>
      <c r="C85" s="172">
        <v>4</v>
      </c>
    </row>
    <row r="86" spans="1:3" ht="15.75" x14ac:dyDescent="0.25">
      <c r="A86" s="171" t="s">
        <v>143</v>
      </c>
      <c r="B86" s="171" t="s">
        <v>315</v>
      </c>
      <c r="C86" s="172">
        <v>3</v>
      </c>
    </row>
    <row r="87" spans="1:3" ht="15.75" x14ac:dyDescent="0.25">
      <c r="A87" s="171" t="s">
        <v>316</v>
      </c>
      <c r="B87" s="171" t="s">
        <v>317</v>
      </c>
      <c r="C87" s="172">
        <v>6</v>
      </c>
    </row>
    <row r="88" spans="1:3" ht="15.75" x14ac:dyDescent="0.25">
      <c r="A88" s="171" t="s">
        <v>318</v>
      </c>
      <c r="B88" s="171" t="s">
        <v>319</v>
      </c>
      <c r="C88" s="172">
        <v>3</v>
      </c>
    </row>
    <row r="89" spans="1:3" ht="15.75" x14ac:dyDescent="0.25">
      <c r="A89" s="171" t="s">
        <v>320</v>
      </c>
      <c r="B89" s="171" t="s">
        <v>321</v>
      </c>
      <c r="C89" s="172">
        <v>6</v>
      </c>
    </row>
    <row r="90" spans="1:3" ht="15.75" x14ac:dyDescent="0.25">
      <c r="A90" s="171" t="s">
        <v>322</v>
      </c>
      <c r="B90" s="171" t="s">
        <v>323</v>
      </c>
      <c r="C90" s="172">
        <v>5</v>
      </c>
    </row>
    <row r="91" spans="1:3" ht="15.75" x14ac:dyDescent="0.25">
      <c r="A91" s="171" t="s">
        <v>324</v>
      </c>
      <c r="B91" s="171" t="s">
        <v>325</v>
      </c>
      <c r="C91" s="172">
        <v>5</v>
      </c>
    </row>
    <row r="92" spans="1:3" ht="15.75" x14ac:dyDescent="0.25">
      <c r="A92" s="171" t="s">
        <v>152</v>
      </c>
      <c r="B92" s="171" t="s">
        <v>326</v>
      </c>
      <c r="C92" s="172">
        <v>5</v>
      </c>
    </row>
    <row r="93" spans="1:3" ht="15.75" x14ac:dyDescent="0.2">
      <c r="A93" s="171" t="s">
        <v>327</v>
      </c>
      <c r="B93" s="171" t="s">
        <v>328</v>
      </c>
      <c r="C93" s="175">
        <v>3</v>
      </c>
    </row>
    <row r="94" spans="1:3" ht="15.75" x14ac:dyDescent="0.2">
      <c r="A94" s="171" t="s">
        <v>329</v>
      </c>
      <c r="B94" s="171" t="s">
        <v>330</v>
      </c>
      <c r="C94" s="175">
        <v>5</v>
      </c>
    </row>
    <row r="95" spans="1:3" ht="15.75" x14ac:dyDescent="0.2">
      <c r="A95" s="171" t="s">
        <v>331</v>
      </c>
      <c r="B95" s="171" t="s">
        <v>332</v>
      </c>
      <c r="C95" s="175">
        <v>2</v>
      </c>
    </row>
    <row r="96" spans="1:3" ht="15.75" x14ac:dyDescent="0.25">
      <c r="A96" s="171" t="s">
        <v>333</v>
      </c>
      <c r="B96" s="171" t="s">
        <v>334</v>
      </c>
      <c r="C96" s="172">
        <v>5</v>
      </c>
    </row>
    <row r="97" spans="1:3" ht="15.75" x14ac:dyDescent="0.25">
      <c r="A97" s="171" t="s">
        <v>335</v>
      </c>
      <c r="B97" s="171" t="s">
        <v>336</v>
      </c>
      <c r="C97" s="172">
        <v>4</v>
      </c>
    </row>
    <row r="98" spans="1:3" ht="15.75" x14ac:dyDescent="0.25">
      <c r="A98" s="171" t="s">
        <v>337</v>
      </c>
      <c r="B98" s="171" t="s">
        <v>338</v>
      </c>
      <c r="C98" s="172">
        <v>2</v>
      </c>
    </row>
    <row r="99" spans="1:3" ht="15.75" x14ac:dyDescent="0.25">
      <c r="A99" s="171" t="s">
        <v>339</v>
      </c>
      <c r="B99" s="171" t="s">
        <v>340</v>
      </c>
      <c r="C99" s="172">
        <v>2</v>
      </c>
    </row>
    <row r="100" spans="1:3" ht="15.75" x14ac:dyDescent="0.25">
      <c r="A100" s="171" t="s">
        <v>341</v>
      </c>
      <c r="B100" s="171" t="s">
        <v>342</v>
      </c>
      <c r="C100" s="172">
        <v>4</v>
      </c>
    </row>
    <row r="101" spans="1:3" ht="31.5" x14ac:dyDescent="0.25">
      <c r="A101" s="171" t="s">
        <v>343</v>
      </c>
      <c r="B101" s="171" t="s">
        <v>344</v>
      </c>
      <c r="C101" s="172">
        <v>5</v>
      </c>
    </row>
    <row r="102" spans="1:3" ht="15.75" x14ac:dyDescent="0.25">
      <c r="A102" s="171" t="s">
        <v>345</v>
      </c>
      <c r="B102" s="171" t="s">
        <v>346</v>
      </c>
      <c r="C102" s="172">
        <v>4</v>
      </c>
    </row>
    <row r="103" spans="1:3" ht="15.75" x14ac:dyDescent="0.25">
      <c r="A103" s="171" t="s">
        <v>347</v>
      </c>
      <c r="B103" s="171" t="s">
        <v>348</v>
      </c>
      <c r="C103" s="172">
        <v>4</v>
      </c>
    </row>
    <row r="104" spans="1:3" ht="15.75" x14ac:dyDescent="0.25">
      <c r="A104" s="171" t="s">
        <v>349</v>
      </c>
      <c r="B104" s="171" t="s">
        <v>186</v>
      </c>
      <c r="C104" s="172">
        <v>4</v>
      </c>
    </row>
    <row r="105" spans="1:3" ht="15.75" x14ac:dyDescent="0.25">
      <c r="A105" s="171" t="s">
        <v>350</v>
      </c>
      <c r="B105" s="171" t="s">
        <v>351</v>
      </c>
      <c r="C105" s="172">
        <v>4</v>
      </c>
    </row>
    <row r="106" spans="1:3" ht="15.75" x14ac:dyDescent="0.25">
      <c r="A106" s="171" t="s">
        <v>352</v>
      </c>
      <c r="B106" s="171" t="s">
        <v>353</v>
      </c>
      <c r="C106" s="172">
        <v>4</v>
      </c>
    </row>
    <row r="107" spans="1:3" ht="15.75" x14ac:dyDescent="0.25">
      <c r="A107" s="171" t="s">
        <v>354</v>
      </c>
      <c r="B107" s="171" t="s">
        <v>355</v>
      </c>
      <c r="C107" s="172">
        <v>2</v>
      </c>
    </row>
    <row r="108" spans="1:3" ht="15.75" x14ac:dyDescent="0.25">
      <c r="A108" s="171" t="s">
        <v>356</v>
      </c>
      <c r="B108" s="171" t="s">
        <v>357</v>
      </c>
      <c r="C108" s="172">
        <v>5</v>
      </c>
    </row>
    <row r="109" spans="1:3" ht="15.75" x14ac:dyDescent="0.25">
      <c r="A109" s="171" t="s">
        <v>358</v>
      </c>
      <c r="B109" s="171" t="s">
        <v>359</v>
      </c>
      <c r="C109" s="172">
        <v>6</v>
      </c>
    </row>
    <row r="110" spans="1:3" ht="15.75" x14ac:dyDescent="0.25">
      <c r="A110" s="171" t="s">
        <v>360</v>
      </c>
      <c r="B110" s="171" t="s">
        <v>361</v>
      </c>
      <c r="C110" s="172">
        <v>4</v>
      </c>
    </row>
    <row r="111" spans="1:3" ht="15.75" x14ac:dyDescent="0.25">
      <c r="A111" s="171" t="s">
        <v>362</v>
      </c>
      <c r="B111" s="171" t="s">
        <v>363</v>
      </c>
      <c r="C111" s="172">
        <v>5</v>
      </c>
    </row>
    <row r="112" spans="1:3" ht="15.75" x14ac:dyDescent="0.25">
      <c r="A112" s="171" t="s">
        <v>364</v>
      </c>
      <c r="B112" s="171" t="s">
        <v>365</v>
      </c>
      <c r="C112" s="172">
        <v>4</v>
      </c>
    </row>
    <row r="113" spans="1:3" ht="15.75" x14ac:dyDescent="0.25">
      <c r="A113" s="171" t="s">
        <v>366</v>
      </c>
      <c r="B113" s="171" t="s">
        <v>367</v>
      </c>
      <c r="C113" s="172">
        <v>2</v>
      </c>
    </row>
    <row r="114" spans="1:3" ht="15.75" x14ac:dyDescent="0.25">
      <c r="A114" s="171" t="s">
        <v>368</v>
      </c>
      <c r="B114" s="171" t="s">
        <v>369</v>
      </c>
      <c r="C114" s="172">
        <v>2</v>
      </c>
    </row>
    <row r="115" spans="1:3" ht="15.75" x14ac:dyDescent="0.25">
      <c r="A115" s="171" t="s">
        <v>370</v>
      </c>
      <c r="B115" s="171" t="s">
        <v>371</v>
      </c>
      <c r="C115" s="172">
        <v>3</v>
      </c>
    </row>
    <row r="116" spans="1:3" ht="15.75" x14ac:dyDescent="0.25">
      <c r="A116" s="171" t="s">
        <v>372</v>
      </c>
      <c r="B116" s="171" t="s">
        <v>373</v>
      </c>
      <c r="C116" s="172">
        <v>3</v>
      </c>
    </row>
    <row r="117" spans="1:3" ht="15.75" x14ac:dyDescent="0.25">
      <c r="A117" s="171" t="s">
        <v>374</v>
      </c>
      <c r="B117" s="171" t="s">
        <v>375</v>
      </c>
      <c r="C117" s="172">
        <v>5</v>
      </c>
    </row>
    <row r="118" spans="1:3" ht="15.75" x14ac:dyDescent="0.25">
      <c r="A118" s="171" t="s">
        <v>376</v>
      </c>
      <c r="B118" s="171" t="s">
        <v>377</v>
      </c>
      <c r="C118" s="172">
        <v>4</v>
      </c>
    </row>
    <row r="119" spans="1:3" ht="15.75" x14ac:dyDescent="0.25">
      <c r="A119" s="171" t="s">
        <v>378</v>
      </c>
      <c r="B119" s="171" t="s">
        <v>379</v>
      </c>
      <c r="C119" s="240">
        <v>3</v>
      </c>
    </row>
    <row r="120" spans="1:3" ht="15.75" x14ac:dyDescent="0.25">
      <c r="A120" s="171" t="s">
        <v>140</v>
      </c>
      <c r="B120" s="171" t="s">
        <v>380</v>
      </c>
      <c r="C120" s="240">
        <v>3</v>
      </c>
    </row>
    <row r="121" spans="1:3" ht="15.75" x14ac:dyDescent="0.25">
      <c r="A121" s="171" t="s">
        <v>381</v>
      </c>
      <c r="B121" s="171" t="s">
        <v>382</v>
      </c>
      <c r="C121" s="240">
        <v>7</v>
      </c>
    </row>
    <row r="122" spans="1:3" ht="15.75" x14ac:dyDescent="0.25">
      <c r="A122" s="171" t="s">
        <v>383</v>
      </c>
      <c r="B122" s="171" t="s">
        <v>384</v>
      </c>
      <c r="C122" s="172">
        <v>3</v>
      </c>
    </row>
    <row r="123" spans="1:3" ht="15.75" x14ac:dyDescent="0.25">
      <c r="A123" s="171" t="s">
        <v>385</v>
      </c>
      <c r="B123" s="171" t="s">
        <v>386</v>
      </c>
      <c r="C123" s="172">
        <v>5</v>
      </c>
    </row>
    <row r="124" spans="1:3" ht="15.75" x14ac:dyDescent="0.25">
      <c r="A124" s="171" t="s">
        <v>387</v>
      </c>
      <c r="B124" s="171" t="s">
        <v>388</v>
      </c>
      <c r="C124" s="172">
        <v>3</v>
      </c>
    </row>
    <row r="125" spans="1:3" ht="15.75" x14ac:dyDescent="0.25">
      <c r="A125" s="176" t="s">
        <v>389</v>
      </c>
      <c r="B125" s="176" t="s">
        <v>390</v>
      </c>
      <c r="C125" s="177">
        <v>2</v>
      </c>
    </row>
    <row r="126" spans="1:3" ht="15.75" x14ac:dyDescent="0.25">
      <c r="A126" s="176" t="s">
        <v>391</v>
      </c>
      <c r="B126" s="176" t="s">
        <v>392</v>
      </c>
      <c r="C126" s="177">
        <v>4</v>
      </c>
    </row>
    <row r="127" spans="1:3" ht="15.75" x14ac:dyDescent="0.25">
      <c r="A127" s="176" t="s">
        <v>22</v>
      </c>
      <c r="B127" s="176" t="s">
        <v>393</v>
      </c>
      <c r="C127" s="177">
        <v>5</v>
      </c>
    </row>
    <row r="128" spans="1:3" ht="15.75" x14ac:dyDescent="0.25">
      <c r="A128" s="176" t="s">
        <v>151</v>
      </c>
      <c r="B128" s="176" t="s">
        <v>394</v>
      </c>
      <c r="C128" s="177">
        <v>5</v>
      </c>
    </row>
    <row r="129" spans="1:3" ht="15.75" x14ac:dyDescent="0.25">
      <c r="A129" s="176" t="s">
        <v>395</v>
      </c>
      <c r="B129" s="176" t="s">
        <v>396</v>
      </c>
      <c r="C129" s="177">
        <v>4</v>
      </c>
    </row>
    <row r="130" spans="1:3" ht="15.75" x14ac:dyDescent="0.25">
      <c r="A130" s="176" t="s">
        <v>397</v>
      </c>
      <c r="B130" s="176" t="s">
        <v>398</v>
      </c>
      <c r="C130" s="177">
        <v>1</v>
      </c>
    </row>
    <row r="131" spans="1:3" ht="15.75" x14ac:dyDescent="0.2">
      <c r="A131" s="171" t="s">
        <v>399</v>
      </c>
      <c r="B131" s="171" t="s">
        <v>400</v>
      </c>
      <c r="C131" s="241">
        <v>3</v>
      </c>
    </row>
    <row r="132" spans="1:3" ht="15.75" x14ac:dyDescent="0.25">
      <c r="A132" s="171" t="s">
        <v>401</v>
      </c>
      <c r="B132" s="171" t="s">
        <v>402</v>
      </c>
      <c r="C132" s="240">
        <v>3</v>
      </c>
    </row>
    <row r="133" spans="1:3" ht="15.75" x14ac:dyDescent="0.2">
      <c r="A133" s="171" t="s">
        <v>403</v>
      </c>
      <c r="B133" s="176" t="s">
        <v>404</v>
      </c>
      <c r="C133" s="241">
        <v>2</v>
      </c>
    </row>
    <row r="134" spans="1:3" ht="15.75" x14ac:dyDescent="0.2">
      <c r="A134" s="171" t="s">
        <v>405</v>
      </c>
      <c r="B134" s="176" t="s">
        <v>406</v>
      </c>
      <c r="C134" s="175">
        <v>2</v>
      </c>
    </row>
    <row r="135" spans="1:3" ht="15.75" x14ac:dyDescent="0.2">
      <c r="A135" s="171" t="s">
        <v>407</v>
      </c>
      <c r="B135" s="171" t="s">
        <v>408</v>
      </c>
      <c r="C135" s="175">
        <v>3</v>
      </c>
    </row>
    <row r="136" spans="1:3" ht="15.75" x14ac:dyDescent="0.2">
      <c r="A136" s="171" t="s">
        <v>409</v>
      </c>
      <c r="B136" s="171" t="s">
        <v>410</v>
      </c>
      <c r="C136" s="175">
        <v>3</v>
      </c>
    </row>
    <row r="137" spans="1:3" ht="15.75" x14ac:dyDescent="0.2">
      <c r="A137" s="171" t="s">
        <v>411</v>
      </c>
      <c r="B137" s="171" t="s">
        <v>832</v>
      </c>
      <c r="C137" s="175">
        <v>5</v>
      </c>
    </row>
    <row r="138" spans="1:3" ht="15.75" x14ac:dyDescent="0.25">
      <c r="A138" s="171" t="s">
        <v>412</v>
      </c>
      <c r="B138" s="171" t="s">
        <v>413</v>
      </c>
      <c r="C138" s="172">
        <v>6</v>
      </c>
    </row>
    <row r="139" spans="1:3" ht="15.75" x14ac:dyDescent="0.25">
      <c r="A139" s="171" t="s">
        <v>414</v>
      </c>
      <c r="B139" s="171" t="s">
        <v>415</v>
      </c>
      <c r="C139" s="172">
        <v>4</v>
      </c>
    </row>
    <row r="140" spans="1:3" ht="15.75" x14ac:dyDescent="0.25">
      <c r="A140" s="171" t="s">
        <v>416</v>
      </c>
      <c r="B140" s="171" t="s">
        <v>417</v>
      </c>
      <c r="C140" s="172">
        <v>5</v>
      </c>
    </row>
    <row r="141" spans="1:3" ht="15.75" x14ac:dyDescent="0.25">
      <c r="A141" s="171" t="s">
        <v>418</v>
      </c>
      <c r="B141" s="171" t="s">
        <v>419</v>
      </c>
      <c r="C141" s="172">
        <v>5</v>
      </c>
    </row>
    <row r="142" spans="1:3" ht="15.75" x14ac:dyDescent="0.25">
      <c r="A142" s="171" t="s">
        <v>420</v>
      </c>
      <c r="B142" s="171" t="s">
        <v>421</v>
      </c>
      <c r="C142" s="172">
        <v>4</v>
      </c>
    </row>
    <row r="143" spans="1:3" ht="15.75" x14ac:dyDescent="0.25">
      <c r="A143" s="171" t="s">
        <v>422</v>
      </c>
      <c r="B143" s="171" t="s">
        <v>423</v>
      </c>
      <c r="C143" s="172">
        <v>4</v>
      </c>
    </row>
    <row r="144" spans="1:3" ht="15.75" x14ac:dyDescent="0.25">
      <c r="A144" s="171" t="s">
        <v>424</v>
      </c>
      <c r="B144" s="171" t="s">
        <v>425</v>
      </c>
      <c r="C144" s="172">
        <v>4</v>
      </c>
    </row>
    <row r="145" spans="1:3" ht="15.75" x14ac:dyDescent="0.25">
      <c r="A145" s="171" t="s">
        <v>426</v>
      </c>
      <c r="B145" s="171" t="s">
        <v>427</v>
      </c>
      <c r="C145" s="172">
        <v>5</v>
      </c>
    </row>
    <row r="146" spans="1:3" ht="15.75" x14ac:dyDescent="0.25">
      <c r="A146" s="171" t="s">
        <v>428</v>
      </c>
      <c r="B146" s="171" t="s">
        <v>429</v>
      </c>
      <c r="C146" s="172">
        <v>6</v>
      </c>
    </row>
    <row r="147" spans="1:3" ht="15.75" x14ac:dyDescent="0.25">
      <c r="A147" s="171" t="s">
        <v>430</v>
      </c>
      <c r="B147" s="171" t="s">
        <v>431</v>
      </c>
      <c r="C147" s="172">
        <v>5</v>
      </c>
    </row>
    <row r="148" spans="1:3" ht="15.75" x14ac:dyDescent="0.25">
      <c r="A148" s="171" t="s">
        <v>432</v>
      </c>
      <c r="B148" s="171" t="s">
        <v>433</v>
      </c>
      <c r="C148" s="172">
        <v>5</v>
      </c>
    </row>
    <row r="149" spans="1:3" ht="15.75" x14ac:dyDescent="0.25">
      <c r="A149" s="171" t="s">
        <v>434</v>
      </c>
      <c r="B149" s="171" t="s">
        <v>435</v>
      </c>
      <c r="C149" s="172">
        <v>3</v>
      </c>
    </row>
    <row r="150" spans="1:3" ht="15.75" x14ac:dyDescent="0.25">
      <c r="A150" s="171" t="s">
        <v>436</v>
      </c>
      <c r="B150" s="171" t="s">
        <v>437</v>
      </c>
      <c r="C150" s="172">
        <v>6</v>
      </c>
    </row>
    <row r="151" spans="1:3" ht="15.75" x14ac:dyDescent="0.25">
      <c r="A151" s="171" t="s">
        <v>438</v>
      </c>
      <c r="B151" s="171" t="s">
        <v>439</v>
      </c>
      <c r="C151" s="172">
        <v>5</v>
      </c>
    </row>
    <row r="152" spans="1:3" ht="15.75" x14ac:dyDescent="0.25">
      <c r="A152" s="171" t="s">
        <v>440</v>
      </c>
      <c r="B152" s="171" t="s">
        <v>441</v>
      </c>
      <c r="C152" s="172">
        <v>5</v>
      </c>
    </row>
    <row r="153" spans="1:3" ht="15.75" x14ac:dyDescent="0.25">
      <c r="A153" s="171" t="s">
        <v>442</v>
      </c>
      <c r="B153" s="171" t="s">
        <v>443</v>
      </c>
      <c r="C153" s="172">
        <v>4</v>
      </c>
    </row>
    <row r="154" spans="1:3" ht="15.75" x14ac:dyDescent="0.25">
      <c r="A154" s="171" t="s">
        <v>444</v>
      </c>
      <c r="B154" s="171" t="s">
        <v>445</v>
      </c>
      <c r="C154" s="172">
        <v>6</v>
      </c>
    </row>
    <row r="155" spans="1:3" ht="15.75" x14ac:dyDescent="0.25">
      <c r="A155" s="171" t="s">
        <v>446</v>
      </c>
      <c r="B155" s="171" t="s">
        <v>447</v>
      </c>
      <c r="C155" s="172">
        <v>3</v>
      </c>
    </row>
    <row r="156" spans="1:3" ht="15.75" x14ac:dyDescent="0.25">
      <c r="A156" s="171" t="s">
        <v>448</v>
      </c>
      <c r="B156" s="171" t="s">
        <v>449</v>
      </c>
      <c r="C156" s="172">
        <v>4</v>
      </c>
    </row>
    <row r="157" spans="1:3" ht="15.75" x14ac:dyDescent="0.25">
      <c r="A157" s="171" t="s">
        <v>450</v>
      </c>
      <c r="B157" s="171" t="s">
        <v>451</v>
      </c>
      <c r="C157" s="172">
        <v>5</v>
      </c>
    </row>
    <row r="158" spans="1:3" ht="15.75" x14ac:dyDescent="0.25">
      <c r="A158" s="171" t="s">
        <v>452</v>
      </c>
      <c r="B158" s="171" t="s">
        <v>453</v>
      </c>
      <c r="C158" s="172">
        <v>5</v>
      </c>
    </row>
    <row r="159" spans="1:3" ht="15.75" x14ac:dyDescent="0.25">
      <c r="A159" s="171" t="s">
        <v>454</v>
      </c>
      <c r="B159" s="171" t="s">
        <v>455</v>
      </c>
      <c r="C159" s="172">
        <v>5</v>
      </c>
    </row>
    <row r="160" spans="1:3" ht="15.75" x14ac:dyDescent="0.25">
      <c r="A160" s="171" t="s">
        <v>456</v>
      </c>
      <c r="B160" s="171" t="s">
        <v>457</v>
      </c>
      <c r="C160" s="172">
        <v>5</v>
      </c>
    </row>
    <row r="161" spans="1:3" ht="15.75" x14ac:dyDescent="0.25">
      <c r="A161" s="171" t="s">
        <v>458</v>
      </c>
      <c r="B161" s="171" t="s">
        <v>459</v>
      </c>
      <c r="C161" s="172">
        <v>5</v>
      </c>
    </row>
    <row r="162" spans="1:3" ht="15.75" x14ac:dyDescent="0.25">
      <c r="A162" s="171" t="s">
        <v>460</v>
      </c>
      <c r="B162" s="171" t="s">
        <v>461</v>
      </c>
      <c r="C162" s="172">
        <v>5</v>
      </c>
    </row>
    <row r="163" spans="1:3" ht="15.75" x14ac:dyDescent="0.25">
      <c r="A163" s="171" t="s">
        <v>462</v>
      </c>
      <c r="B163" s="171" t="s">
        <v>463</v>
      </c>
      <c r="C163" s="172">
        <v>5</v>
      </c>
    </row>
    <row r="164" spans="1:3" ht="15.75" x14ac:dyDescent="0.25">
      <c r="A164" s="171" t="s">
        <v>464</v>
      </c>
      <c r="B164" s="171" t="s">
        <v>465</v>
      </c>
      <c r="C164" s="172">
        <v>6</v>
      </c>
    </row>
    <row r="165" spans="1:3" ht="15.75" x14ac:dyDescent="0.25">
      <c r="A165" s="171" t="s">
        <v>466</v>
      </c>
      <c r="B165" s="171" t="s">
        <v>467</v>
      </c>
      <c r="C165" s="172">
        <v>4</v>
      </c>
    </row>
    <row r="166" spans="1:3" ht="15.75" x14ac:dyDescent="0.25">
      <c r="A166" s="171" t="s">
        <v>3743</v>
      </c>
      <c r="B166" s="171" t="s">
        <v>3788</v>
      </c>
      <c r="C166" s="172">
        <v>3</v>
      </c>
    </row>
    <row r="167" spans="1:3" ht="15.75" x14ac:dyDescent="0.25">
      <c r="A167" s="171" t="s">
        <v>468</v>
      </c>
      <c r="B167" s="171" t="s">
        <v>186</v>
      </c>
      <c r="C167" s="172">
        <v>4</v>
      </c>
    </row>
    <row r="168" spans="1:3" ht="15.75" x14ac:dyDescent="0.25">
      <c r="A168" s="171" t="s">
        <v>469</v>
      </c>
      <c r="B168" s="171" t="s">
        <v>470</v>
      </c>
      <c r="C168" s="172">
        <v>4</v>
      </c>
    </row>
    <row r="169" spans="1:3" ht="15.75" x14ac:dyDescent="0.25">
      <c r="A169" s="171" t="s">
        <v>471</v>
      </c>
      <c r="B169" s="171" t="s">
        <v>186</v>
      </c>
      <c r="C169" s="172">
        <v>2</v>
      </c>
    </row>
    <row r="170" spans="1:3" ht="15.75" x14ac:dyDescent="0.25">
      <c r="A170" s="171" t="s">
        <v>472</v>
      </c>
      <c r="B170" s="171" t="s">
        <v>473</v>
      </c>
      <c r="C170" s="172">
        <v>3</v>
      </c>
    </row>
    <row r="171" spans="1:3" ht="15.75" x14ac:dyDescent="0.25">
      <c r="A171" s="171" t="s">
        <v>474</v>
      </c>
      <c r="B171" s="171" t="s">
        <v>475</v>
      </c>
      <c r="C171" s="172">
        <v>3</v>
      </c>
    </row>
    <row r="172" spans="1:3" ht="15.75" x14ac:dyDescent="0.25">
      <c r="A172" s="171" t="s">
        <v>476</v>
      </c>
      <c r="B172" s="171" t="s">
        <v>477</v>
      </c>
      <c r="C172" s="172">
        <v>5</v>
      </c>
    </row>
    <row r="173" spans="1:3" ht="15.75" x14ac:dyDescent="0.25">
      <c r="A173" s="171" t="s">
        <v>478</v>
      </c>
      <c r="B173" s="171" t="s">
        <v>479</v>
      </c>
      <c r="C173" s="172">
        <v>5</v>
      </c>
    </row>
    <row r="174" spans="1:3" ht="15.75" x14ac:dyDescent="0.25">
      <c r="A174" s="171" t="s">
        <v>480</v>
      </c>
      <c r="B174" s="171" t="s">
        <v>481</v>
      </c>
      <c r="C174" s="172">
        <v>2</v>
      </c>
    </row>
    <row r="175" spans="1:3" ht="15.75" x14ac:dyDescent="0.25">
      <c r="A175" s="171" t="s">
        <v>482</v>
      </c>
      <c r="B175" s="171" t="s">
        <v>483</v>
      </c>
      <c r="C175" s="172">
        <v>3</v>
      </c>
    </row>
    <row r="176" spans="1:3" ht="15.75" x14ac:dyDescent="0.25">
      <c r="A176" s="171" t="s">
        <v>484</v>
      </c>
      <c r="B176" s="171" t="s">
        <v>485</v>
      </c>
      <c r="C176" s="172">
        <v>4</v>
      </c>
    </row>
    <row r="177" spans="1:3" ht="15.75" x14ac:dyDescent="0.25">
      <c r="A177" s="171" t="s">
        <v>486</v>
      </c>
      <c r="B177" s="171" t="s">
        <v>487</v>
      </c>
      <c r="C177" s="172">
        <v>2</v>
      </c>
    </row>
    <row r="178" spans="1:3" ht="15.75" x14ac:dyDescent="0.25">
      <c r="A178" s="171" t="s">
        <v>488</v>
      </c>
      <c r="B178" s="171" t="s">
        <v>489</v>
      </c>
      <c r="C178" s="172">
        <v>2</v>
      </c>
    </row>
    <row r="179" spans="1:3" ht="15.75" x14ac:dyDescent="0.25">
      <c r="A179" s="171" t="s">
        <v>490</v>
      </c>
      <c r="B179" s="171" t="s">
        <v>491</v>
      </c>
      <c r="C179" s="172">
        <v>5</v>
      </c>
    </row>
    <row r="180" spans="1:3" ht="15.75" x14ac:dyDescent="0.25">
      <c r="A180" s="171" t="s">
        <v>492</v>
      </c>
      <c r="B180" s="171" t="s">
        <v>186</v>
      </c>
      <c r="C180" s="172">
        <v>4</v>
      </c>
    </row>
    <row r="181" spans="1:3" ht="15.75" x14ac:dyDescent="0.25">
      <c r="A181" s="171" t="s">
        <v>493</v>
      </c>
      <c r="B181" s="171" t="s">
        <v>494</v>
      </c>
      <c r="C181" s="172">
        <v>3</v>
      </c>
    </row>
    <row r="182" spans="1:3" ht="15.75" x14ac:dyDescent="0.25">
      <c r="A182" s="171" t="s">
        <v>495</v>
      </c>
      <c r="B182" s="171" t="s">
        <v>496</v>
      </c>
      <c r="C182" s="172">
        <v>3</v>
      </c>
    </row>
    <row r="183" spans="1:3" ht="31.5" x14ac:dyDescent="0.25">
      <c r="A183" s="171" t="s">
        <v>497</v>
      </c>
      <c r="B183" s="171" t="s">
        <v>498</v>
      </c>
      <c r="C183" s="172">
        <v>2</v>
      </c>
    </row>
    <row r="184" spans="1:3" ht="15.75" x14ac:dyDescent="0.25">
      <c r="A184" s="171" t="s">
        <v>499</v>
      </c>
      <c r="B184" s="171" t="s">
        <v>500</v>
      </c>
      <c r="C184" s="172">
        <v>5</v>
      </c>
    </row>
    <row r="185" spans="1:3" ht="15.75" x14ac:dyDescent="0.25">
      <c r="A185" s="171" t="s">
        <v>501</v>
      </c>
      <c r="B185" s="171" t="s">
        <v>502</v>
      </c>
      <c r="C185" s="172">
        <v>4</v>
      </c>
    </row>
    <row r="186" spans="1:3" ht="15.75" x14ac:dyDescent="0.25">
      <c r="A186" s="171" t="s">
        <v>503</v>
      </c>
      <c r="B186" s="171" t="s">
        <v>186</v>
      </c>
      <c r="C186" s="172">
        <v>3</v>
      </c>
    </row>
    <row r="187" spans="1:3" ht="15.75" x14ac:dyDescent="0.25">
      <c r="A187" s="171" t="s">
        <v>504</v>
      </c>
      <c r="B187" s="171" t="s">
        <v>505</v>
      </c>
      <c r="C187" s="172">
        <v>1</v>
      </c>
    </row>
    <row r="188" spans="1:3" ht="15.75" x14ac:dyDescent="0.25">
      <c r="A188" s="171" t="s">
        <v>506</v>
      </c>
      <c r="B188" s="171" t="s">
        <v>507</v>
      </c>
      <c r="C188" s="172">
        <v>4</v>
      </c>
    </row>
    <row r="189" spans="1:3" ht="15.75" x14ac:dyDescent="0.25">
      <c r="A189" s="171" t="s">
        <v>508</v>
      </c>
      <c r="B189" s="171" t="s">
        <v>509</v>
      </c>
      <c r="C189" s="172">
        <v>3</v>
      </c>
    </row>
    <row r="190" spans="1:3" ht="15.75" x14ac:dyDescent="0.25">
      <c r="A190" s="171" t="s">
        <v>510</v>
      </c>
      <c r="B190" s="171" t="s">
        <v>511</v>
      </c>
      <c r="C190" s="172">
        <v>4</v>
      </c>
    </row>
    <row r="191" spans="1:3" ht="15.75" x14ac:dyDescent="0.25">
      <c r="A191" s="171" t="s">
        <v>512</v>
      </c>
      <c r="B191" s="171" t="s">
        <v>513</v>
      </c>
      <c r="C191" s="172">
        <v>4</v>
      </c>
    </row>
    <row r="192" spans="1:3" ht="15.75" x14ac:dyDescent="0.25">
      <c r="A192" s="171" t="s">
        <v>514</v>
      </c>
      <c r="B192" s="171" t="s">
        <v>515</v>
      </c>
      <c r="C192" s="172">
        <v>4</v>
      </c>
    </row>
    <row r="193" spans="1:3" ht="15.75" x14ac:dyDescent="0.25">
      <c r="A193" s="171" t="s">
        <v>516</v>
      </c>
      <c r="B193" s="171" t="s">
        <v>517</v>
      </c>
      <c r="C193" s="172">
        <v>2</v>
      </c>
    </row>
    <row r="194" spans="1:3" ht="15.75" x14ac:dyDescent="0.25">
      <c r="A194" s="171" t="s">
        <v>518</v>
      </c>
      <c r="B194" s="171" t="s">
        <v>519</v>
      </c>
      <c r="C194" s="172">
        <v>3</v>
      </c>
    </row>
    <row r="195" spans="1:3" ht="15.75" x14ac:dyDescent="0.25">
      <c r="A195" s="171" t="s">
        <v>520</v>
      </c>
      <c r="B195" s="171" t="s">
        <v>521</v>
      </c>
      <c r="C195" s="172">
        <v>4</v>
      </c>
    </row>
    <row r="196" spans="1:3" ht="15.75" x14ac:dyDescent="0.25">
      <c r="A196" s="171" t="s">
        <v>522</v>
      </c>
      <c r="B196" s="171" t="s">
        <v>523</v>
      </c>
      <c r="C196" s="172">
        <v>2</v>
      </c>
    </row>
    <row r="197" spans="1:3" ht="15.75" x14ac:dyDescent="0.25">
      <c r="A197" s="171" t="s">
        <v>524</v>
      </c>
      <c r="B197" s="171" t="s">
        <v>525</v>
      </c>
      <c r="C197" s="172">
        <v>4</v>
      </c>
    </row>
    <row r="198" spans="1:3" ht="15.75" x14ac:dyDescent="0.25">
      <c r="A198" s="171" t="s">
        <v>526</v>
      </c>
      <c r="B198" s="171" t="s">
        <v>527</v>
      </c>
      <c r="C198" s="172">
        <v>4</v>
      </c>
    </row>
    <row r="199" spans="1:3" ht="15.75" x14ac:dyDescent="0.25">
      <c r="A199" s="171" t="s">
        <v>528</v>
      </c>
      <c r="B199" s="171" t="s">
        <v>529</v>
      </c>
      <c r="C199" s="172">
        <v>4</v>
      </c>
    </row>
    <row r="200" spans="1:3" ht="15.75" x14ac:dyDescent="0.25">
      <c r="A200" s="171" t="s">
        <v>530</v>
      </c>
      <c r="B200" s="171" t="s">
        <v>531</v>
      </c>
      <c r="C200" s="172">
        <v>3</v>
      </c>
    </row>
    <row r="201" spans="1:3" ht="15.75" x14ac:dyDescent="0.25">
      <c r="A201" s="171" t="s">
        <v>532</v>
      </c>
      <c r="B201" s="171" t="s">
        <v>186</v>
      </c>
      <c r="C201" s="172">
        <v>1</v>
      </c>
    </row>
    <row r="202" spans="1:3" ht="15.75" x14ac:dyDescent="0.25">
      <c r="A202" s="171" t="s">
        <v>533</v>
      </c>
      <c r="B202" s="171" t="s">
        <v>534</v>
      </c>
      <c r="C202" s="172">
        <v>1</v>
      </c>
    </row>
    <row r="203" spans="1:3" ht="15.75" x14ac:dyDescent="0.25">
      <c r="A203" s="171" t="s">
        <v>535</v>
      </c>
      <c r="B203" s="171" t="s">
        <v>536</v>
      </c>
      <c r="C203" s="172">
        <v>4</v>
      </c>
    </row>
    <row r="204" spans="1:3" ht="15.75" x14ac:dyDescent="0.25">
      <c r="A204" s="171" t="s">
        <v>537</v>
      </c>
      <c r="B204" s="171" t="s">
        <v>538</v>
      </c>
      <c r="C204" s="172">
        <v>4</v>
      </c>
    </row>
    <row r="205" spans="1:3" ht="15.75" x14ac:dyDescent="0.25">
      <c r="A205" s="171" t="s">
        <v>539</v>
      </c>
      <c r="B205" s="171" t="s">
        <v>540</v>
      </c>
      <c r="C205" s="172">
        <v>4</v>
      </c>
    </row>
    <row r="206" spans="1:3" ht="15.75" x14ac:dyDescent="0.25">
      <c r="A206" s="171" t="s">
        <v>541</v>
      </c>
      <c r="B206" s="171" t="s">
        <v>542</v>
      </c>
      <c r="C206" s="172">
        <v>4</v>
      </c>
    </row>
    <row r="207" spans="1:3" ht="15.75" x14ac:dyDescent="0.25">
      <c r="A207" s="171" t="s">
        <v>543</v>
      </c>
      <c r="B207" s="171" t="s">
        <v>544</v>
      </c>
      <c r="C207" s="172">
        <v>2</v>
      </c>
    </row>
    <row r="208" spans="1:3" ht="15.75" x14ac:dyDescent="0.25">
      <c r="A208" s="171" t="s">
        <v>545</v>
      </c>
      <c r="B208" s="171" t="s">
        <v>546</v>
      </c>
      <c r="C208" s="172">
        <v>1</v>
      </c>
    </row>
    <row r="209" spans="1:3" ht="15.75" x14ac:dyDescent="0.25">
      <c r="A209" s="171" t="s">
        <v>547</v>
      </c>
      <c r="B209" s="171" t="s">
        <v>548</v>
      </c>
      <c r="C209" s="172">
        <v>1</v>
      </c>
    </row>
    <row r="210" spans="1:3" ht="15.75" x14ac:dyDescent="0.25">
      <c r="A210" s="171" t="s">
        <v>549</v>
      </c>
      <c r="B210" s="171" t="s">
        <v>550</v>
      </c>
      <c r="C210" s="172">
        <v>7</v>
      </c>
    </row>
    <row r="211" spans="1:3" ht="15.75" x14ac:dyDescent="0.25">
      <c r="A211" s="171" t="s">
        <v>18</v>
      </c>
      <c r="B211" s="171" t="s">
        <v>551</v>
      </c>
      <c r="C211" s="172">
        <v>5</v>
      </c>
    </row>
    <row r="212" spans="1:3" ht="15.75" x14ac:dyDescent="0.25">
      <c r="A212" s="171" t="s">
        <v>137</v>
      </c>
      <c r="B212" s="171" t="s">
        <v>552</v>
      </c>
      <c r="C212" s="172">
        <v>6</v>
      </c>
    </row>
    <row r="213" spans="1:3" ht="15.75" x14ac:dyDescent="0.25">
      <c r="A213" s="171" t="s">
        <v>553</v>
      </c>
      <c r="B213" s="171" t="s">
        <v>554</v>
      </c>
      <c r="C213" s="172">
        <v>3</v>
      </c>
    </row>
    <row r="214" spans="1:3" ht="15.75" x14ac:dyDescent="0.25">
      <c r="A214" s="171" t="s">
        <v>555</v>
      </c>
      <c r="B214" s="171" t="s">
        <v>556</v>
      </c>
      <c r="C214" s="172">
        <v>2</v>
      </c>
    </row>
    <row r="215" spans="1:3" ht="15.75" x14ac:dyDescent="0.25">
      <c r="A215" s="171" t="s">
        <v>19</v>
      </c>
      <c r="B215" s="171" t="s">
        <v>557</v>
      </c>
      <c r="C215" s="172">
        <v>3</v>
      </c>
    </row>
    <row r="216" spans="1:3" ht="15.75" x14ac:dyDescent="0.25">
      <c r="A216" s="171" t="s">
        <v>558</v>
      </c>
      <c r="B216" s="171" t="s">
        <v>559</v>
      </c>
      <c r="C216" s="172">
        <v>1</v>
      </c>
    </row>
    <row r="217" spans="1:3" ht="15.75" x14ac:dyDescent="0.25">
      <c r="A217" s="171" t="s">
        <v>560</v>
      </c>
      <c r="B217" s="171" t="s">
        <v>561</v>
      </c>
      <c r="C217" s="172">
        <v>7</v>
      </c>
    </row>
    <row r="218" spans="1:3" ht="15.75" x14ac:dyDescent="0.25">
      <c r="A218" s="171" t="s">
        <v>562</v>
      </c>
      <c r="B218" s="171" t="s">
        <v>563</v>
      </c>
      <c r="C218" s="172">
        <v>2</v>
      </c>
    </row>
    <row r="219" spans="1:3" ht="15.75" x14ac:dyDescent="0.25">
      <c r="A219" s="171" t="s">
        <v>564</v>
      </c>
      <c r="B219" s="171" t="s">
        <v>565</v>
      </c>
      <c r="C219" s="172">
        <v>5</v>
      </c>
    </row>
    <row r="220" spans="1:3" ht="15.75" x14ac:dyDescent="0.25">
      <c r="A220" s="171" t="s">
        <v>566</v>
      </c>
      <c r="B220" s="171" t="s">
        <v>186</v>
      </c>
      <c r="C220" s="172">
        <v>4</v>
      </c>
    </row>
    <row r="221" spans="1:3" ht="15.75" x14ac:dyDescent="0.25">
      <c r="A221" s="171" t="s">
        <v>23</v>
      </c>
      <c r="B221" s="171" t="s">
        <v>567</v>
      </c>
      <c r="C221" s="172">
        <v>6</v>
      </c>
    </row>
    <row r="222" spans="1:3" ht="15.75" x14ac:dyDescent="0.25">
      <c r="A222" s="171" t="s">
        <v>138</v>
      </c>
      <c r="B222" s="171" t="s">
        <v>568</v>
      </c>
      <c r="C222" s="172">
        <v>4</v>
      </c>
    </row>
    <row r="223" spans="1:3" ht="15.75" x14ac:dyDescent="0.25">
      <c r="A223" s="171" t="s">
        <v>569</v>
      </c>
      <c r="B223" s="171" t="s">
        <v>570</v>
      </c>
      <c r="C223" s="172">
        <v>6</v>
      </c>
    </row>
    <row r="224" spans="1:3" ht="15.75" x14ac:dyDescent="0.25">
      <c r="A224" s="171" t="s">
        <v>571</v>
      </c>
      <c r="B224" s="171" t="s">
        <v>572</v>
      </c>
      <c r="C224" s="172">
        <v>2</v>
      </c>
    </row>
    <row r="225" spans="1:3" ht="15.75" x14ac:dyDescent="0.25">
      <c r="A225" s="171" t="s">
        <v>573</v>
      </c>
      <c r="B225" s="171" t="s">
        <v>574</v>
      </c>
      <c r="C225" s="172">
        <v>6</v>
      </c>
    </row>
    <row r="226" spans="1:3" ht="15.75" x14ac:dyDescent="0.25">
      <c r="A226" s="171" t="s">
        <v>575</v>
      </c>
      <c r="B226" s="171" t="s">
        <v>576</v>
      </c>
      <c r="C226" s="172">
        <v>4</v>
      </c>
    </row>
    <row r="227" spans="1:3" ht="15.75" x14ac:dyDescent="0.25">
      <c r="A227" s="171" t="s">
        <v>154</v>
      </c>
      <c r="B227" s="171" t="s">
        <v>577</v>
      </c>
      <c r="C227" s="172">
        <v>7</v>
      </c>
    </row>
    <row r="228" spans="1:3" ht="15.75" x14ac:dyDescent="0.25">
      <c r="A228" s="171" t="s">
        <v>578</v>
      </c>
      <c r="B228" s="171" t="s">
        <v>579</v>
      </c>
      <c r="C228" s="172">
        <v>8</v>
      </c>
    </row>
    <row r="229" spans="1:3" ht="15.75" x14ac:dyDescent="0.25">
      <c r="A229" s="171" t="s">
        <v>580</v>
      </c>
      <c r="B229" s="171" t="s">
        <v>581</v>
      </c>
      <c r="C229" s="172">
        <v>6</v>
      </c>
    </row>
    <row r="230" spans="1:3" ht="15.75" x14ac:dyDescent="0.25">
      <c r="A230" s="171" t="s">
        <v>582</v>
      </c>
      <c r="B230" s="171" t="s">
        <v>583</v>
      </c>
      <c r="C230" s="172">
        <v>5</v>
      </c>
    </row>
    <row r="231" spans="1:3" ht="15.75" x14ac:dyDescent="0.25">
      <c r="A231" s="171" t="s">
        <v>584</v>
      </c>
      <c r="B231" s="171" t="s">
        <v>585</v>
      </c>
      <c r="C231" s="172">
        <v>6</v>
      </c>
    </row>
    <row r="232" spans="1:3" ht="15.75" x14ac:dyDescent="0.25">
      <c r="A232" s="171" t="s">
        <v>586</v>
      </c>
      <c r="B232" s="171" t="s">
        <v>587</v>
      </c>
      <c r="C232" s="172">
        <v>1</v>
      </c>
    </row>
    <row r="233" spans="1:3" ht="15.75" x14ac:dyDescent="0.25">
      <c r="A233" s="171" t="s">
        <v>588</v>
      </c>
      <c r="B233" s="171" t="s">
        <v>589</v>
      </c>
      <c r="C233" s="172">
        <v>4</v>
      </c>
    </row>
    <row r="234" spans="1:3" ht="15.75" x14ac:dyDescent="0.25">
      <c r="A234" s="171" t="s">
        <v>590</v>
      </c>
      <c r="B234" s="171" t="s">
        <v>591</v>
      </c>
      <c r="C234" s="172">
        <v>5</v>
      </c>
    </row>
    <row r="235" spans="1:3" ht="15.75" x14ac:dyDescent="0.25">
      <c r="A235" s="171" t="s">
        <v>592</v>
      </c>
      <c r="B235" s="171" t="s">
        <v>186</v>
      </c>
      <c r="C235" s="172">
        <v>4</v>
      </c>
    </row>
    <row r="236" spans="1:3" ht="15.75" x14ac:dyDescent="0.25">
      <c r="A236" s="171" t="s">
        <v>593</v>
      </c>
      <c r="B236" s="171" t="s">
        <v>594</v>
      </c>
      <c r="C236" s="172">
        <v>6</v>
      </c>
    </row>
    <row r="237" spans="1:3" ht="15.75" x14ac:dyDescent="0.25">
      <c r="A237" s="171" t="s">
        <v>595</v>
      </c>
      <c r="B237" s="171" t="s">
        <v>596</v>
      </c>
      <c r="C237" s="172">
        <v>5</v>
      </c>
    </row>
    <row r="238" spans="1:3" ht="15.75" x14ac:dyDescent="0.25">
      <c r="A238" s="171" t="s">
        <v>597</v>
      </c>
      <c r="B238" s="171" t="s">
        <v>598</v>
      </c>
      <c r="C238" s="172">
        <v>4</v>
      </c>
    </row>
    <row r="239" spans="1:3" ht="15.75" x14ac:dyDescent="0.25">
      <c r="A239" s="171" t="s">
        <v>599</v>
      </c>
      <c r="B239" s="171" t="s">
        <v>600</v>
      </c>
      <c r="C239" s="172">
        <v>4</v>
      </c>
    </row>
    <row r="240" spans="1:3" ht="15.75" x14ac:dyDescent="0.25">
      <c r="A240" s="171" t="s">
        <v>601</v>
      </c>
      <c r="B240" s="171" t="s">
        <v>602</v>
      </c>
      <c r="C240" s="172">
        <v>5</v>
      </c>
    </row>
    <row r="241" spans="1:3" ht="15.75" x14ac:dyDescent="0.25">
      <c r="A241" s="171" t="s">
        <v>603</v>
      </c>
      <c r="B241" s="171" t="s">
        <v>604</v>
      </c>
      <c r="C241" s="172">
        <v>4</v>
      </c>
    </row>
    <row r="242" spans="1:3" ht="15.75" x14ac:dyDescent="0.25">
      <c r="A242" s="171" t="s">
        <v>605</v>
      </c>
      <c r="B242" s="171" t="s">
        <v>606</v>
      </c>
      <c r="C242" s="172">
        <v>4</v>
      </c>
    </row>
    <row r="243" spans="1:3" ht="15.75" x14ac:dyDescent="0.25">
      <c r="A243" s="171" t="s">
        <v>607</v>
      </c>
      <c r="B243" s="171" t="s">
        <v>608</v>
      </c>
      <c r="C243" s="172">
        <v>5</v>
      </c>
    </row>
    <row r="244" spans="1:3" ht="15.75" x14ac:dyDescent="0.25">
      <c r="A244" s="171" t="s">
        <v>609</v>
      </c>
      <c r="B244" s="171" t="s">
        <v>610</v>
      </c>
      <c r="C244" s="172">
        <v>7</v>
      </c>
    </row>
    <row r="245" spans="1:3" ht="15.75" x14ac:dyDescent="0.25">
      <c r="A245" s="171" t="s">
        <v>611</v>
      </c>
      <c r="B245" s="171" t="s">
        <v>186</v>
      </c>
      <c r="C245" s="172">
        <v>5</v>
      </c>
    </row>
    <row r="246" spans="1:3" ht="15.75" x14ac:dyDescent="0.25">
      <c r="A246" s="171" t="s">
        <v>612</v>
      </c>
      <c r="B246" s="171" t="s">
        <v>613</v>
      </c>
      <c r="C246" s="172">
        <v>8</v>
      </c>
    </row>
    <row r="247" spans="1:3" ht="15.75" x14ac:dyDescent="0.25">
      <c r="A247" s="171" t="s">
        <v>614</v>
      </c>
      <c r="B247" s="171" t="s">
        <v>615</v>
      </c>
      <c r="C247" s="172">
        <v>6</v>
      </c>
    </row>
    <row r="248" spans="1:3" ht="15.75" x14ac:dyDescent="0.25">
      <c r="A248" s="171" t="s">
        <v>616</v>
      </c>
      <c r="B248" s="171" t="s">
        <v>617</v>
      </c>
      <c r="C248" s="172">
        <v>8</v>
      </c>
    </row>
    <row r="249" spans="1:3" ht="15.75" x14ac:dyDescent="0.25">
      <c r="A249" s="171" t="s">
        <v>145</v>
      </c>
      <c r="B249" s="171" t="s">
        <v>618</v>
      </c>
      <c r="C249" s="172">
        <v>4</v>
      </c>
    </row>
    <row r="250" spans="1:3" ht="15.75" x14ac:dyDescent="0.25">
      <c r="A250" s="171" t="s">
        <v>619</v>
      </c>
      <c r="B250" s="171" t="s">
        <v>620</v>
      </c>
      <c r="C250" s="172">
        <v>8</v>
      </c>
    </row>
    <row r="251" spans="1:3" ht="15.75" x14ac:dyDescent="0.25">
      <c r="A251" s="171" t="s">
        <v>20</v>
      </c>
      <c r="B251" s="171" t="s">
        <v>621</v>
      </c>
      <c r="C251" s="172">
        <v>6</v>
      </c>
    </row>
    <row r="252" spans="1:3" ht="15.75" x14ac:dyDescent="0.25">
      <c r="A252" s="171" t="s">
        <v>622</v>
      </c>
      <c r="B252" s="171" t="s">
        <v>623</v>
      </c>
      <c r="C252" s="172">
        <v>6</v>
      </c>
    </row>
    <row r="253" spans="1:3" ht="15.75" x14ac:dyDescent="0.25">
      <c r="A253" s="171" t="s">
        <v>624</v>
      </c>
      <c r="B253" s="171" t="s">
        <v>625</v>
      </c>
      <c r="C253" s="172">
        <v>6</v>
      </c>
    </row>
    <row r="254" spans="1:3" ht="15.75" x14ac:dyDescent="0.25">
      <c r="A254" s="171" t="s">
        <v>830</v>
      </c>
      <c r="B254" s="171" t="s">
        <v>626</v>
      </c>
      <c r="C254" s="172">
        <v>4</v>
      </c>
    </row>
    <row r="255" spans="1:3" ht="15.75" x14ac:dyDescent="0.25">
      <c r="A255" s="171" t="s">
        <v>627</v>
      </c>
      <c r="B255" s="171" t="s">
        <v>628</v>
      </c>
      <c r="C255" s="172">
        <v>5</v>
      </c>
    </row>
    <row r="256" spans="1:3" ht="15.75" x14ac:dyDescent="0.25">
      <c r="A256" s="171" t="s">
        <v>629</v>
      </c>
      <c r="B256" s="171" t="s">
        <v>834</v>
      </c>
      <c r="C256" s="172">
        <v>8</v>
      </c>
    </row>
    <row r="257" spans="1:3" ht="15.75" x14ac:dyDescent="0.25">
      <c r="A257" s="171" t="s">
        <v>630</v>
      </c>
      <c r="B257" s="171" t="s">
        <v>631</v>
      </c>
      <c r="C257" s="172">
        <v>5</v>
      </c>
    </row>
    <row r="258" spans="1:3" ht="15.75" x14ac:dyDescent="0.25">
      <c r="A258" s="171" t="s">
        <v>632</v>
      </c>
      <c r="B258" s="171" t="s">
        <v>633</v>
      </c>
      <c r="C258" s="172">
        <v>4</v>
      </c>
    </row>
    <row r="259" spans="1:3" ht="15.75" x14ac:dyDescent="0.25">
      <c r="A259" s="171" t="s">
        <v>634</v>
      </c>
      <c r="B259" s="171" t="s">
        <v>635</v>
      </c>
      <c r="C259" s="172">
        <v>4</v>
      </c>
    </row>
    <row r="260" spans="1:3" ht="15.75" x14ac:dyDescent="0.25">
      <c r="A260" s="171" t="s">
        <v>636</v>
      </c>
      <c r="B260" s="171" t="s">
        <v>637</v>
      </c>
      <c r="C260" s="172">
        <v>5</v>
      </c>
    </row>
    <row r="261" spans="1:3" ht="15.75" x14ac:dyDescent="0.25">
      <c r="A261" s="171" t="s">
        <v>638</v>
      </c>
      <c r="B261" s="171" t="s">
        <v>639</v>
      </c>
      <c r="C261" s="172">
        <v>6</v>
      </c>
    </row>
    <row r="262" spans="1:3" ht="15.75" x14ac:dyDescent="0.25">
      <c r="A262" s="171" t="s">
        <v>640</v>
      </c>
      <c r="B262" s="171" t="s">
        <v>641</v>
      </c>
      <c r="C262" s="172">
        <v>3</v>
      </c>
    </row>
    <row r="263" spans="1:3" ht="15.75" x14ac:dyDescent="0.25">
      <c r="A263" s="171" t="s">
        <v>642</v>
      </c>
      <c r="B263" s="171" t="s">
        <v>643</v>
      </c>
      <c r="C263" s="172">
        <v>6</v>
      </c>
    </row>
    <row r="264" spans="1:3" ht="15.75" x14ac:dyDescent="0.25">
      <c r="A264" s="171" t="s">
        <v>644</v>
      </c>
      <c r="B264" s="171" t="s">
        <v>645</v>
      </c>
      <c r="C264" s="172">
        <v>4</v>
      </c>
    </row>
    <row r="265" spans="1:3" ht="15.75" x14ac:dyDescent="0.25">
      <c r="A265" s="171" t="s">
        <v>646</v>
      </c>
      <c r="B265" s="171" t="s">
        <v>186</v>
      </c>
      <c r="C265" s="172">
        <v>3</v>
      </c>
    </row>
    <row r="266" spans="1:3" ht="15.75" x14ac:dyDescent="0.25">
      <c r="A266" s="171" t="s">
        <v>647</v>
      </c>
      <c r="B266" s="171" t="s">
        <v>648</v>
      </c>
      <c r="C266" s="172">
        <v>2</v>
      </c>
    </row>
    <row r="267" spans="1:3" ht="15.75" x14ac:dyDescent="0.25">
      <c r="A267" s="171" t="s">
        <v>649</v>
      </c>
      <c r="B267" s="171" t="s">
        <v>650</v>
      </c>
      <c r="C267" s="172">
        <v>5</v>
      </c>
    </row>
    <row r="268" spans="1:3" ht="15.75" x14ac:dyDescent="0.25">
      <c r="A268" s="171" t="s">
        <v>651</v>
      </c>
      <c r="B268" s="171" t="s">
        <v>652</v>
      </c>
      <c r="C268" s="172">
        <v>5</v>
      </c>
    </row>
    <row r="269" spans="1:3" ht="15.75" x14ac:dyDescent="0.25">
      <c r="A269" s="171" t="s">
        <v>653</v>
      </c>
      <c r="B269" s="171" t="s">
        <v>654</v>
      </c>
      <c r="C269" s="172">
        <v>4</v>
      </c>
    </row>
    <row r="270" spans="1:3" ht="15.75" x14ac:dyDescent="0.25">
      <c r="A270" s="171" t="s">
        <v>655</v>
      </c>
      <c r="B270" s="171" t="s">
        <v>656</v>
      </c>
      <c r="C270" s="172">
        <v>4</v>
      </c>
    </row>
    <row r="271" spans="1:3" ht="15.75" x14ac:dyDescent="0.25">
      <c r="A271" s="171" t="s">
        <v>657</v>
      </c>
      <c r="B271" s="171" t="s">
        <v>658</v>
      </c>
      <c r="C271" s="172">
        <v>8</v>
      </c>
    </row>
    <row r="272" spans="1:3" ht="15.75" x14ac:dyDescent="0.25">
      <c r="A272" s="171" t="s">
        <v>659</v>
      </c>
      <c r="B272" s="171" t="s">
        <v>660</v>
      </c>
      <c r="C272" s="172">
        <v>7</v>
      </c>
    </row>
    <row r="273" spans="1:3" ht="15.75" x14ac:dyDescent="0.25">
      <c r="A273" s="171" t="s">
        <v>661</v>
      </c>
      <c r="B273" s="171" t="s">
        <v>662</v>
      </c>
      <c r="C273" s="172">
        <v>6</v>
      </c>
    </row>
    <row r="274" spans="1:3" ht="15.75" x14ac:dyDescent="0.25">
      <c r="A274" s="171" t="s">
        <v>663</v>
      </c>
      <c r="B274" s="171" t="s">
        <v>664</v>
      </c>
      <c r="C274" s="172">
        <v>8</v>
      </c>
    </row>
    <row r="275" spans="1:3" ht="15.75" x14ac:dyDescent="0.25">
      <c r="A275" s="171" t="s">
        <v>665</v>
      </c>
      <c r="B275" s="171" t="s">
        <v>666</v>
      </c>
      <c r="C275" s="172">
        <v>7</v>
      </c>
    </row>
    <row r="276" spans="1:3" ht="15.75" x14ac:dyDescent="0.25">
      <c r="A276" s="171" t="s">
        <v>667</v>
      </c>
      <c r="B276" s="171" t="s">
        <v>668</v>
      </c>
      <c r="C276" s="172">
        <v>6</v>
      </c>
    </row>
    <row r="277" spans="1:3" ht="15.75" x14ac:dyDescent="0.25">
      <c r="A277" s="171" t="s">
        <v>669</v>
      </c>
      <c r="B277" s="171" t="s">
        <v>670</v>
      </c>
      <c r="C277" s="172">
        <v>4</v>
      </c>
    </row>
    <row r="278" spans="1:3" ht="15.75" x14ac:dyDescent="0.25">
      <c r="A278" s="171" t="s">
        <v>671</v>
      </c>
      <c r="B278" s="171" t="s">
        <v>672</v>
      </c>
      <c r="C278" s="172">
        <v>4</v>
      </c>
    </row>
    <row r="279" spans="1:3" ht="15.75" x14ac:dyDescent="0.25">
      <c r="A279" s="171" t="s">
        <v>673</v>
      </c>
      <c r="B279" s="171" t="s">
        <v>674</v>
      </c>
      <c r="C279" s="172">
        <v>5</v>
      </c>
    </row>
    <row r="280" spans="1:3" ht="15.75" x14ac:dyDescent="0.25">
      <c r="A280" s="171" t="s">
        <v>675</v>
      </c>
      <c r="B280" s="171" t="s">
        <v>676</v>
      </c>
      <c r="C280" s="172">
        <v>1</v>
      </c>
    </row>
    <row r="281" spans="1:3" ht="15.75" x14ac:dyDescent="0.25">
      <c r="A281" s="171" t="s">
        <v>677</v>
      </c>
      <c r="B281" s="171" t="s">
        <v>678</v>
      </c>
      <c r="C281" s="172">
        <v>4</v>
      </c>
    </row>
    <row r="282" spans="1:3" ht="15.75" x14ac:dyDescent="0.25">
      <c r="A282" s="171" t="s">
        <v>679</v>
      </c>
      <c r="B282" s="171" t="s">
        <v>680</v>
      </c>
      <c r="C282" s="172">
        <v>7</v>
      </c>
    </row>
    <row r="283" spans="1:3" ht="15.75" x14ac:dyDescent="0.25">
      <c r="A283" s="171" t="s">
        <v>681</v>
      </c>
      <c r="B283" s="171" t="s">
        <v>682</v>
      </c>
      <c r="C283" s="172">
        <v>6</v>
      </c>
    </row>
    <row r="284" spans="1:3" ht="15.75" x14ac:dyDescent="0.25">
      <c r="A284" s="171" t="s">
        <v>683</v>
      </c>
      <c r="B284" s="171" t="s">
        <v>684</v>
      </c>
      <c r="C284" s="172">
        <v>5</v>
      </c>
    </row>
    <row r="285" spans="1:3" ht="15.75" x14ac:dyDescent="0.25">
      <c r="A285" s="171" t="s">
        <v>685</v>
      </c>
      <c r="B285" s="171" t="s">
        <v>686</v>
      </c>
      <c r="C285" s="172">
        <v>5</v>
      </c>
    </row>
    <row r="286" spans="1:3" ht="15.75" x14ac:dyDescent="0.25">
      <c r="A286" s="171" t="s">
        <v>687</v>
      </c>
      <c r="B286" s="171" t="s">
        <v>688</v>
      </c>
      <c r="C286" s="172">
        <v>3</v>
      </c>
    </row>
    <row r="287" spans="1:3" ht="15.75" x14ac:dyDescent="0.25">
      <c r="A287" s="171" t="s">
        <v>689</v>
      </c>
      <c r="B287" s="171" t="s">
        <v>690</v>
      </c>
      <c r="C287" s="172">
        <v>6</v>
      </c>
    </row>
    <row r="288" spans="1:3" ht="15.75" x14ac:dyDescent="0.25">
      <c r="A288" s="171" t="s">
        <v>691</v>
      </c>
      <c r="B288" s="171" t="s">
        <v>692</v>
      </c>
      <c r="C288" s="172">
        <v>5</v>
      </c>
    </row>
    <row r="289" spans="1:3" ht="15.75" x14ac:dyDescent="0.25">
      <c r="A289" s="171" t="s">
        <v>693</v>
      </c>
      <c r="B289" s="171" t="s">
        <v>694</v>
      </c>
      <c r="C289" s="172">
        <v>5</v>
      </c>
    </row>
    <row r="290" spans="1:3" ht="15.75" x14ac:dyDescent="0.25">
      <c r="A290" s="171" t="s">
        <v>695</v>
      </c>
      <c r="B290" s="171" t="s">
        <v>696</v>
      </c>
      <c r="C290" s="172">
        <v>6</v>
      </c>
    </row>
    <row r="291" spans="1:3" ht="15.75" x14ac:dyDescent="0.25">
      <c r="A291" s="171" t="s">
        <v>697</v>
      </c>
      <c r="B291" s="171" t="s">
        <v>698</v>
      </c>
      <c r="C291" s="172">
        <v>5</v>
      </c>
    </row>
    <row r="292" spans="1:3" ht="15.75" x14ac:dyDescent="0.25">
      <c r="A292" s="171" t="s">
        <v>699</v>
      </c>
      <c r="B292" s="171" t="s">
        <v>700</v>
      </c>
      <c r="C292" s="172">
        <v>5</v>
      </c>
    </row>
    <row r="293" spans="1:3" ht="15.75" x14ac:dyDescent="0.25">
      <c r="A293" s="171" t="s">
        <v>701</v>
      </c>
      <c r="B293" s="171" t="s">
        <v>186</v>
      </c>
      <c r="C293" s="172">
        <v>4</v>
      </c>
    </row>
    <row r="294" spans="1:3" ht="15.75" x14ac:dyDescent="0.25">
      <c r="A294" s="171" t="s">
        <v>702</v>
      </c>
      <c r="B294" s="171" t="s">
        <v>703</v>
      </c>
      <c r="C294" s="172">
        <v>1</v>
      </c>
    </row>
    <row r="295" spans="1:3" ht="15.75" x14ac:dyDescent="0.25">
      <c r="A295" s="171" t="s">
        <v>704</v>
      </c>
      <c r="B295" s="171" t="s">
        <v>705</v>
      </c>
      <c r="C295" s="172">
        <v>4</v>
      </c>
    </row>
    <row r="296" spans="1:3" ht="15.75" x14ac:dyDescent="0.25">
      <c r="A296" s="171" t="s">
        <v>706</v>
      </c>
      <c r="B296" s="171" t="s">
        <v>707</v>
      </c>
      <c r="C296" s="172">
        <v>5</v>
      </c>
    </row>
    <row r="297" spans="1:3" ht="15.75" x14ac:dyDescent="0.25">
      <c r="A297" s="171" t="s">
        <v>708</v>
      </c>
      <c r="B297" s="171" t="s">
        <v>709</v>
      </c>
      <c r="C297" s="172">
        <v>3</v>
      </c>
    </row>
    <row r="298" spans="1:3" ht="15.75" x14ac:dyDescent="0.25">
      <c r="A298" s="171" t="s">
        <v>150</v>
      </c>
      <c r="B298" s="171" t="s">
        <v>710</v>
      </c>
      <c r="C298" s="172">
        <v>6</v>
      </c>
    </row>
    <row r="299" spans="1:3" ht="15.75" x14ac:dyDescent="0.25">
      <c r="A299" s="171" t="s">
        <v>711</v>
      </c>
      <c r="B299" s="171" t="s">
        <v>712</v>
      </c>
      <c r="C299" s="172">
        <v>4</v>
      </c>
    </row>
    <row r="300" spans="1:3" ht="15.75" x14ac:dyDescent="0.25">
      <c r="A300" s="171" t="s">
        <v>24</v>
      </c>
      <c r="B300" s="171" t="s">
        <v>713</v>
      </c>
      <c r="C300" s="172">
        <v>5</v>
      </c>
    </row>
    <row r="301" spans="1:3" ht="15.75" x14ac:dyDescent="0.25">
      <c r="A301" s="171" t="s">
        <v>714</v>
      </c>
      <c r="B301" s="171" t="s">
        <v>715</v>
      </c>
      <c r="C301" s="172">
        <v>4</v>
      </c>
    </row>
    <row r="302" spans="1:3" ht="15.75" x14ac:dyDescent="0.25">
      <c r="A302" s="171" t="s">
        <v>716</v>
      </c>
      <c r="B302" s="171" t="s">
        <v>835</v>
      </c>
      <c r="C302" s="172">
        <v>6</v>
      </c>
    </row>
    <row r="303" spans="1:3" ht="15.75" x14ac:dyDescent="0.25">
      <c r="A303" s="176" t="s">
        <v>717</v>
      </c>
      <c r="B303" s="171" t="s">
        <v>718</v>
      </c>
      <c r="C303" s="172">
        <v>6</v>
      </c>
    </row>
    <row r="304" spans="1:3" ht="15.75" x14ac:dyDescent="0.25">
      <c r="A304" s="176" t="s">
        <v>156</v>
      </c>
      <c r="B304" s="171" t="s">
        <v>719</v>
      </c>
      <c r="C304" s="172">
        <v>4</v>
      </c>
    </row>
    <row r="305" spans="1:3" ht="15.75" x14ac:dyDescent="0.25">
      <c r="A305" s="176" t="s">
        <v>720</v>
      </c>
      <c r="B305" s="171" t="s">
        <v>721</v>
      </c>
      <c r="C305" s="172">
        <v>6</v>
      </c>
    </row>
    <row r="306" spans="1:3" ht="15.75" x14ac:dyDescent="0.25">
      <c r="A306" s="176" t="s">
        <v>722</v>
      </c>
      <c r="B306" s="171" t="s">
        <v>723</v>
      </c>
      <c r="C306" s="172">
        <v>3</v>
      </c>
    </row>
    <row r="307" spans="1:3" ht="15.75" x14ac:dyDescent="0.25">
      <c r="A307" s="176" t="s">
        <v>724</v>
      </c>
      <c r="B307" s="171" t="s">
        <v>3630</v>
      </c>
      <c r="C307" s="172">
        <v>5</v>
      </c>
    </row>
    <row r="308" spans="1:3" ht="15.75" x14ac:dyDescent="0.25">
      <c r="A308" s="176" t="s">
        <v>725</v>
      </c>
      <c r="B308" s="171" t="s">
        <v>726</v>
      </c>
      <c r="C308" s="172">
        <v>4</v>
      </c>
    </row>
    <row r="309" spans="1:3" ht="15.75" x14ac:dyDescent="0.25">
      <c r="A309" s="176" t="s">
        <v>727</v>
      </c>
      <c r="B309" s="171" t="s">
        <v>728</v>
      </c>
      <c r="C309" s="172">
        <v>3</v>
      </c>
    </row>
    <row r="310" spans="1:3" ht="15.75" x14ac:dyDescent="0.25">
      <c r="A310" s="176" t="s">
        <v>729</v>
      </c>
      <c r="B310" s="171" t="s">
        <v>730</v>
      </c>
      <c r="C310" s="172">
        <v>4</v>
      </c>
    </row>
    <row r="311" spans="1:3" ht="15.75" x14ac:dyDescent="0.25">
      <c r="A311" s="176" t="s">
        <v>731</v>
      </c>
      <c r="B311" s="171" t="s">
        <v>732</v>
      </c>
      <c r="C311" s="172">
        <v>5</v>
      </c>
    </row>
    <row r="312" spans="1:3" ht="15.75" x14ac:dyDescent="0.25">
      <c r="A312" s="176" t="s">
        <v>733</v>
      </c>
      <c r="B312" s="171" t="s">
        <v>734</v>
      </c>
      <c r="C312" s="172">
        <v>4</v>
      </c>
    </row>
    <row r="313" spans="1:3" ht="15.75" x14ac:dyDescent="0.25">
      <c r="A313" s="176" t="s">
        <v>735</v>
      </c>
      <c r="B313" s="171" t="s">
        <v>3631</v>
      </c>
      <c r="C313" s="172">
        <v>5</v>
      </c>
    </row>
    <row r="314" spans="1:3" ht="15.75" x14ac:dyDescent="0.25">
      <c r="A314" s="176" t="s">
        <v>736</v>
      </c>
      <c r="B314" s="171" t="s">
        <v>737</v>
      </c>
      <c r="C314" s="172">
        <v>4</v>
      </c>
    </row>
    <row r="315" spans="1:3" ht="15.75" x14ac:dyDescent="0.25">
      <c r="A315" s="176" t="s">
        <v>738</v>
      </c>
      <c r="B315" s="171" t="s">
        <v>739</v>
      </c>
      <c r="C315" s="172">
        <v>4</v>
      </c>
    </row>
    <row r="316" spans="1:3" ht="15.75" x14ac:dyDescent="0.25">
      <c r="A316" s="171" t="s">
        <v>740</v>
      </c>
      <c r="B316" s="171" t="s">
        <v>836</v>
      </c>
      <c r="C316" s="172">
        <v>5</v>
      </c>
    </row>
    <row r="317" spans="1:3" ht="15.75" x14ac:dyDescent="0.25">
      <c r="A317" s="171" t="s">
        <v>741</v>
      </c>
      <c r="B317" s="171" t="s">
        <v>742</v>
      </c>
      <c r="C317" s="172">
        <v>6</v>
      </c>
    </row>
    <row r="318" spans="1:3" ht="15.75" x14ac:dyDescent="0.25">
      <c r="A318" s="171" t="s">
        <v>743</v>
      </c>
      <c r="B318" s="171" t="s">
        <v>744</v>
      </c>
      <c r="C318" s="172">
        <v>5</v>
      </c>
    </row>
    <row r="319" spans="1:3" ht="15.75" x14ac:dyDescent="0.25">
      <c r="A319" s="171" t="s">
        <v>745</v>
      </c>
      <c r="B319" s="171" t="s">
        <v>746</v>
      </c>
      <c r="C319" s="172">
        <v>5</v>
      </c>
    </row>
    <row r="320" spans="1:3" ht="15.75" x14ac:dyDescent="0.25">
      <c r="A320" s="171" t="s">
        <v>747</v>
      </c>
      <c r="B320" s="171" t="s">
        <v>748</v>
      </c>
      <c r="C320" s="172">
        <v>6</v>
      </c>
    </row>
    <row r="321" spans="1:3" ht="15.75" x14ac:dyDescent="0.25">
      <c r="A321" s="171" t="s">
        <v>749</v>
      </c>
      <c r="B321" s="171" t="s">
        <v>750</v>
      </c>
      <c r="C321" s="172">
        <v>6</v>
      </c>
    </row>
    <row r="322" spans="1:3" ht="15.75" x14ac:dyDescent="0.25">
      <c r="A322" s="171" t="s">
        <v>751</v>
      </c>
      <c r="B322" s="171" t="s">
        <v>752</v>
      </c>
      <c r="C322" s="172">
        <v>5</v>
      </c>
    </row>
    <row r="323" spans="1:3" ht="15.75" x14ac:dyDescent="0.25">
      <c r="A323" s="171" t="s">
        <v>753</v>
      </c>
      <c r="B323" s="171" t="s">
        <v>754</v>
      </c>
      <c r="C323" s="172">
        <v>5</v>
      </c>
    </row>
    <row r="324" spans="1:3" ht="15.75" x14ac:dyDescent="0.25">
      <c r="A324" s="171" t="s">
        <v>755</v>
      </c>
      <c r="B324" s="171" t="s">
        <v>756</v>
      </c>
      <c r="C324" s="172">
        <v>6</v>
      </c>
    </row>
    <row r="325" spans="1:3" ht="15.75" x14ac:dyDescent="0.25">
      <c r="A325" s="171" t="s">
        <v>757</v>
      </c>
      <c r="B325" s="171" t="s">
        <v>758</v>
      </c>
      <c r="C325" s="172">
        <v>4</v>
      </c>
    </row>
    <row r="326" spans="1:3" ht="15.75" x14ac:dyDescent="0.25">
      <c r="A326" s="171" t="s">
        <v>759</v>
      </c>
      <c r="B326" s="171" t="s">
        <v>760</v>
      </c>
      <c r="C326" s="172">
        <v>5</v>
      </c>
    </row>
    <row r="327" spans="1:3" ht="15.75" x14ac:dyDescent="0.25">
      <c r="A327" s="171" t="s">
        <v>761</v>
      </c>
      <c r="B327" s="171" t="s">
        <v>762</v>
      </c>
      <c r="C327" s="172">
        <v>4</v>
      </c>
    </row>
    <row r="328" spans="1:3" ht="15.75" x14ac:dyDescent="0.25">
      <c r="A328" s="171" t="s">
        <v>763</v>
      </c>
      <c r="B328" s="171" t="s">
        <v>764</v>
      </c>
      <c r="C328" s="172">
        <v>3</v>
      </c>
    </row>
    <row r="329" spans="1:3" ht="15.75" x14ac:dyDescent="0.25">
      <c r="A329" s="171" t="s">
        <v>765</v>
      </c>
      <c r="B329" s="171" t="s">
        <v>766</v>
      </c>
      <c r="C329" s="172">
        <v>2</v>
      </c>
    </row>
    <row r="330" spans="1:3" ht="15.75" x14ac:dyDescent="0.25">
      <c r="A330" s="171" t="s">
        <v>767</v>
      </c>
      <c r="B330" s="171" t="s">
        <v>768</v>
      </c>
      <c r="C330" s="172">
        <v>3</v>
      </c>
    </row>
    <row r="331" spans="1:3" ht="15.75" x14ac:dyDescent="0.25">
      <c r="A331" s="171" t="s">
        <v>769</v>
      </c>
      <c r="B331" s="171" t="s">
        <v>186</v>
      </c>
      <c r="C331" s="172">
        <v>4</v>
      </c>
    </row>
    <row r="332" spans="1:3" ht="15.75" x14ac:dyDescent="0.25">
      <c r="A332" s="171" t="s">
        <v>770</v>
      </c>
      <c r="B332" s="171" t="s">
        <v>771</v>
      </c>
      <c r="C332" s="172">
        <v>6</v>
      </c>
    </row>
    <row r="333" spans="1:3" ht="15.75" x14ac:dyDescent="0.25">
      <c r="A333" s="171" t="s">
        <v>772</v>
      </c>
      <c r="B333" s="171" t="s">
        <v>773</v>
      </c>
      <c r="C333" s="172">
        <v>6</v>
      </c>
    </row>
    <row r="334" spans="1:3" ht="15.75" x14ac:dyDescent="0.25">
      <c r="A334" s="171" t="s">
        <v>774</v>
      </c>
      <c r="B334" s="171" t="s">
        <v>775</v>
      </c>
      <c r="C334" s="172">
        <v>7</v>
      </c>
    </row>
    <row r="335" spans="1:3" ht="15.75" x14ac:dyDescent="0.25">
      <c r="A335" s="171" t="s">
        <v>776</v>
      </c>
      <c r="B335" s="171" t="s">
        <v>3789</v>
      </c>
      <c r="C335" s="172">
        <v>5</v>
      </c>
    </row>
    <row r="336" spans="1:3" ht="15.75" x14ac:dyDescent="0.2">
      <c r="A336" s="171" t="s">
        <v>777</v>
      </c>
      <c r="B336" s="171" t="s">
        <v>3632</v>
      </c>
      <c r="C336" s="175"/>
    </row>
    <row r="337" spans="1:3" ht="15.75" x14ac:dyDescent="0.2">
      <c r="A337" s="171" t="s">
        <v>778</v>
      </c>
      <c r="B337" s="171" t="s">
        <v>779</v>
      </c>
      <c r="C337" s="175">
        <v>5</v>
      </c>
    </row>
    <row r="338" spans="1:3" ht="15.75" x14ac:dyDescent="0.25">
      <c r="A338" s="171" t="s">
        <v>780</v>
      </c>
      <c r="B338" s="171" t="s">
        <v>781</v>
      </c>
      <c r="C338" s="172">
        <v>4</v>
      </c>
    </row>
    <row r="339" spans="1:3" ht="15.75" x14ac:dyDescent="0.25">
      <c r="A339" s="171" t="s">
        <v>782</v>
      </c>
      <c r="B339" s="176" t="s">
        <v>783</v>
      </c>
      <c r="C339" s="177">
        <v>4</v>
      </c>
    </row>
    <row r="340" spans="1:3" ht="15.75" x14ac:dyDescent="0.25">
      <c r="A340" s="171" t="s">
        <v>149</v>
      </c>
      <c r="B340" s="176" t="s">
        <v>784</v>
      </c>
      <c r="C340" s="172">
        <v>2</v>
      </c>
    </row>
    <row r="341" spans="1:3" ht="15.75" x14ac:dyDescent="0.2">
      <c r="A341" s="171" t="s">
        <v>785</v>
      </c>
      <c r="B341" s="171" t="s">
        <v>786</v>
      </c>
      <c r="C341" s="175">
        <v>4</v>
      </c>
    </row>
    <row r="342" spans="1:3" ht="15.75" x14ac:dyDescent="0.2">
      <c r="A342" s="171" t="s">
        <v>787</v>
      </c>
      <c r="B342" s="171" t="s">
        <v>788</v>
      </c>
      <c r="C342" s="175">
        <v>4</v>
      </c>
    </row>
    <row r="343" spans="1:3" ht="15.75" x14ac:dyDescent="0.25">
      <c r="A343" s="171" t="s">
        <v>789</v>
      </c>
      <c r="B343" s="171" t="s">
        <v>790</v>
      </c>
      <c r="C343" s="172">
        <v>5</v>
      </c>
    </row>
    <row r="344" spans="1:3" ht="15.75" x14ac:dyDescent="0.25">
      <c r="A344" s="171" t="s">
        <v>791</v>
      </c>
      <c r="B344" s="171" t="s">
        <v>792</v>
      </c>
      <c r="C344" s="172">
        <v>2</v>
      </c>
    </row>
    <row r="345" spans="1:3" ht="15.75" x14ac:dyDescent="0.25">
      <c r="A345" s="171" t="s">
        <v>793</v>
      </c>
      <c r="B345" s="171" t="s">
        <v>794</v>
      </c>
      <c r="C345" s="172">
        <v>4</v>
      </c>
    </row>
    <row r="346" spans="1:3" ht="15.75" x14ac:dyDescent="0.25">
      <c r="A346" s="171" t="s">
        <v>795</v>
      </c>
      <c r="B346" s="171" t="s">
        <v>796</v>
      </c>
      <c r="C346" s="172">
        <v>4</v>
      </c>
    </row>
    <row r="347" spans="1:3" ht="15.75" x14ac:dyDescent="0.25">
      <c r="A347" s="171" t="s">
        <v>797</v>
      </c>
      <c r="B347" s="171" t="s">
        <v>798</v>
      </c>
      <c r="C347" s="172">
        <v>5</v>
      </c>
    </row>
    <row r="348" spans="1:3" ht="15.75" x14ac:dyDescent="0.25">
      <c r="A348" s="171" t="s">
        <v>799</v>
      </c>
      <c r="B348" s="171" t="s">
        <v>833</v>
      </c>
      <c r="C348" s="172">
        <v>7</v>
      </c>
    </row>
    <row r="349" spans="1:3" ht="15.75" x14ac:dyDescent="0.25">
      <c r="A349" s="171" t="s">
        <v>800</v>
      </c>
      <c r="B349" s="171" t="s">
        <v>801</v>
      </c>
      <c r="C349" s="172">
        <v>3</v>
      </c>
    </row>
    <row r="350" spans="1:3" ht="15.75" x14ac:dyDescent="0.25">
      <c r="A350" s="171" t="s">
        <v>802</v>
      </c>
      <c r="B350" s="171" t="s">
        <v>803</v>
      </c>
      <c r="C350" s="172">
        <v>4</v>
      </c>
    </row>
    <row r="351" spans="1:3" ht="15.75" x14ac:dyDescent="0.25">
      <c r="A351" s="171" t="s">
        <v>804</v>
      </c>
      <c r="B351" s="171" t="s">
        <v>805</v>
      </c>
      <c r="C351" s="172">
        <v>4</v>
      </c>
    </row>
    <row r="352" spans="1:3" ht="15.75" x14ac:dyDescent="0.25">
      <c r="A352" s="171" t="s">
        <v>806</v>
      </c>
      <c r="B352" s="171" t="s">
        <v>807</v>
      </c>
      <c r="C352" s="172">
        <v>4</v>
      </c>
    </row>
    <row r="353" spans="1:3" ht="15.75" x14ac:dyDescent="0.25">
      <c r="A353" s="171" t="s">
        <v>826</v>
      </c>
      <c r="B353" s="171" t="s">
        <v>827</v>
      </c>
      <c r="C353" s="172">
        <v>5</v>
      </c>
    </row>
    <row r="354" spans="1:3" ht="15.75" x14ac:dyDescent="0.25">
      <c r="A354" s="171" t="s">
        <v>808</v>
      </c>
      <c r="B354" s="171" t="s">
        <v>809</v>
      </c>
      <c r="C354" s="172">
        <v>4</v>
      </c>
    </row>
    <row r="355" spans="1:3" ht="15.75" x14ac:dyDescent="0.25">
      <c r="A355" s="171" t="s">
        <v>810</v>
      </c>
      <c r="B355" s="171" t="s">
        <v>186</v>
      </c>
      <c r="C355" s="172">
        <v>1</v>
      </c>
    </row>
    <row r="356" spans="1:3" ht="15.75" x14ac:dyDescent="0.25">
      <c r="A356" s="171" t="s">
        <v>811</v>
      </c>
      <c r="B356" s="171" t="s">
        <v>812</v>
      </c>
      <c r="C356" s="172">
        <v>4</v>
      </c>
    </row>
    <row r="357" spans="1:3" ht="15.75" x14ac:dyDescent="0.25">
      <c r="A357" s="171" t="s">
        <v>813</v>
      </c>
      <c r="B357" s="171" t="s">
        <v>814</v>
      </c>
      <c r="C357" s="172">
        <v>1</v>
      </c>
    </row>
    <row r="358" spans="1:3" ht="15.75" x14ac:dyDescent="0.25">
      <c r="A358" s="171" t="s">
        <v>815</v>
      </c>
      <c r="B358" s="171" t="s">
        <v>816</v>
      </c>
      <c r="C358" s="172">
        <v>4</v>
      </c>
    </row>
    <row r="359" spans="1:3" ht="15.75" x14ac:dyDescent="0.25">
      <c r="A359" s="171" t="s">
        <v>817</v>
      </c>
      <c r="B359" s="171" t="s">
        <v>818</v>
      </c>
      <c r="C359" s="172">
        <v>3</v>
      </c>
    </row>
    <row r="360" spans="1:3" ht="15.75" x14ac:dyDescent="0.25">
      <c r="A360" s="171" t="s">
        <v>819</v>
      </c>
      <c r="B360" s="171" t="s">
        <v>837</v>
      </c>
      <c r="C360" s="172">
        <v>5</v>
      </c>
    </row>
    <row r="361" spans="1:3" ht="15.75" x14ac:dyDescent="0.25">
      <c r="A361" s="171" t="s">
        <v>820</v>
      </c>
      <c r="B361" s="171" t="s">
        <v>821</v>
      </c>
      <c r="C361" s="172">
        <v>4</v>
      </c>
    </row>
    <row r="362" spans="1:3" ht="15.75" x14ac:dyDescent="0.25">
      <c r="A362" s="171" t="s">
        <v>822</v>
      </c>
      <c r="B362" s="171" t="s">
        <v>823</v>
      </c>
      <c r="C362" s="172">
        <v>4</v>
      </c>
    </row>
    <row r="363" spans="1:3" ht="15.75" x14ac:dyDescent="0.25">
      <c r="A363" s="171" t="s">
        <v>824</v>
      </c>
      <c r="B363" s="171" t="s">
        <v>825</v>
      </c>
      <c r="C363" s="172">
        <v>5</v>
      </c>
    </row>
    <row r="364" spans="1:3" ht="12.75" customHeight="1" x14ac:dyDescent="0.25">
      <c r="A364" s="233" t="s">
        <v>3633</v>
      </c>
      <c r="B364" s="233" t="s">
        <v>3634</v>
      </c>
      <c r="C364" s="172">
        <v>7</v>
      </c>
    </row>
    <row r="365" spans="1:3" ht="12.75" customHeight="1" x14ac:dyDescent="0.25">
      <c r="A365" s="233" t="s">
        <v>3635</v>
      </c>
      <c r="B365" s="233" t="s">
        <v>3636</v>
      </c>
      <c r="C365" s="170">
        <v>5</v>
      </c>
    </row>
    <row r="366" spans="1:3" ht="12.75" customHeight="1" x14ac:dyDescent="0.25">
      <c r="A366" s="233" t="s">
        <v>3637</v>
      </c>
      <c r="B366" s="233" t="s">
        <v>186</v>
      </c>
      <c r="C366" s="170">
        <v>4</v>
      </c>
    </row>
    <row r="367" spans="1:3" ht="12.75" customHeight="1" x14ac:dyDescent="0.25">
      <c r="A367" s="233" t="s">
        <v>3638</v>
      </c>
      <c r="B367" s="233" t="s">
        <v>3639</v>
      </c>
      <c r="C367" s="170">
        <v>4</v>
      </c>
    </row>
    <row r="368" spans="1:3" ht="12.75" customHeight="1" x14ac:dyDescent="0.25">
      <c r="A368" s="233" t="s">
        <v>3640</v>
      </c>
      <c r="B368" s="233" t="s">
        <v>3641</v>
      </c>
      <c r="C368" s="170">
        <v>4</v>
      </c>
    </row>
    <row r="369" spans="1:3" ht="12.75" customHeight="1" x14ac:dyDescent="0.25">
      <c r="A369" s="233" t="s">
        <v>3642</v>
      </c>
      <c r="B369" s="233" t="s">
        <v>3643</v>
      </c>
      <c r="C369" s="170">
        <v>4</v>
      </c>
    </row>
    <row r="370" spans="1:3" ht="12.75" customHeight="1" x14ac:dyDescent="0.25">
      <c r="A370" s="233" t="s">
        <v>3644</v>
      </c>
      <c r="B370" s="233" t="s">
        <v>3645</v>
      </c>
      <c r="C370" s="170">
        <v>4</v>
      </c>
    </row>
    <row r="371" spans="1:3" ht="12.75" customHeight="1" x14ac:dyDescent="0.25">
      <c r="A371" s="233" t="s">
        <v>3646</v>
      </c>
      <c r="B371" s="233" t="s">
        <v>3647</v>
      </c>
      <c r="C371" s="170">
        <v>4</v>
      </c>
    </row>
    <row r="372" spans="1:3" ht="12.75" customHeight="1" x14ac:dyDescent="0.25">
      <c r="A372" s="233" t="s">
        <v>3648</v>
      </c>
      <c r="B372" s="233" t="s">
        <v>3649</v>
      </c>
      <c r="C372" s="170">
        <v>5</v>
      </c>
    </row>
    <row r="373" spans="1:3" ht="12.75" customHeight="1" x14ac:dyDescent="0.25">
      <c r="A373" s="233" t="s">
        <v>3650</v>
      </c>
      <c r="B373" s="233" t="s">
        <v>3651</v>
      </c>
      <c r="C373" s="170">
        <v>5</v>
      </c>
    </row>
    <row r="374" spans="1:3" ht="12.75" customHeight="1" x14ac:dyDescent="0.25">
      <c r="A374" s="233" t="s">
        <v>3652</v>
      </c>
      <c r="B374" s="233" t="s">
        <v>3653</v>
      </c>
      <c r="C374" s="170">
        <v>7</v>
      </c>
    </row>
    <row r="375" spans="1:3" ht="12.75" customHeight="1" x14ac:dyDescent="0.25">
      <c r="A375" s="233" t="s">
        <v>3654</v>
      </c>
      <c r="B375" s="233" t="s">
        <v>3655</v>
      </c>
      <c r="C375" s="170">
        <v>2</v>
      </c>
    </row>
    <row r="376" spans="1:3" ht="12.75" customHeight="1" x14ac:dyDescent="0.25">
      <c r="A376" s="233" t="s">
        <v>3656</v>
      </c>
      <c r="B376" s="233" t="s">
        <v>3657</v>
      </c>
      <c r="C376" s="170">
        <v>7</v>
      </c>
    </row>
    <row r="377" spans="1:3" ht="12.75" customHeight="1" x14ac:dyDescent="0.25">
      <c r="A377" s="233" t="s">
        <v>3658</v>
      </c>
      <c r="B377" s="233" t="s">
        <v>3659</v>
      </c>
      <c r="C377" s="170">
        <v>2</v>
      </c>
    </row>
    <row r="378" spans="1:3" ht="12.75" customHeight="1" x14ac:dyDescent="0.25">
      <c r="A378" s="233" t="s">
        <v>3660</v>
      </c>
      <c r="B378" s="233" t="s">
        <v>3661</v>
      </c>
      <c r="C378" s="170">
        <v>4</v>
      </c>
    </row>
    <row r="379" spans="1:3" ht="12.75" customHeight="1" x14ac:dyDescent="0.25">
      <c r="A379" s="233" t="s">
        <v>3662</v>
      </c>
      <c r="B379" s="233" t="s">
        <v>3663</v>
      </c>
      <c r="C379" s="170">
        <v>1</v>
      </c>
    </row>
    <row r="380" spans="1:3" ht="12.75" customHeight="1" x14ac:dyDescent="0.25">
      <c r="A380" s="233" t="s">
        <v>3664</v>
      </c>
      <c r="B380" s="233" t="s">
        <v>3665</v>
      </c>
      <c r="C380" s="170">
        <v>4</v>
      </c>
    </row>
    <row r="381" spans="1:3" ht="12.75" customHeight="1" x14ac:dyDescent="0.25">
      <c r="A381" s="233" t="s">
        <v>3666</v>
      </c>
      <c r="B381" s="233" t="s">
        <v>3667</v>
      </c>
      <c r="C381" s="170">
        <v>4</v>
      </c>
    </row>
    <row r="382" spans="1:3" ht="12.75" customHeight="1" x14ac:dyDescent="0.25">
      <c r="A382" s="233" t="s">
        <v>3668</v>
      </c>
      <c r="B382" s="233" t="s">
        <v>3669</v>
      </c>
      <c r="C382" s="170">
        <v>4</v>
      </c>
    </row>
    <row r="383" spans="1:3" ht="12.75" customHeight="1" x14ac:dyDescent="0.25">
      <c r="A383" s="233" t="s">
        <v>3670</v>
      </c>
      <c r="B383" s="233" t="s">
        <v>3671</v>
      </c>
      <c r="C383" s="170">
        <v>4</v>
      </c>
    </row>
    <row r="384" spans="1:3" ht="12.75" customHeight="1" x14ac:dyDescent="0.25">
      <c r="A384" s="233" t="s">
        <v>3672</v>
      </c>
      <c r="B384" s="233" t="s">
        <v>3673</v>
      </c>
      <c r="C384" s="170">
        <v>4</v>
      </c>
    </row>
    <row r="385" spans="1:3" ht="12.75" customHeight="1" x14ac:dyDescent="0.25">
      <c r="A385" s="233" t="s">
        <v>3674</v>
      </c>
      <c r="B385" s="233" t="s">
        <v>3675</v>
      </c>
      <c r="C385" s="170">
        <v>7</v>
      </c>
    </row>
    <row r="386" spans="1:3" ht="12.75" customHeight="1" x14ac:dyDescent="0.25">
      <c r="A386" s="233" t="s">
        <v>3676</v>
      </c>
      <c r="B386" s="233" t="s">
        <v>3677</v>
      </c>
      <c r="C386" s="170">
        <v>4</v>
      </c>
    </row>
    <row r="387" spans="1:3" ht="12.75" customHeight="1" x14ac:dyDescent="0.25">
      <c r="A387" s="233" t="s">
        <v>3678</v>
      </c>
      <c r="B387" s="233" t="s">
        <v>3679</v>
      </c>
      <c r="C387" s="170">
        <v>2</v>
      </c>
    </row>
    <row r="388" spans="1:3" ht="12.75" customHeight="1" x14ac:dyDescent="0.25">
      <c r="A388" s="233" t="s">
        <v>3680</v>
      </c>
      <c r="B388" s="233" t="s">
        <v>3681</v>
      </c>
      <c r="C388" s="170">
        <v>4</v>
      </c>
    </row>
    <row r="389" spans="1:3" ht="12.75" customHeight="1" x14ac:dyDescent="0.25">
      <c r="A389" s="233" t="s">
        <v>3682</v>
      </c>
      <c r="B389" s="233" t="s">
        <v>3683</v>
      </c>
      <c r="C389" s="170">
        <v>7</v>
      </c>
    </row>
    <row r="390" spans="1:3" ht="12.75" customHeight="1" x14ac:dyDescent="0.25">
      <c r="A390" s="233" t="s">
        <v>3684</v>
      </c>
      <c r="B390" s="233" t="s">
        <v>3685</v>
      </c>
      <c r="C390" s="170">
        <v>7</v>
      </c>
    </row>
    <row r="391" spans="1:3" ht="12.75" customHeight="1" x14ac:dyDescent="0.25">
      <c r="A391" s="233" t="s">
        <v>3686</v>
      </c>
      <c r="B391" s="233" t="s">
        <v>3687</v>
      </c>
      <c r="C391" s="170">
        <v>4</v>
      </c>
    </row>
    <row r="392" spans="1:3" ht="12.75" customHeight="1" x14ac:dyDescent="0.25">
      <c r="A392" s="233" t="s">
        <v>3688</v>
      </c>
      <c r="B392" s="233" t="s">
        <v>3689</v>
      </c>
      <c r="C392" s="170">
        <v>4</v>
      </c>
    </row>
    <row r="393" spans="1:3" ht="12.75" customHeight="1" x14ac:dyDescent="0.25">
      <c r="A393" s="233" t="s">
        <v>3690</v>
      </c>
      <c r="B393" s="233" t="s">
        <v>3691</v>
      </c>
      <c r="C393" s="170">
        <v>3</v>
      </c>
    </row>
    <row r="394" spans="1:3" ht="12.75" customHeight="1" x14ac:dyDescent="0.25">
      <c r="A394" s="233" t="s">
        <v>3692</v>
      </c>
      <c r="B394" s="233" t="s">
        <v>3693</v>
      </c>
      <c r="C394" s="170">
        <v>1</v>
      </c>
    </row>
    <row r="395" spans="1:3" ht="12.75" customHeight="1" x14ac:dyDescent="0.25">
      <c r="A395" s="233" t="s">
        <v>3694</v>
      </c>
      <c r="B395" s="233" t="s">
        <v>3695</v>
      </c>
      <c r="C395" s="170">
        <v>3</v>
      </c>
    </row>
    <row r="396" spans="1:3" ht="12.75" customHeight="1" x14ac:dyDescent="0.25">
      <c r="A396" s="233" t="s">
        <v>3696</v>
      </c>
      <c r="B396" s="233" t="s">
        <v>3697</v>
      </c>
      <c r="C396" s="170">
        <v>3</v>
      </c>
    </row>
    <row r="397" spans="1:3" ht="12.75" customHeight="1" x14ac:dyDescent="0.25">
      <c r="A397" s="233" t="s">
        <v>3698</v>
      </c>
      <c r="B397" s="233" t="s">
        <v>3699</v>
      </c>
      <c r="C397" s="170">
        <v>2</v>
      </c>
    </row>
    <row r="398" spans="1:3" ht="12.75" customHeight="1" x14ac:dyDescent="0.25">
      <c r="A398" s="233" t="s">
        <v>3700</v>
      </c>
      <c r="B398" s="233" t="s">
        <v>3701</v>
      </c>
      <c r="C398" s="170">
        <v>2</v>
      </c>
    </row>
    <row r="399" spans="1:3" ht="12.75" customHeight="1" x14ac:dyDescent="0.25">
      <c r="A399" s="233" t="s">
        <v>3702</v>
      </c>
      <c r="B399" s="233" t="s">
        <v>3703</v>
      </c>
      <c r="C399" s="170">
        <v>4</v>
      </c>
    </row>
    <row r="400" spans="1:3" ht="12.75" customHeight="1" x14ac:dyDescent="0.25">
      <c r="A400" s="233" t="s">
        <v>3704</v>
      </c>
      <c r="B400" s="233" t="s">
        <v>3705</v>
      </c>
      <c r="C400" s="170">
        <v>5</v>
      </c>
    </row>
    <row r="401" spans="1:3" ht="12.75" customHeight="1" x14ac:dyDescent="0.25">
      <c r="A401" s="233" t="s">
        <v>3706</v>
      </c>
      <c r="B401" s="233" t="s">
        <v>3707</v>
      </c>
      <c r="C401" s="170">
        <v>2</v>
      </c>
    </row>
    <row r="402" spans="1:3" ht="12.75" customHeight="1" x14ac:dyDescent="0.25">
      <c r="A402" s="233" t="s">
        <v>3708</v>
      </c>
      <c r="B402" s="233" t="s">
        <v>3709</v>
      </c>
      <c r="C402" s="170">
        <v>4</v>
      </c>
    </row>
    <row r="403" spans="1:3" ht="12.75" customHeight="1" x14ac:dyDescent="0.25">
      <c r="A403" s="233" t="s">
        <v>3710</v>
      </c>
      <c r="B403" s="233" t="s">
        <v>3711</v>
      </c>
      <c r="C403" s="170">
        <v>4</v>
      </c>
    </row>
    <row r="404" spans="1:3" ht="12.75" customHeight="1" x14ac:dyDescent="0.25">
      <c r="A404" s="233" t="s">
        <v>3712</v>
      </c>
      <c r="B404" s="233" t="s">
        <v>3713</v>
      </c>
      <c r="C404" s="170">
        <v>4</v>
      </c>
    </row>
    <row r="405" spans="1:3" ht="12.75" customHeight="1" x14ac:dyDescent="0.25">
      <c r="A405" s="233" t="s">
        <v>3714</v>
      </c>
      <c r="B405" s="233" t="s">
        <v>3715</v>
      </c>
      <c r="C405" s="170">
        <v>4</v>
      </c>
    </row>
    <row r="406" spans="1:3" ht="12.75" customHeight="1" x14ac:dyDescent="0.25">
      <c r="A406" s="233" t="s">
        <v>3716</v>
      </c>
      <c r="B406" s="233" t="s">
        <v>3717</v>
      </c>
      <c r="C406" s="170">
        <v>4</v>
      </c>
    </row>
    <row r="407" spans="1:3" ht="12.75" customHeight="1" x14ac:dyDescent="0.25">
      <c r="A407" s="233" t="s">
        <v>3718</v>
      </c>
      <c r="B407" s="233" t="s">
        <v>3719</v>
      </c>
      <c r="C407" s="170">
        <v>7</v>
      </c>
    </row>
    <row r="408" spans="1:3" ht="12.75" customHeight="1" x14ac:dyDescent="0.25">
      <c r="A408" s="233" t="s">
        <v>3720</v>
      </c>
      <c r="B408" s="233" t="s">
        <v>3721</v>
      </c>
      <c r="C408" s="170">
        <v>4</v>
      </c>
    </row>
    <row r="409" spans="1:3" ht="12.75" customHeight="1" x14ac:dyDescent="0.25">
      <c r="A409" s="233" t="s">
        <v>3722</v>
      </c>
      <c r="B409" s="233" t="s">
        <v>3723</v>
      </c>
      <c r="C409" s="170">
        <v>2</v>
      </c>
    </row>
    <row r="410" spans="1:3" ht="12.75" customHeight="1" x14ac:dyDescent="0.25">
      <c r="A410" s="233" t="s">
        <v>3724</v>
      </c>
      <c r="B410" s="233" t="s">
        <v>3725</v>
      </c>
      <c r="C410" s="170">
        <v>5</v>
      </c>
    </row>
    <row r="411" spans="1:3" ht="12.75" customHeight="1" x14ac:dyDescent="0.25">
      <c r="A411" s="233" t="s">
        <v>3726</v>
      </c>
      <c r="B411" s="233" t="s">
        <v>3727</v>
      </c>
      <c r="C411" s="170">
        <v>4</v>
      </c>
    </row>
    <row r="412" spans="1:3" ht="12.75" customHeight="1" x14ac:dyDescent="0.25">
      <c r="A412" s="233" t="s">
        <v>3728</v>
      </c>
      <c r="B412" s="233" t="s">
        <v>3729</v>
      </c>
      <c r="C412" s="170">
        <v>2</v>
      </c>
    </row>
    <row r="413" spans="1:3" ht="12.75" customHeight="1" x14ac:dyDescent="0.25">
      <c r="A413" s="233" t="s">
        <v>3730</v>
      </c>
      <c r="B413" s="233" t="s">
        <v>3731</v>
      </c>
      <c r="C413" s="170">
        <v>4</v>
      </c>
    </row>
    <row r="414" spans="1:3" ht="12.75" customHeight="1" x14ac:dyDescent="0.25">
      <c r="A414" s="233" t="s">
        <v>3732</v>
      </c>
      <c r="B414" s="233" t="s">
        <v>3733</v>
      </c>
      <c r="C414" s="170">
        <v>2</v>
      </c>
    </row>
    <row r="415" spans="1:3" ht="12.75" customHeight="1" x14ac:dyDescent="0.25">
      <c r="A415" s="233" t="s">
        <v>3734</v>
      </c>
      <c r="B415" s="233" t="s">
        <v>3735</v>
      </c>
      <c r="C415" s="170">
        <v>2</v>
      </c>
    </row>
    <row r="416" spans="1:3" ht="12.75" customHeight="1" x14ac:dyDescent="0.25">
      <c r="A416" s="233" t="s">
        <v>3736</v>
      </c>
      <c r="B416" s="233" t="s">
        <v>3737</v>
      </c>
      <c r="C416" s="170">
        <v>2</v>
      </c>
    </row>
    <row r="417" spans="1:3" ht="12.75" customHeight="1" x14ac:dyDescent="0.25">
      <c r="A417" s="233" t="s">
        <v>3738</v>
      </c>
      <c r="B417" s="233" t="s">
        <v>3739</v>
      </c>
      <c r="C417" s="170">
        <v>4</v>
      </c>
    </row>
    <row r="418" spans="1:3" ht="12.75" customHeight="1" x14ac:dyDescent="0.25">
      <c r="A418" s="233" t="s">
        <v>3740</v>
      </c>
      <c r="B418" s="233" t="s">
        <v>3741</v>
      </c>
      <c r="C418" s="170">
        <v>5</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Dashboard</vt:lpstr>
      <vt:lpstr>Results</vt:lpstr>
      <vt:lpstr>Instructions</vt:lpstr>
      <vt:lpstr>Windows 10</vt:lpstr>
      <vt:lpstr>Change Log</vt:lpstr>
      <vt:lpstr>Issue Code Table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Sinay, Corey [USA]</dc:creator>
  <cp:lastModifiedBy>McPhail, Jon [USA]</cp:lastModifiedBy>
  <dcterms:created xsi:type="dcterms:W3CDTF">2016-01-27T20:29:26Z</dcterms:created>
  <dcterms:modified xsi:type="dcterms:W3CDTF">2016-05-23T19:26:35Z</dcterms:modified>
</cp:coreProperties>
</file>