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https://irsgov-my.sharepoint.com/personal/5vlpb_ds_irsnet_gov/Documents/WCMS Requests/"/>
    </mc:Choice>
  </mc:AlternateContent>
  <xr:revisionPtr revIDLastSave="0" documentId="8_{6232E3EA-F74F-4B6C-8BE8-AA92BF34C124}" xr6:coauthVersionLast="47" xr6:coauthVersionMax="47" xr10:uidLastSave="{00000000-0000-0000-0000-000000000000}"/>
  <bookViews>
    <workbookView xWindow="3900" yWindow="3900" windowWidth="21600" windowHeight="11835" tabRatio="709" xr2:uid="{00000000-000D-0000-FFFF-FFFF00000000}"/>
  </bookViews>
  <sheets>
    <sheet name="Dashboard" sheetId="1" r:id="rId1"/>
    <sheet name="Results" sheetId="8" r:id="rId2"/>
    <sheet name="Instructions" sheetId="9" r:id="rId3"/>
    <sheet name="General Test Cases" sheetId="4" r:id="rId4"/>
    <sheet name="Apache2.4" sheetId="23" r:id="rId5"/>
    <sheet name="IIS10" sheetId="30" r:id="rId6"/>
    <sheet name="Change Log" sheetId="11" r:id="rId7"/>
    <sheet name="New Release Changes" sheetId="32" r:id="rId8"/>
    <sheet name="Issue Code Table" sheetId="12" r:id="rId9"/>
  </sheets>
  <definedNames>
    <definedName name="_xlnm._FilterDatabase" localSheetId="4" hidden="1">Apache2.4!$A$2:$W$2</definedName>
    <definedName name="_xlnm._FilterDatabase" localSheetId="3" hidden="1">'General Test Cases'!$A$2:$N$2</definedName>
    <definedName name="_xlnm._FilterDatabase" localSheetId="5" hidden="1">'IIS10'!$A$2:$U$2</definedName>
    <definedName name="_xlnm._FilterDatabase" localSheetId="8" hidden="1">'Issue Code Table'!$A$1:$D$459</definedName>
    <definedName name="_xlnm._FilterDatabase" localSheetId="7" hidden="1">'New Release Changes'!$A$2:$D$2</definedName>
    <definedName name="_xlnm.Print_Area" localSheetId="4">Apache2.4!$A$1:$L$63</definedName>
    <definedName name="_xlnm.Print_Area" localSheetId="6">'Change Log'!$A$1:$D$14</definedName>
    <definedName name="_xlnm.Print_Area" localSheetId="0">Dashboard!$A$1:$C$45</definedName>
    <definedName name="_xlnm.Print_Area" localSheetId="3">'General Test Cases'!$A$1:$K$20</definedName>
    <definedName name="_xlnm.Print_Area" localSheetId="2">Instructions!$A$1:$N$37</definedName>
    <definedName name="_xlnm.Print_Area" localSheetId="7">'New Release Changes'!$A$1:$D$2</definedName>
    <definedName name="_xlnm.Print_Area" localSheetId="1">Results!$A$1:$N$7</definedName>
    <definedName name="_xlnm.Print_Titles" localSheetId="4">Apache2.4!$2:$2</definedName>
    <definedName name="_xlnm.Print_Titles" localSheetId="3">'General Test Cases'!$2:$2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2" i="23" l="1"/>
  <c r="AB13" i="23"/>
  <c r="AB14" i="23"/>
  <c r="AB15" i="23"/>
  <c r="AB16" i="23"/>
  <c r="AB17" i="23"/>
  <c r="AB18" i="23"/>
  <c r="AB19" i="23"/>
  <c r="AB20" i="23"/>
  <c r="AB21" i="23"/>
  <c r="AB22" i="23"/>
  <c r="AB23" i="23"/>
  <c r="AB24" i="23"/>
  <c r="AB25" i="23"/>
  <c r="AB26" i="23"/>
  <c r="AB27" i="23"/>
  <c r="AB28" i="23"/>
  <c r="AB29" i="23"/>
  <c r="AB30" i="23"/>
  <c r="AB31" i="23"/>
  <c r="AB32" i="23"/>
  <c r="AB33" i="23"/>
  <c r="AB34" i="23"/>
  <c r="AB35" i="23"/>
  <c r="AB36" i="23"/>
  <c r="AB37" i="23"/>
  <c r="AB38" i="23"/>
  <c r="AB39" i="23"/>
  <c r="AB40" i="23"/>
  <c r="AB41" i="23"/>
  <c r="AB42" i="23"/>
  <c r="AB43" i="23"/>
  <c r="AB44" i="23"/>
  <c r="AB45" i="23"/>
  <c r="AB46" i="23"/>
  <c r="AB47" i="23"/>
  <c r="AB48" i="23"/>
  <c r="AB49" i="23"/>
  <c r="AB50" i="23"/>
  <c r="AB51" i="23"/>
  <c r="AB52" i="23"/>
  <c r="AB53" i="23"/>
  <c r="AB54" i="23"/>
  <c r="AB55" i="23"/>
  <c r="AB56" i="23"/>
  <c r="AB57" i="23"/>
  <c r="AB58" i="23"/>
  <c r="AB59" i="23"/>
  <c r="AB60" i="23"/>
  <c r="AB61" i="23"/>
  <c r="AB62" i="23"/>
  <c r="AB63" i="23"/>
  <c r="AB42" i="30" l="1"/>
  <c r="AB41" i="30"/>
  <c r="AB40" i="30"/>
  <c r="AB39" i="30"/>
  <c r="AB38" i="30"/>
  <c r="AB37" i="30"/>
  <c r="AB36" i="30"/>
  <c r="AB35" i="30"/>
  <c r="AB34" i="30"/>
  <c r="AB33" i="30"/>
  <c r="AB31" i="30"/>
  <c r="AB30" i="30"/>
  <c r="AB29" i="30"/>
  <c r="AB28" i="30"/>
  <c r="AB27" i="30"/>
  <c r="AB26" i="30"/>
  <c r="AB25" i="30"/>
  <c r="AB24" i="30"/>
  <c r="AB23" i="30"/>
  <c r="AB22" i="30"/>
  <c r="AB20" i="30"/>
  <c r="AB18" i="30"/>
  <c r="AB17" i="30"/>
  <c r="AB15" i="30"/>
  <c r="AB14" i="30"/>
  <c r="AB11" i="30"/>
  <c r="AB10" i="30"/>
  <c r="AB9" i="30"/>
  <c r="AB8" i="30"/>
  <c r="AB7" i="30"/>
  <c r="AB6" i="30"/>
  <c r="AB5" i="30"/>
  <c r="AB4" i="30"/>
  <c r="O32" i="8"/>
  <c r="M32" i="8"/>
  <c r="E32" i="8"/>
  <c r="D32" i="8"/>
  <c r="C32" i="8"/>
  <c r="O12" i="8"/>
  <c r="M12" i="8"/>
  <c r="E12" i="8"/>
  <c r="D12" i="8"/>
  <c r="C12" i="8"/>
  <c r="B12" i="8"/>
  <c r="B32" i="8"/>
  <c r="AB12" i="30"/>
  <c r="AB13" i="30"/>
  <c r="AB16" i="30"/>
  <c r="AB19" i="30"/>
  <c r="AB21" i="30"/>
  <c r="AB32" i="30"/>
  <c r="AB3" i="30"/>
  <c r="AA4" i="4"/>
  <c r="AA5" i="4"/>
  <c r="AA6" i="4"/>
  <c r="AA7" i="4"/>
  <c r="AA8" i="4"/>
  <c r="AA9" i="4"/>
  <c r="AA10" i="4"/>
  <c r="AA11" i="4"/>
  <c r="AA12" i="4"/>
  <c r="AA13" i="4"/>
  <c r="AA15" i="4"/>
  <c r="AA16" i="4"/>
  <c r="AA19" i="4"/>
  <c r="AA20" i="4"/>
  <c r="AB3" i="23"/>
  <c r="AB4" i="23"/>
  <c r="AB5" i="23"/>
  <c r="AB6" i="23"/>
  <c r="AB7" i="23"/>
  <c r="AB8" i="23"/>
  <c r="AB9" i="23"/>
  <c r="AB10" i="23"/>
  <c r="AB11" i="23"/>
  <c r="AA3" i="4"/>
  <c r="K16" i="8"/>
  <c r="K17" i="8"/>
  <c r="K20" i="8"/>
  <c r="K21" i="8"/>
  <c r="K36" i="8"/>
  <c r="K37" i="8"/>
  <c r="K40" i="8"/>
  <c r="K41" i="8"/>
  <c r="J20" i="8" l="1"/>
  <c r="N32" i="8"/>
  <c r="J36" i="8" s="1"/>
  <c r="E16" i="8"/>
  <c r="F32" i="8"/>
  <c r="F17" i="8"/>
  <c r="E21" i="8"/>
  <c r="D42" i="8"/>
  <c r="I42" i="8" s="1"/>
  <c r="F38" i="8"/>
  <c r="F39" i="8"/>
  <c r="E22" i="8"/>
  <c r="C23" i="8"/>
  <c r="J40" i="8"/>
  <c r="E39" i="8"/>
  <c r="C41" i="8"/>
  <c r="F37" i="8"/>
  <c r="E40" i="8"/>
  <c r="E37" i="8"/>
  <c r="F41" i="8"/>
  <c r="D37" i="8"/>
  <c r="I37" i="8" s="1"/>
  <c r="E18" i="8"/>
  <c r="C38" i="8"/>
  <c r="F18" i="8"/>
  <c r="F24" i="8"/>
  <c r="F20" i="8"/>
  <c r="D38" i="8"/>
  <c r="I38" i="8" s="1"/>
  <c r="D19" i="8"/>
  <c r="I19" i="8" s="1"/>
  <c r="E36" i="8"/>
  <c r="E41" i="8"/>
  <c r="D16" i="8"/>
  <c r="I16" i="8" s="1"/>
  <c r="E42" i="8"/>
  <c r="C18" i="8"/>
  <c r="N12" i="8"/>
  <c r="J16" i="8" s="1"/>
  <c r="F12" i="8"/>
  <c r="C21" i="8"/>
  <c r="E17" i="8"/>
  <c r="C39" i="8"/>
  <c r="F36" i="8"/>
  <c r="C36" i="8"/>
  <c r="D23" i="8"/>
  <c r="I23" i="8" s="1"/>
  <c r="C40" i="8"/>
  <c r="D41" i="8"/>
  <c r="I41" i="8" s="1"/>
  <c r="C43" i="8"/>
  <c r="E43" i="8"/>
  <c r="E20" i="8"/>
  <c r="F23" i="8"/>
  <c r="F40" i="8"/>
  <c r="C16" i="8"/>
  <c r="E38" i="8"/>
  <c r="C17" i="8"/>
  <c r="D43" i="8"/>
  <c r="I43" i="8" s="1"/>
  <c r="D39" i="8"/>
  <c r="I39" i="8" s="1"/>
  <c r="F21" i="8"/>
  <c r="C37" i="8"/>
  <c r="F16" i="8"/>
  <c r="F19" i="8"/>
  <c r="F42" i="8"/>
  <c r="D22" i="8"/>
  <c r="I22" i="8" s="1"/>
  <c r="C20" i="8"/>
  <c r="E23" i="8"/>
  <c r="E19" i="8"/>
  <c r="D18" i="8"/>
  <c r="I18" i="8" s="1"/>
  <c r="D40" i="8"/>
  <c r="I40" i="8" s="1"/>
  <c r="C19" i="8"/>
  <c r="D36" i="8"/>
  <c r="I36" i="8" s="1"/>
  <c r="C42" i="8"/>
  <c r="F22" i="8"/>
  <c r="D17" i="8"/>
  <c r="I17" i="8" s="1"/>
  <c r="D21" i="8"/>
  <c r="I21" i="8" s="1"/>
  <c r="F43" i="8"/>
  <c r="D20" i="8"/>
  <c r="I20" i="8" s="1"/>
  <c r="C22" i="8"/>
  <c r="H23" i="8" l="1"/>
  <c r="H41" i="8"/>
  <c r="H17" i="8"/>
  <c r="H21" i="8"/>
  <c r="H38" i="8"/>
  <c r="H39" i="8"/>
  <c r="H20" i="8"/>
  <c r="H18" i="8"/>
  <c r="H19" i="8"/>
  <c r="H42" i="8"/>
  <c r="H37" i="8"/>
  <c r="H22" i="8"/>
  <c r="H16" i="8"/>
  <c r="H40" i="8"/>
  <c r="H43" i="8"/>
  <c r="H36" i="8"/>
  <c r="D24" i="8" l="1"/>
  <c r="G12" i="8" s="1"/>
  <c r="D44" i="8"/>
  <c r="G32" i="8" s="1"/>
</calcChain>
</file>

<file path=xl/sharedStrings.xml><?xml version="1.0" encoding="utf-8"?>
<sst xmlns="http://schemas.openxmlformats.org/spreadsheetml/2006/main" count="3661" uniqueCount="2569">
  <si>
    <t>Internal Revenue Service</t>
  </si>
  <si>
    <t>Office of Safeguards</t>
  </si>
  <si>
    <t xml:space="preserve"> ▪ SCSEM Subject: Web Server</t>
  </si>
  <si>
    <t xml:space="preserve"> ▪ SCSEM Version: 6</t>
  </si>
  <si>
    <t xml:space="preserve"> ▪ SCSEM Release Date: June 30, 2025</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</si>
  <si>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</si>
  <si>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</si>
  <si>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</si>
  <si>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</si>
  <si>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</si>
  <si>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</si>
  <si>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</si>
  <si>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</si>
  <si>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</si>
  <si>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</si>
  <si>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</si>
  <si>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</si>
  <si>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</si>
  <si>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</si>
  <si>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</si>
  <si>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</si>
  <si>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</si>
  <si>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</si>
  <si>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</si>
  <si>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</si>
  <si>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</si>
  <si>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</si>
  <si>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</si>
  <si>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</si>
  <si>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</si>
  <si>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</si>
  <si>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</si>
  <si>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</si>
  <si>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</si>
  <si>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</si>
  <si>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</si>
  <si>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</si>
  <si>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</si>
  <si>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</si>
  <si>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</si>
  <si>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Manual (Test Cases) + Apache 2.4 Test Results</t>
  </si>
  <si>
    <t xml:space="preserve">       </t>
  </si>
  <si>
    <t>Final Test Results</t>
  </si>
  <si>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</si>
  <si>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</si>
  <si>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</si>
  <si>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</si>
  <si>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</si>
  <si>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</si>
  <si>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</si>
  <si>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</si>
  <si>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</si>
  <si>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</si>
  <si>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</si>
  <si>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</si>
  <si>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</si>
  <si>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</si>
  <si>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</si>
  <si>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</si>
  <si>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</si>
  <si>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</si>
  <si>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</si>
  <si>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</si>
  <si>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</si>
  <si>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Manual (Test Cases) + IIS10 Test Results</t>
  </si>
  <si>
    <t>Instructions</t>
  </si>
  <si>
    <t>Introduction and Purpose:</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</si>
  <si>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</si>
  <si>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</si>
  <si>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</si>
  <si>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</si>
  <si>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</si>
  <si>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</si>
  <si>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</si>
  <si>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</si>
  <si>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</si>
  <si>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</si>
  <si>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</si>
  <si>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</si>
  <si>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Platform</t>
  </si>
  <si>
    <t>If the SCSEM covers multiple platforms, this field will indicate applicability to all platforms or a specific platform.</t>
  </si>
  <si>
    <t>If the test applies only to a specific platform, other platforms should result in a test status of "N/A".</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</si>
  <si>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</si>
  <si>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</si>
  <si>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</si>
  <si>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</si>
  <si>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</si>
  <si>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</si>
  <si>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</si>
  <si>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</si>
  <si>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</si>
  <si>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</si>
  <si>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</si>
  <si>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</si>
  <si>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</si>
  <si>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</si>
  <si>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</si>
  <si>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</si>
  <si>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</si>
  <si>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</si>
  <si>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</si>
  <si>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</si>
  <si>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</si>
  <si>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</si>
  <si>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Issue Codes</t>
  </si>
  <si>
    <t>A single issue code must be selected for each test case to calculate the weighted risk score.  The tester must perform this activity when executing each test.</t>
  </si>
  <si>
    <t>Test ID</t>
  </si>
  <si>
    <t>NIST ID</t>
  </si>
  <si>
    <t>NIST Control Name</t>
  </si>
  <si>
    <t>Test Method</t>
  </si>
  <si>
    <t>Platform</t>
  </si>
  <si>
    <t>Section Title</t>
  </si>
  <si>
    <t>Test Procedures</t>
  </si>
  <si>
    <t>Expected Results</t>
  </si>
  <si>
    <t>Actual Results</t>
  </si>
  <si>
    <t>Status</t>
  </si>
  <si>
    <t>Notes/Evidence</t>
  </si>
  <si>
    <t>Criticality</t>
  </si>
  <si>
    <t>Issue Code</t>
  </si>
  <si>
    <t>Risk Rating (Do Not Edit)</t>
  </si>
  <si>
    <t>WEB-01</t>
  </si>
  <si>
    <t>SA-22</t>
  </si>
  <si>
    <t>Unsupported System Components</t>
  </si>
  <si>
    <t>Interview, Examine</t>
  </si>
  <si>
    <t>All</t>
  </si>
  <si>
    <t>The agency maintaining the web server ensures the web server operating system is supported.</t>
  </si>
  <si>
    <t>The reviewer should verify what versions of the web server software are running on the server by examining the server.
The reviewer will need to have the SA or the web administrator provide evidence that the vendor is still supporting the product. This can be done by visiting the vendor's web site, viewing a service agreement that the site has with the vendor, or observing recent patches provided by the vendor for the web server software. These are not the only ways that are acceptable to verify this, so the reviewer will have to make a determination if the site has provided sufficient evidence that the web server software is supported.</t>
  </si>
  <si>
    <t>Current version of the web server software is installed and the agency maintains appropriate service packs.</t>
  </si>
  <si>
    <t>Critical</t>
  </si>
  <si>
    <t>HSA7
HSA10
HSA11</t>
  </si>
  <si>
    <t>HSA7: The external facing system is no longer supported by the vendor
HSA10: The internally hosted software's major release is no longer supported by the vendor
HSA11: The internally hosted software's minor release is no longer supported by the vendor</t>
  </si>
  <si>
    <t>WEB-02</t>
  </si>
  <si>
    <t>SI-2</t>
  </si>
  <si>
    <t>Flaw Remediation</t>
  </si>
  <si>
    <t>Interview,
Examine</t>
  </si>
  <si>
    <t>Verify that the web servers operating system patch levels are up-to-date.</t>
  </si>
  <si>
    <t>Refer to the vendors support website and cross reference the latest security patch update with the systems current patch level.   Check to ensure that known vulnerabilities (i.e., Heartbleed) vulnerabilities have been remediated.  
Note: This test requires the tester to research the current vendor supplied patch level.</t>
  </si>
  <si>
    <t>The latest security patches are installed.</t>
  </si>
  <si>
    <t>Significant</t>
  </si>
  <si>
    <t>HSI2
HSI27</t>
  </si>
  <si>
    <t xml:space="preserve">HSI2: System patch level is insufficient
HSI27: Critical security patches have not been applied </t>
  </si>
  <si>
    <t>WEB-03</t>
  </si>
  <si>
    <t>AC-6</t>
  </si>
  <si>
    <t>Least Privilege</t>
  </si>
  <si>
    <t>Interview</t>
  </si>
  <si>
    <t xml:space="preserve">The key web service administrative and configuration tools must only be accessible by the web server staff. </t>
  </si>
  <si>
    <t>Interview the SA to determine what tool or control file is used to control the configuration of the web server. The tool or files need to be restricted to the web manager and assigned designees.
If the control of the web server is done via control files, the reviewer will need to verify who has update access to them. If tools are being used to configure the web server, the reviewer will need to determine who has access to execute the tools.</t>
  </si>
  <si>
    <t>Access is restricted to the web administration tool to only the web manager and the web manager's designees.</t>
  </si>
  <si>
    <t>HAC11</t>
  </si>
  <si>
    <t>HAC11: User access was not established with concept of least privilege</t>
  </si>
  <si>
    <t>WEB-04</t>
  </si>
  <si>
    <t>AC-8</t>
  </si>
  <si>
    <t>System Use Notification</t>
  </si>
  <si>
    <t xml:space="preserve">A warning screen is displayed at the logon screen.  </t>
  </si>
  <si>
    <t>Interview the SA and examine system configuration settings to ensure that access to content served by the web server provides the IRS Safeguards approved warning banner prior to logon.</t>
  </si>
  <si>
    <t xml:space="preserve">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
</t>
  </si>
  <si>
    <t>Limited</t>
  </si>
  <si>
    <t>HAC14
HAC38</t>
  </si>
  <si>
    <t>HAC14: Warning banner is insufficient
HAC38: Warning banner does not exist</t>
  </si>
  <si>
    <t>WEB-05</t>
  </si>
  <si>
    <t>CM-6</t>
  </si>
  <si>
    <t>Configuration Settings</t>
  </si>
  <si>
    <t>Compiler applications should not be present on a production server.</t>
  </si>
  <si>
    <t>Interview the SA and the Web Manager to determine if a compiler is present on the server.
WINDOWS - 
1. Using Windows Explorer, search the system for the existence of known compilers such as msc.exe, msvc.exe, Python.exe, javac.exe, Lcc-win32.exe, or equivalent. Look in all hard drives. 
UNIX - 
2. find / -name gcc –print
            find / -name jdk -print
            find / -name javac –print
The reviewer may use the command pkginfo –i to determine what applications may have been installed.
Any compilers required to be present on the systems need to be restricted to administrative users only.</t>
  </si>
  <si>
    <t>Compilers should not be found on the production web server. An exception is the Java Development Kit installed in conjunction with a WebSphere service or Java Server Page (JSP) applications.
Any compilers required to be present on the systems need to be restricted to administrative users only.  Required compilers must be documented and approved by Management.
See Additional Guidance for exceptions.</t>
  </si>
  <si>
    <t>HCM10</t>
  </si>
  <si>
    <t>HCM10: System has unneeded functionality installed</t>
  </si>
  <si>
    <t>WEB-06</t>
  </si>
  <si>
    <t>Examine</t>
  </si>
  <si>
    <t>.java and .jpp files are not allowed on the production web server.</t>
  </si>
  <si>
    <t>Search the web content directory and scripts directory for Java code other than .class, .jre, and .jvm. Executables such as java.exe, jre.exe, and jrew.exe are permitted; but .java and .jpp files are not allowed on the production web server.
UNIX:
-Search the web content directory and scripts directory for Java code file other than .class.
- Use: find / -name -.java or find / -name -.jpp
Windows:
- Search the web content directory and scripts directory for Java code files other than .class.
- Use: Start [Right Click] &gt;&gt; Search -.java with "look in local hard drives"; find -.jpp with "look in local hard drives".
- If Java code with a .java or .jpp extensions are found in the web content or scripts directories, this is a finding.</t>
  </si>
  <si>
    <t>Java software installed on the production web server is limited to class files and the JV M.</t>
  </si>
  <si>
    <t>HCM45</t>
  </si>
  <si>
    <t>HCM45: System configuration provides additional attack surface</t>
  </si>
  <si>
    <t>WEB-07</t>
  </si>
  <si>
    <t>Development and testing environments do not exist on the production server.</t>
  </si>
  <si>
    <t>Interview the System Administrator to find out if development web sites are being housed on production web servers. 
- Do you have development sites on your production web server?
- What is your process to get development web sites / content posted to the production server?
- Do you use under construction notices on production web pages?
The reviewer can also do a manual check or perform a navigation of the web site via a browser could be used to confirm the information provided from interviewing the web staff. Graphics or texts which proclaim Under Construction or Under Development are frequently used to mark folders or directories in that status.</t>
  </si>
  <si>
    <t>Web site pages that proclaim Under Construction or Under Development are clear indications that a production web server is being used for development.  These pages should not exist as well as any other development pages or scripts accessible on the web server.</t>
  </si>
  <si>
    <t>Moderate</t>
  </si>
  <si>
    <t>HCM47</t>
  </si>
  <si>
    <t>HCM47: System error messages display system configuration information</t>
  </si>
  <si>
    <t>WEB-08</t>
  </si>
  <si>
    <t>HTTP traffic uses Port 80 and HTTPS traffic uses Port 443.</t>
  </si>
  <si>
    <t>Interview the web site to determine if HTTP and HTTPs are used in accordance well known ports (e.g., 80 and 443) or those ports and services as registered and approved for use by  agency IT management.</t>
  </si>
  <si>
    <t>Web server  enforces the use of well-known ports for HTTP and HTTPS.</t>
  </si>
  <si>
    <t>HCM35</t>
  </si>
  <si>
    <t>HCM35: Services are not configured to use the default/standard ports</t>
  </si>
  <si>
    <t>WEB-09</t>
  </si>
  <si>
    <t>Internally facing web servers must be inaccessible from the public DMZ.  Internally facing servers must be protected from internal threats.</t>
  </si>
  <si>
    <t xml:space="preserve">Examine the network diagram and a visual check of the web server, that the private web server is located on a separate controlled access subnet and is not a part of the public DMZ that houses the public web servers. In addition, the private web server needs to be isolated via a controlled access mechanism from the local general population LAN.
What devices (i.e., router, switch, or firewall) lie between the web server and Internet connectivity?
Is the private web server on a separate subnet?
Is the private web server on a LAN with servers and workstations dedicated to functions not intended for public access?
</t>
  </si>
  <si>
    <t>The private web server  is isolated from the public DMZ and separate from the internal general population LAN. This separation must have access control in place to protect the web server from internal threats.
If the web server is not located inside the premise router, switch, or firewall and is not isolated via a controlled access mechanism from the general population LAN, this is a finding.</t>
  </si>
  <si>
    <t>HSC28
HSC5</t>
  </si>
  <si>
    <t>HSC28: The network is not properly segmented 
HSC5: No DMZ exists for the network</t>
  </si>
  <si>
    <t>WEB-12</t>
  </si>
  <si>
    <t>CM-7</t>
  </si>
  <si>
    <t>Least Functionality</t>
  </si>
  <si>
    <t xml:space="preserve">The web server has only the minimum amount of applications and services installed.  Office suites, development tools, and graphical editors are examples of such programs that are unnecessary. </t>
  </si>
  <si>
    <t>Interview the administrator to determine if the web server is configured with unnecessary software. 
Windows:
Start &gt;&gt; Programs &gt;&gt; check for programs services such as:
Front Page (as evident by directories which begin with _vti ), MS Access, MS Excel, MS Money, MS Word, Third-party text editors, Graphics editors
UNIX:
The command ps –ef | more can show what processes (applications) are active on the server. Likely programs may include Open Office, Star Office, Adobe tools, or graphics editors.</t>
  </si>
  <si>
    <t xml:space="preserve">Only web support software is installed on the web server.
If a database server is installed on the same platform as the web server, it must be on a separate drive or partition. </t>
  </si>
  <si>
    <t>HCM32</t>
  </si>
  <si>
    <t>HCM32: The device is inappropriately used to serve multiple functions</t>
  </si>
  <si>
    <t>WEB-13</t>
  </si>
  <si>
    <t>Access to a private web server by public search engine agents must be prevented.</t>
  </si>
  <si>
    <t>This requirement only applies to private web servers.
Interview the SA to determine what type of restriction from public search engines is in place. 
The use of one or more of the following restrictions will satisfy this requirement:
1. IP address restrictions
2. User IDs and passwords
3. Certificate authentication
4. Domain restrictions
5. Implementation of a robots.txt defense</t>
  </si>
  <si>
    <t>The internally facing web server employs the use of one or more of the following restrictions:
robots.txt file
PKI authentication
User ID and Password
IP Address restrictions
Domain restrictions \
If robots.txt file used, In the document root directory, include a file named robots.txt that contains at least the following content to disallow any access from robots:
User-agent: -
Disallow: /</t>
  </si>
  <si>
    <t>WEB-14</t>
  </si>
  <si>
    <t>SC-17</t>
  </si>
  <si>
    <t>Public Key Infrastructure Certificates</t>
  </si>
  <si>
    <t>The web server is issued a valid certificate from a valid Certificate Authority (CA).</t>
  </si>
  <si>
    <t>Interview the SA and determine if the web server is assigned a valid certificate from a valid CA.
Navigate to the web site and validate the certificate authority.  Digital certificates are authenticated, issued, and managed by a trusted Certificate Authority (CA).</t>
  </si>
  <si>
    <t>The web server is issued a valid certificate from a valid CA.</t>
  </si>
  <si>
    <t>HSC32</t>
  </si>
  <si>
    <t>HSC32: PKI certificates are not issued from an approved authority</t>
  </si>
  <si>
    <t>WEB-15</t>
  </si>
  <si>
    <t>SC-7</t>
  </si>
  <si>
    <t>Boundary Protection</t>
  </si>
  <si>
    <t>Segregate public web server resources from private resources located behind the DMZ in order to protect private assets.</t>
  </si>
  <si>
    <t>Interview the administrator to determine if the public web server has a two-way trusted relationship with any private asset located behind the DMZ. 
WINDOWS -
1. Start &gt; Run &gt; CMD, type 'net share' and Enter to show list of available shares. 
2. Open Control Panel. Check to see if file and printer or file-sharing is enabled under Network. 
3. On the web server content folder in Windows Explorer, right-click on Properties, select sharing. All entries must be disabled. 
UNIX - 
1. Use the command find /  name [filename] to find such files as hosts.equiv, .rhosts, or .netrc.  If these files exists and have content, which is in the form of 'hostname username', this is a finding.
2A. Use the command, find /etc –name hosts.lpd –print (if this does not work, use step 2B)
2B. If Step 2A did not work, Use the command /etc –name Systems -print.
2C. The Systems file should be in /etc/lp. After finding the configuration file, use the more command on it and look for the presence of a '+' character in the first position of a line.  For current versions of Solaris, this may not matter, but there is no harm in commenting the line out anyway.</t>
  </si>
  <si>
    <t>Public web servers to not have a trusted relationship with any system resource that is also not accessible to the public. Web content is not to be shared via Microsoft shares or NFS mounts.
Private web server resources (e.g., drives, folders, printers, etc.) will not be directly mapped to or shared with public web servers.</t>
  </si>
  <si>
    <t>HAC35
HSC28
HSC5</t>
  </si>
  <si>
    <t>HAC35: Inappropriate public access to FTI
HSC28: The network is not properly segmented 
HSC5: No DMZ exists for the network</t>
  </si>
  <si>
    <t>WEB-19</t>
  </si>
  <si>
    <t>AU-4</t>
  </si>
  <si>
    <t>Audit Log Storage Capacity</t>
  </si>
  <si>
    <t>The web server must use a logging mechanism that is configured to allocate log record storage capacity large enough to accommodate the logging requirements of the web server.</t>
  </si>
  <si>
    <t>Review the web server documentation and deployment configuration to determine if the web server is using a logging mechanism to store log records. If a logging mechanism is in use, validate that the mechanism is configured to use record storage capacity in accordance with specifications within IRS Publication 1075 for log record storage requirements.
If the web server is not using a logging mechanism, or if the mechanism has not been configured to allocate log record storage capacity in accordance with IRS Publication 1075, this is a finding.</t>
  </si>
  <si>
    <t>The organization allocates audit record storage capacity in accordance with IRS defined audit record storage requirements.</t>
  </si>
  <si>
    <t>HAU23</t>
  </si>
  <si>
    <t>Audit storage capacity threshold has not been defined</t>
  </si>
  <si>
    <t>WEB-20</t>
  </si>
  <si>
    <t>AU-6(4)</t>
  </si>
  <si>
    <t>Audit Record Review, Analysis, and Reporting | Central Review and Analysis</t>
  </si>
  <si>
    <t>The web server must implement the capability to centrally review and analyze audit records from multiple components within the system.</t>
  </si>
  <si>
    <t>Verify the web server is configured to implement the capability to centrally review and analyze audit records from multiple components within the system.
If the web server is not configured to implement the capability to centrally review and analyze audit records from multiple components within the system, this is a finding.</t>
  </si>
  <si>
    <t>The web server implements the capability to centrally review and analyze audit records from multiple components within the system.</t>
  </si>
  <si>
    <t>HAU16</t>
  </si>
  <si>
    <t>A centralized automated audit log analysis solution is not implemented</t>
  </si>
  <si>
    <t>WEB-21</t>
  </si>
  <si>
    <t>The web server must not be a proxy server.</t>
  </si>
  <si>
    <t>Review the web server documentation and deployed configuration to determine if the web server is also a proxy server.
If the web server is also acting as a proxy server, this is a finding.</t>
  </si>
  <si>
    <t>The web server is not a proxy server.</t>
  </si>
  <si>
    <t>System has unneeded functionality installed</t>
  </si>
  <si>
    <t>WEB-16</t>
  </si>
  <si>
    <t>SC-8</t>
  </si>
  <si>
    <t>Transmission Confidentiality and Integrity</t>
  </si>
  <si>
    <t xml:space="preserve">If users authenticate to the web server (internally or externally facing) to access FTI, TLS is required. </t>
  </si>
  <si>
    <t xml:space="preserve">This test applies to both internally and externally facing web servers.
Interview the SA to demonstrate how the web server encrypts web traffic to the web server. </t>
  </si>
  <si>
    <t>A web server must use TLS if it allows customers access to FTI records. The server must meet the following requirements:
- The web server protects the authenticity of for session layer communication protocols through the use of NIST 800-52 Rev 2 compliant protocols (e.g. TLS 1.3, or TLS 1.2 until deprecated - Jan 2024)
- prevents the use of the Secure Socket Layer (SSL) protocol on the server. (Verify that TLS is enabled and that SSL is disabled.)</t>
  </si>
  <si>
    <t>HSC42</t>
  </si>
  <si>
    <t>HSC42: Encryption capabilities do not meet the latest FIPS 140 requirements</t>
  </si>
  <si>
    <t>WEB-18</t>
  </si>
  <si>
    <t>Web users will not obtain directory browsing information or an error message that reveals the server type and version.</t>
  </si>
  <si>
    <t>Interview the SA to determine if the web server is configured to have all web sites point to a default web page. 
This goal can be met through various scenarios.  Examples include:
a. Ensuring all web content directories have at least the equivalent of an index.html file.
b. Enumeration techniques, such as URL parameter manipulation (virtual directories).</t>
  </si>
  <si>
    <t>Each readable web document directory will contain either default, home, index, or equivalent file.</t>
  </si>
  <si>
    <t>Do not edit below</t>
  </si>
  <si>
    <t>Info</t>
  </si>
  <si>
    <t>Test (Automated)</t>
  </si>
  <si>
    <t>Test (Manual)</t>
  </si>
  <si>
    <t>Criticality Ratings</t>
  </si>
  <si>
    <t>Description</t>
  </si>
  <si>
    <t>Finding Statement (Internal Use Only)</t>
  </si>
  <si>
    <t>CIS Benchmark Section #</t>
  </si>
  <si>
    <t>Recommendation #</t>
  </si>
  <si>
    <t>Rationale Statement</t>
  </si>
  <si>
    <t>Impact Statement</t>
  </si>
  <si>
    <t>Remediation Procedure</t>
  </si>
  <si>
    <t>Remediation Statement (Internal Use Only)</t>
  </si>
  <si>
    <t>CAP Request Statement  (Internal Use Only)</t>
  </si>
  <si>
    <t>Apache2.4-01</t>
  </si>
  <si>
    <t>Ensure the Server Is Not a Multi-Use System</t>
  </si>
  <si>
    <t>Default server configurations often expose a wide variety of services unnecessarily increasing the risk to the system. Just because a server can perform many services doesn't mean it is wise to do so. The number of services and daemons executing on the Apache Web server should be limited to those necessary, with the Web server being the only primary function of the server.</t>
  </si>
  <si>
    <t>Leverage the package or services manager for your OS to list enabled services and review with documented business needs of the server. On Red Hat systems, the following will produce the list of current services enabled:
```
chkconfig --list | grep ':on'
```</t>
  </si>
  <si>
    <t>Only necessary services installed are displayed.</t>
  </si>
  <si>
    <t xml:space="preserve">Unnecessary services have been installed on the server. </t>
  </si>
  <si>
    <t>1</t>
  </si>
  <si>
    <t>1.2</t>
  </si>
  <si>
    <t>Maintaining a server for a single purpose increases the security of your application and system. The more services which are exposed to an attacker, the more potential vectors an attacker has to exploit the system and therefore the higher the risk for the server. A Web server should function as only a web server and if possible, should not be mixed with other primary functions such as mail, DNS, database or middleware.</t>
  </si>
  <si>
    <t>Leverage the package or services manager for your OS to uninstall or disable unneeded services. On Red Hat systems, the following will disable a given service:
```
chkconfig &lt;servicename&gt; off
```</t>
  </si>
  <si>
    <t>Ensure the Server Is Not a Multi-Use System.
One method to achieve the recommended state is to execute the following method(s):
Leverage the package or services manager for your OS to uninstall or disable unneeded services. On Red Hat systems, the following will disable a given service:
```
chkconfig &lt;servicename&gt; off
```</t>
  </si>
  <si>
    <t>To close this finding, please provide a screenshot showing Only necessary services are installed with the agency's CAP.</t>
  </si>
  <si>
    <t>Apache2.4-02</t>
  </si>
  <si>
    <t>Ensure Apache Is Installed From the Appropriate Binaries</t>
  </si>
  <si>
    <t>The CIS Apache Benchmark recommends using the Apache binary provided by your vendor for most situations in order to reduce the effort and increase the effectiveness of maintenance and security patches. However, to keep the benchmark as generic and applicable to all Unix/Linux platforms as possible, a default source build has been used for this benchmark.
**Important Note**: There is a major difference between source builds and most vendor packages that is very important to highlight. The default source build of Apache is fairly conservative and minimalist in the modules included and therefore starts off in a fairly strong security state, while most vendor binaries are typically very well loaded with most of the functionality that one may be looking for. _**Therefore, it is important that you don't assume the default value shown in the benchmark will match default values in your installation.**_ You should always test any new installation in your environment before putting it into production. Also keep in mind you can install and run a new version alongside the old one by using a different Apache prefix and a different IP address or port number in the `Listen` directive.</t>
  </si>
  <si>
    <t>Newer versions with security patches that are at least older than 1 month are installed.</t>
  </si>
  <si>
    <t xml:space="preserve">The Apache server is not up to date with the latest updates. </t>
  </si>
  <si>
    <t>HSI2</t>
  </si>
  <si>
    <t>HSI2: System patch level is insufficient</t>
  </si>
  <si>
    <t>1.3</t>
  </si>
  <si>
    <t>The benefits of using the vendor supplied binaries include:
- Ease of installation as it will just work, straight out of the box.
- It is customized for your OS environment.
- It will be tested and have gone through QA procedures.
- Everything you need is likely to be included, probably including some third-party modules. For example, many OS vendors ship Apache with `mod_ssl` and OpenSSL, PHP, `mod_perl,` and `ModSecurity`.
- Your vendor will tell you about security issues so you have to look in fewer places.
- Updates to fix security issues will be easy to apply. The vendor will have already verified the problem, checked the signature on the Apache download, worked out the impact and so on.
- You may be able to get the updates automatically, reducing the window of risk.</t>
  </si>
  <si>
    <t>Installation depends on the operating system platform. For a source build, consult the Apache 2.4 documentation on compiling and installing [https://httpd.apache.org/docs/2.4/install.html](https://httpd.apache.org/docs/2.2/install.html) for a Red Hat Enterprise Linux 5 or 6, the following `yum` command could be used.
```
# yum install httpd
```</t>
  </si>
  <si>
    <t>Ensure Apache Is Installed From the Appropriate Binaries.
One method to achieve the recommended state is to execute the following method(s):
Installation depends on the operating system platform. For a source build, consult the Apache 2.4 documentation on compiling and installing [https://httpd.apache.org/docs/2.4/install.html](https://httpd.apache.org/docs/2.2/install.html) for a Red Hat Enterprise Linux 5 or 6, the following `yum` command could be used.
```
# yum install httpd
```</t>
  </si>
  <si>
    <t xml:space="preserve">To close this finding, please provide a screenshot of the Apache version number with the agency's CAP. </t>
  </si>
  <si>
    <t>Apache2.4-03</t>
  </si>
  <si>
    <t>Ensure Only Necessary Authentication and Authorization Modules Are Enabled</t>
  </si>
  <si>
    <t>The Apache 2.4 modules for authentication and authorization are grouped and named to provide both granularity and a consistent naming convention to simplify configuration. The `authn_*` modules provide authentication, while the `authz_*` modules provide authorization. Apache provides two types of authentication - basic and digest. Review the Apache Authentication and Authorization how-to documentation [http://httpd.apache.org/docs/2.4/howto/auth.html](http://httpd.apache.org/docs/2.2/howto/auth.html) and enable only the modules that are required.</t>
  </si>
  <si>
    <t>1. Use the `httpd -M` option as root to check which `auth*`modules are loaded.
 ```
 # httpd -M | egrep 'auth._'
 ```
2. Also use the `httpd -M` option as root to check for any LDAP modules which don't follow the same naming convention.
 ```
 # httpd -M | egrep 'ldap'
 ```
 The above commands should generate a `Syntax OK` message to `stderr`, in addition to a list of modules installed to `stdout`. If the `Syntax OK` message is missing, then there was most likely an error in parsing the configuration files.</t>
  </si>
  <si>
    <t>The auth and ldap modules that are outputted are documented as needed by the application.</t>
  </si>
  <si>
    <t>Unnecessary authentication and authorization modules have been enabled.</t>
  </si>
  <si>
    <t>HCM9</t>
  </si>
  <si>
    <t>HCM9: Systems are not deployed using the concept of least privilege</t>
  </si>
  <si>
    <t>2</t>
  </si>
  <si>
    <t>2.1</t>
  </si>
  <si>
    <t>Authentication and authorization are the front doors to the protected information in your web site. Most installations only need a small subset of the modules available. By minimizing the enabled modules to those that are actually used, we reduce the number of "doors" and therefore reduce the attack surface of the web site. Likewise, having fewer modules means less software that could have vulnerabilities.</t>
  </si>
  <si>
    <t>Consult Apache module documentation for descriptions of each module in order to determine the necessary modules for the specific installation. [http://httpd.apache.org/docs/2.4/mod/](http://httpd.apache.org/docs/2.2/mod/) The unnecessary static compiled modules are disabled through compile time configuration options as documented in [http://httpd.apache.org/docs/2.4/programs/configure.html](http://httpd.apache.org/docs/2.2/programs/configure.html). The dynamically loaded modules are disabled by commenting out or removing the `LoadModule` directive from the Apache configuration files (typically `httpd.conf`). Some modules may be separate packages, and may be removed.</t>
  </si>
  <si>
    <t>Ensure Only Necessary Authentication and Authorization Modules Are Enabled.
One method to achieve the recommended state is to execute the following method(s):
Consult Apache module documentation for descriptions of each module in order to determine the necessary modules for the specific installation. [http://httpd.apache.org/docs/2.4/mod/](http://httpd.apache.org/docs/2.2/mod/) The unnecessary static compiled modules are disabled through compile time configuration options as documented in [http://httpd.apache.org/docs/2.4/programs/configure.html](http://httpd.apache.org/docs/2.2/programs/configure.html). The dynamically loaded modules are disabled by commenting out or removing the `LoadModule` directive from the Apache configuration files (typically `httpd.conf`). Some modules may be separate packages, and may be removed.</t>
  </si>
  <si>
    <t>To close this finding, please provide a screenshot showing the current compiled authentication and authorization modules with the agency's CAP.</t>
  </si>
  <si>
    <t>Apache2.4-04</t>
  </si>
  <si>
    <t>AU-12</t>
  </si>
  <si>
    <t>Audit Generation</t>
  </si>
  <si>
    <t>Ensure the Log Config Module Is Enabled</t>
  </si>
  <si>
    <t>The `log_config` module provides for flexible logging of client requests, and provides for the configuration of the information in each log.</t>
  </si>
  <si>
    <t>Perform the following to determine if the `log_config` has been loaded:
Use the `httpd -M` option as `root` to check that the module is loaded.
```
# httpd -M | grep log_config
```
**Note**: If the module is correctly enabled, the output will include the module name and whether it is loaded statically or as a shared module</t>
  </si>
  <si>
    <t>The log_config should be one of the loaded modules that popup from the command.</t>
  </si>
  <si>
    <t xml:space="preserve">The log_config module has not been enabled. </t>
  </si>
  <si>
    <t>HAU2</t>
  </si>
  <si>
    <t>HAU2: No auditing is being performed on the system</t>
  </si>
  <si>
    <t>2.2</t>
  </si>
  <si>
    <t>Logging is critical for monitoring usage and potential abuse of your web server. This module is required to configure web server logging using the `log_format` directive.</t>
  </si>
  <si>
    <t>Perform either one of the following:
- For source builds with static modules, run the Apache `./configure` script without including the `--disable-log-config` script options.
 ```
 $ cd $DOWNLOAD_HTTPD
 $ ./configure
 ```
- For dynamically loaded modules, add or modify the `LoadModule` directive so that it is present in the apache configuration as below and not commented out:
 ```
 LoadModule log_config_module modules/mod_log_config.so
 ```</t>
  </si>
  <si>
    <t>Ensure the Log Config Module Is Enabled.
One method to achieve the recommended state is to execute the following method(s):
Perform either one of the following:
- For source builds with static modules, run the Apache `./configure` script without including the `--disable-log-config` script options.
 ```
 $ cd $DOWNLOAD_HTTPD
 $ ./configure
 ```
- For dynamically loaded modules, add or modify the `LoadModule` directive so that it is present in the apache configuration as below and not commented out:
 ```
 LoadModule log_config_module modules/mod_log_config.so
 ```</t>
  </si>
  <si>
    <t>To close this finding, please provide a screenshot showing that the log config module has been enabled with the agency's CAP.</t>
  </si>
  <si>
    <t>Apache2.4-05</t>
  </si>
  <si>
    <t>Ensure the WebDAV Modules Are Disabled</t>
  </si>
  <si>
    <t>The Apache `mod_dav` and `mod_dav_fs` modules support WebDAV ('Web-based Distributed Authoring and Versioning') functionality for Apache. WebDAV is an extension to the HTTP protocol which allows clients to create, move, and delete files and resources on the web server.</t>
  </si>
  <si>
    <t>Perform the following to determine if the WebDAV modules are enabled.
Run the `httpd` server with the `-M` option to list enabled modules:
```
# httpd -M | grep ' dav_[[:print:]]+module'
```
**Note:** If the WebDav modules are correctly disabled, there will be no output when executing the above command.</t>
  </si>
  <si>
    <t>Output should be "Syntax OK" with no other output.</t>
  </si>
  <si>
    <t xml:space="preserve">The apache WebDAV modules have not been disabled. </t>
  </si>
  <si>
    <t>2.3</t>
  </si>
  <si>
    <t>Disabling WebDAV modules will improve the security posture of the web server by reducing the amount of potentially vulnerable code paths exposed to the network and reducing potential for unauthorized access to files via misconfigured WebDAV access controls.</t>
  </si>
  <si>
    <t>Perform either one of the following to disable WebDAV module:
1. For source builds with static modules run the Apache `./configure` script without including the `mod_dav`, and `mod_dav_fs` in the `--enable-modules=configure` script options.
 ```
 $ cd $DOWNLOAD_HTTPD
 $ ./configure
 ```
2. For dynamically loaded modules comment out or remove the `LoadModule` directive for `mod_dav`, and `mod_dav_fs` modules from the `httpd.conf` file.
 ```
 ##LoadModule dav_module modules/mod_dav.so
 ##LoadModule dav_fs_module modules/mod_dav_fs.so
 ```</t>
  </si>
  <si>
    <t>Ensure the WebDAV Modules Are Disabled.
One method to achieve the recommended state is to execute the following method(s):
Perform either one of the following to disable WebDAV module:
1. For source builds with static modules run the Apache `./configure` script without including the `mod_dav`, and `mod_dav_fs` in the `--enable-modules=configure` script options.
 ```
 $ cd $DOWNLOAD_HTTPD
 $ ./configure
 ```
2. For dynamically loaded modules comment out or remove the `LoadModule` directive for `mod_dav`, and `mod_dav_fs` modules from the `httpd.conf` file.
 ```
 ##LoadModule dav_module modules/mod_dav.so
 ##LoadModule dav_fs_module modules/mod_dav_fs.so
 ```</t>
  </si>
  <si>
    <t>To close this finding, please provide a screenshot showing that the WebDAV modules have been disabled with the agency's CAP.</t>
  </si>
  <si>
    <t>Apache2.4-06</t>
  </si>
  <si>
    <t>Ensure the Status Module Is Disabled</t>
  </si>
  <si>
    <t>The Apache `mod_status` module provides current server performance statistics.</t>
  </si>
  <si>
    <t>Perform the following to determine if the Status module is enabled.
Run the `httpd` server with the `-M` option to list enabled modules:
```
# httpd -M | egrep 'status_module'
```
**Note**: If the modules are correctly disabled, there will be no output when executing the above command.</t>
  </si>
  <si>
    <t xml:space="preserve">The Apache mod_status module has not been disabled. </t>
  </si>
  <si>
    <t>2.4</t>
  </si>
  <si>
    <t>When `mod_status` is loaded into the server, its handler capability is available in all configuration files, including per-directory files (e.g., `.htaccess`). The `mod_status` module may provide an adversary with information that can be used to refine exploits that depend on measuring server load.</t>
  </si>
  <si>
    <t>Perform either one of the following to disable the `mod_status` module:
1. For source builds with static modules, run the Apache `./configure` script with the `--disable-status configure` script options.
 ```
 $ cd $DOWNLOAD_HTTPD
 $ ./configure --disable-status
 ```
2. For dynamically loaded modules, comment out or remove the `LoadModule` directive for the `mod_status` module from the `httpd.conf` file.
 ```
 ##LoadModule status_module modules/mod_status.so
 ```</t>
  </si>
  <si>
    <t>Ensure the Status Module Is Disabled.
One method to achieve the recommended state is to execute the following method(s):
Perform either one of the following to disable the `mod_status` module:
1. For source builds with static modules, run the Apache `./configure` script with the `--disable-status configure` script options.
 ```
 $ cd $DOWNLOAD_HTTPD
 $ ./configure --disable-status
 ```
2. For dynamically loaded modules, comment out or remove the `LoadModule` directive for the `mod_status` module from the `httpd.conf` file.
 ```
 ##LoadModule status_module modules/mod_status.so
 ```</t>
  </si>
  <si>
    <t>To close this finding, please provide a screenshot showing that the Apache mod_status module has been disabled with the agency's CAP.</t>
  </si>
  <si>
    <t>Apache2.4-07</t>
  </si>
  <si>
    <t>Ensure the Autoindex Module Is Disabled</t>
  </si>
  <si>
    <t>The Apache `autoindex` module automatically generates web page listing the contents of directories on the server, typically used so that an `index.html` does not have to be generated.</t>
  </si>
  <si>
    <t>Perform the following to determine if the module is enabled.
Run the `httpd` server with the `-M` option to list enabled modules:
```
# httpd -M | grep autoindex_module
```
**Note**: If the module is correctly disabled, there will be no output when executing the above command.</t>
  </si>
  <si>
    <t xml:space="preserve">The Apache autoindex module has not been disabled. </t>
  </si>
  <si>
    <t>2.5</t>
  </si>
  <si>
    <t>Automated directory listings should not be enabled as it will also reveal information helpful to an attacker such as naming conventions and directory paths. Directory listings may also reveal files that were not intended to be revealed.</t>
  </si>
  <si>
    <t>Perform either one of the following to disable the `mod_autoindex` module:
1. For source builds with static modules, run the Apache `./configure` script with the `--disable-autoindex` configure script options
 ```
 $ cd $DOWNLOAD_HTTPD
 $ ./configure -disable-autoindex
 ```
2. For dynamically loaded modules, comment out or remove the `LoadModule` directive for `mod_autoindex` from the `httpd.conf` file.
 ```
 ## LoadModule autoindex_module modules/mod_autoindex.so
 ```</t>
  </si>
  <si>
    <t>Ensure the Autoindex Module Is Disabled.
One method to achieve the recommended state is to execute the following method(s):
Perform either one of the following to disable the `mod_autoindex` module:
1. For source builds with static modules, run the Apache `./configure` script with the `--disable-autoindex` configure script options
 ```
 $ cd $DOWNLOAD_HTTPD
 $ ./configure -disable-autoindex
 ```
2. For dynamically loaded modules, comment out or remove the `LoadModule` directive for `mod_autoindex` from the `httpd.conf` file.
 ```
 ## LoadModule autoindex_module modules/mod_autoindex.so
 ```</t>
  </si>
  <si>
    <t>To close this finding, please provide a screenshot showing that the mod_autoindex module has been disabled with the agency's CAP.</t>
  </si>
  <si>
    <t>Apache2.4-08</t>
  </si>
  <si>
    <t>Ensure the Proxy Modules Are Disabled if not in use</t>
  </si>
  <si>
    <t>The Apache proxy modules allow the server to act as a proxy (either forward or reverse proxy) of HTTP and other protocols with additional proxy modules loaded. If the Apache installation is not intended to proxy requests to or from another network then the proxy module should not be loaded.</t>
  </si>
  <si>
    <t>Perform the following to determine if the modules are enabled.
Run the `httpd` server with the `-M` option to list enabled modules:
 ```
 # httpd -M | grep proxy_
 ```
**Note**: If the modules are correctly disabled, there will be no output when executing the above command.</t>
  </si>
  <si>
    <t xml:space="preserve">The Apache proxy modules have not been disabled. </t>
  </si>
  <si>
    <t>2.6</t>
  </si>
  <si>
    <t>Proxy servers can act as an important security control when properly configured, however a secure proxy server is not within the scope of this benchmark. A web server should be primarily a web server or a proxy server but not both, for the same reasons that other multi-use servers are not recommended. Scanning for web servers that will also proxy requests is a very common attack, as proxy servers are useful for anonymizing attacks on other servers, or possibly proxying requests into an otherwise protected network.</t>
  </si>
  <si>
    <t>Perform either one of the following to disable the proxy module:
1. For source builds with static modules, run the Apache `./configure` script without including the `mod_proxy` in the `--enable-modules=configure` script options.
 ```
 $ cd $DOWNLOAD_HTTPD
 $ ./configure
 ```
2. For dynamically loaded modules, comment out or remove the `LoadModule` directive for `mod_proxy` module and all other proxy modules from the `httpd.conf` file.
 ```
 ##LoadModule proxy_module modules/mod_proxy.so
 ##LoadModule proxy_connect_module modules/mod_proxy_connect.so
 ##LoadModule proxy_ftp_module modules/mod_proxy_ftp.so
 ##LoadModule proxy_http_module modules/mod_proxy_http.so
 ##LoadModule proxy_fcgi_module modules/mod_proxy_fcgi.so
 ##LoadModule proxy_scgi_module modules/mod_proxy_scgi.so
 ##LoadModule proxy_ajp_module modules/mod_proxy_ajp.so
 ##LoadModule proxy_balancer_module modules/mod_proxy_balancer.so
 ##LoadModule proxy_express_module modules/mod_proxy_express.so
 ##LoadModule proxy_wstunnel_module modules/mod_proxy_wstunnel.so
 ##LoadModule proxy_fdpass_module modules/mod_proxy_fdpass.so
 ```</t>
  </si>
  <si>
    <t>Ensure the Proxy Modules Are Disabled if not in use.
One method to achieve the recommended state is to execute the following method(s):
Perform either one of the following to disable the proxy module:
1. For source builds with static modules, run the Apache `./configure` script without including the `mod_proxy` in the `--enable-modules=configure` script options.
 ```
 $ cd $DOWNLOAD_HTTPD
 $ ./configure
 ```
2. For dynamically loaded modules, comment out or remove the `LoadModule` directive for `mod_proxy` module and all other proxy modules from the `httpd.conf` file.
 ```
 ##LoadModule proxy_module modules/mod_proxy.so
 ##LoadModule proxy_connect_module modules/mod_proxy_connect.so
 ##LoadModule proxy_ftp_module modules/mod_proxy_ftp.so
 ##LoadModule proxy_http_module modules/mod_proxy_http.so
 ##LoadModule proxy_fcgi_module modules/mod_proxy_fcgi.so
 ##LoadModule proxy_scgi_module modules/mod_proxy_scgi.so
 ##LoadModule proxy_ajp_module modules/mod_proxy_ajp.so
 ##LoadModule proxy_balancer_module modules/mod_proxy_balancer.so
 ##LoadModule proxy_express_module modules/mod_proxy_express.so
 ##LoadModule proxy_wstunnel_module modules/mod_proxy_wstunnel.so
 ##LoadModule proxy_fdpass_module modules/mod_proxy_fdpass.so
 ```</t>
  </si>
  <si>
    <t>To close this finding, please provide a screenshot showing that the proxy modules have been disabled with the agency's CAP.</t>
  </si>
  <si>
    <t>Apache2.4-09</t>
  </si>
  <si>
    <t>Ensure the User Directories Module Is Disabled</t>
  </si>
  <si>
    <t>The `UserDir` directive must be disabled so that user home directories are not accessed via the web site with a tilde (~) preceding the username. The directive also sets the path name of the directory that will be accessed. For example:
- `http://example.com/~ralph/` might access a `public_html` sub-directory of `ralph` user's home directory.
- The directive `UserDir ./` might map `/~root` to the root directory (`/`).</t>
  </si>
  <si>
    <t>Perform the following to determine if the modules are enabled.
Run the `httpd` server with the `-M` option to list enabled modules:
```
# httpd -M | grep userdir_
```
**Note**: If the modules are correctly disabled, there will be no output when executing the above command.</t>
  </si>
  <si>
    <t>The User Directories Module has not been disabled.</t>
  </si>
  <si>
    <t>2.7</t>
  </si>
  <si>
    <t>The user directories should not be globally enabled since it allows anonymous access to anything users may want to share with other users on the network. Also consider that every time a new account is created on the system, there is potentially new content available via the web site.</t>
  </si>
  <si>
    <t>Perform either one of the following to disable the user directories module:
1. For source builds with static modules, run the Apache `./configure` script with the `--disable-userdir configure` script options.
 ```
 $ cd $DOWNLOAD_HTTPD
 $ ./configure --disable-userdir
 ```
2. For dynamically loaded modules, comment out or remove the `LoadModule` directive for `mod_userdir` module from the `httpd.conf` file.
 ```
 ##LoadModule userdir_module modules/mod_userdir.so
 ```</t>
  </si>
  <si>
    <t>Ensure the User Directories Module Is Disabled.
One method to achieve the recommended state is to execute the following method(s):
Perform either one of the following to disable the user directories module:
1. For source builds with static modules, run the Apache `./configure` script with the `--disable-userdir configure` script options.
 ```
 $ cd $DOWNLOAD_HTTPD
 $ ./configure --disable-userdir
 ```
2. For dynamically loaded modules, comment out or remove the `LoadModule` directive for `mod_userdir` module from the `httpd.conf` file.
 ```
 ##LoadModule userdir_module modules/mod_userdir.so
 ```</t>
  </si>
  <si>
    <t>To close this finding, please provide a screenshot showing that the user directory modules have been disabled with the agency's CAP.</t>
  </si>
  <si>
    <t>Apache2.4-10</t>
  </si>
  <si>
    <t>Ensure the Info Module Is Disabled</t>
  </si>
  <si>
    <t>The Apache `mod_info` module provides information on the server configuration via access to a `/server-info` URL location.</t>
  </si>
  <si>
    <t>Perform the following to determine if the Info module is enabled.
Run the `httpd` server with the `-M` option to list enabled modules:
```
# httpd -M | egrep 'info_module'
```
**Note**: If the module is correctly disabled, there will be no output when executing the above command.</t>
  </si>
  <si>
    <t xml:space="preserve">The info module has not been disabled. </t>
  </si>
  <si>
    <t>2.8</t>
  </si>
  <si>
    <t>While having server configuration information available as a web page may be convenient it's recommended that this module NOT be enabled.
Once `mod_info` is loaded into the server, its handler capability is available in per-directory `.htaccess` files and can leak sensitive information from the configuration directives of other Apache modules such as system paths, usernames/passwords, database names, etc.</t>
  </si>
  <si>
    <t>Perform either one of the following to disable the `mod_info` module:
1. For source builds with static modules, run the Apache `./configure` script without including the `mod_info` in the `--enable-modules= configure` script options.
 ```
 $ cd $DOWNLOAD_HTTPD
 $ ./configure
 ```
2. For dynamically loaded modules, comment out or remove the `LoadModule` directive for the `mod_info` module from the `httpd.conf` file.
 ```
 ##LoadModule info_module modules/mod_info.so
 ```</t>
  </si>
  <si>
    <t>Ensure the Info Module Is Disabled.
One method to achieve the recommended state is to execute the following method(s):
Perform either one of the following to disable the `mod_info` module:
1. For source builds with static modules, run the Apache `./configure` script without including the `mod_info` in the `--enable-modules= configure` script options.
 ```
 $ cd $DOWNLOAD_HTTPD
 $ ./configure
 ```
2. For dynamically loaded modules, comment out or remove the `LoadModule` directive for the `mod_info` module from the `httpd.conf` file.
 ```
 ##LoadModule info_module modules/mod_info.so
 ```</t>
  </si>
  <si>
    <t>To close this finding, please provide a screenshot showing that the info module has been disabled with the agency's CAP.</t>
  </si>
  <si>
    <t>Apache2.4-11</t>
  </si>
  <si>
    <t>Ensure the Basic and Digest Authentication Modules are Disabled</t>
  </si>
  <si>
    <t>The Apache `mod_auth_basic` and `mod_auth_digest` modules support HTTP Basic Authentication and HTTP Digest Authentication respectively. The two authentication protocols are used to restrict access to users who provide a valid user name and password.</t>
  </si>
  <si>
    <t>Perform the following to determine if the HTTP Basic or HTTP Digest authentication modules are enabled.
Run the `httpd` server with the `-M` option to list enabled modules:
```
# httpd -M | grep auth_basic_module
# httpd -M | grep auth_digest_module 
```
**Note:** If the modules are correctly disabled, there will be no output when executing either of the above commands.</t>
  </si>
  <si>
    <t>The Basic and Digest Authentication Modules has been disabled</t>
  </si>
  <si>
    <t>The Basic and Digest Authentication Modules has not been disabled</t>
  </si>
  <si>
    <t>2.9</t>
  </si>
  <si>
    <t>Neither HTTP Basic nor HTTP Digest authentication should be used as the protocols are out dated and no longer considered secure. Disabling the modules will improve the security posture of the web server by reducing the amount of potentially vulnerable code paths exposed to the network and reducing potential for unauthorized access to files via misconfigured access controls.
In the early days of the web, Basic HTTP Authentication was considered adequate if it was only used over HTTPS, so that the credentials would not be sent in the clear. Basic authentication uses Base64 to encode the credentials which are sent with every request. Base64 encoding is of course easily reversed, and is no more secure than clear text. The issues with using Basic Auth over HTTPS is that it does not meet current security standards for protecting the login credentials and protecting the authenticated
session. The following security issues plague the Basic Authentication protocol. 
- The authenticated session has an indefinite length (as long as any browser window is open) and is not timed-out on the server when the session is idle.
- Application logout is required to invalidate the session on the server to limit, but in the case of Basic Authentication, there is no server-side session that can be invalidated.
- The credentials are remembered by the browser and stored in memory.
- There is no way to disable auto-complete, where the browser offers to store the passwords.
Passwords stored in the browser can be accessed if the client system or browser become
compromised.
- The credentials are more likely to be exposed since they are automatically sent with every
request.
- Administrators may at times have access to the HTTP headers sent in request for the purposes of diagnosing problems and detecting attacks. Having a user’s credentials in the clear in the HTTP headers, may allow a user to repudiate actions performed, because the web or system
administrators also had access to the user’s password.
The HTTP Digest Authentication is considered even worse than Basic Authentication because it stores the password in the clear on the server, and has the same session management issues as Basic Authentication.</t>
  </si>
  <si>
    <t>Perform either one of the following to disable the HTTP Basic or HTTP Digest authentication modules:
1. For source builds with static modules run the Apache `./configure` script without including the `mod_auth_basic`, and `mod_auth_digest` in the `--enable-modules=configure` script options.
 ```
 $ cd $DOWNLOAD_HTTPD
 $ ./configure
 ```
2. For dynamically loaded modules comment out or remove the `LoadModule` directive for `mod_auth_basic`, and `mod_auth_digest` modules from the `httpd.conf` file.
 ```
 ##LoadModule mod_auth_basic modules/mod_auth_basic.so
 ##LoadModule mod_auth_digest modules/mod_auth_digest.so
 ```</t>
  </si>
  <si>
    <t>Ensure the Basic and Digest Authentication Modules are Disabled.
One method to achieve the recommended state is to execute the following method(s):
Perform either one of the following to disable the HTTP Basic or HTTP Digest authentication modules:
1. For source builds with static modules run the Apache `./configure` script without including the `mod_auth_basic`, and `mod_auth_digest` in the `--enable-modules=configure` script options.
 ```
 $ cd $DOWNLOAD_HTTPD
 $ ./configure
 ```
2. For dynamically loaded modules comment out or remove the `LoadModule` directive for `mod_auth_basic`, and `mod_auth_digest` modules from the `httpd.conf` file.
 ```
 ##LoadModule mod_auth_basic modules/mod_auth_basic.so
 ##LoadModule mod_auth_digest modules/mod_auth_digest.so
 ```</t>
  </si>
  <si>
    <t>To close this finding, please provide a screenshot showing that the Basic and Digest Authentication Modules has been disabled with the agency's CAP.</t>
  </si>
  <si>
    <t>Apache2.4-12</t>
  </si>
  <si>
    <t>Ensure the Apache Web Server Runs As a Non-Root User</t>
  </si>
  <si>
    <t>Although Apache is typically started with `root` privileges in order to listen on port `80` and `443`, it can and should run as another non-root user in order to perform the web services. The Apache User and Group directives are used to designate the user and group that the Apache worker processes will assume.</t>
  </si>
  <si>
    <t>Ensure the apache account is unique and has been created with a UID less than the minimum normal user account with the Apache group and configured in the `httpd.conf` file.
1. Ensure the User and Group directives are present in the Apache configuration and not commented out:
 ```
 # grep -i '^User' $APACHE_PREFIX/conf/httpd.conf
 User apache
 # grep -i '^Group' $APACHE_PREFIX/conf/httpd.conf 
 Group apache
 ```
2. Ensure the Apache account UID is correct:
 ```
 # grep '^UID_MIN' /etc/login.defs
 # id apache 
 ```
 The UID must be less than the `UID_MIN` value in `/etc/login.defs`, and group of `apache` similar to the following entries:
 ```
 UID_MIN 1000
 uid=48(apache) gid=48(apache) groups=48(apache) 
 ```
3. While the web server is running, check the user id for the `httpd` processes. The user name should match the configuration file.
 ```
 # ps axu | grep httpd | grep -v '^root'
 ```</t>
  </si>
  <si>
    <t>Ex. 
User apache
Group apache
Also the userid of the apache (or equivalent) should be lower than UID_MIN in the login.defs file</t>
  </si>
  <si>
    <t>The Apache web server is being run as Root.</t>
  </si>
  <si>
    <t>3</t>
  </si>
  <si>
    <t>3.1</t>
  </si>
  <si>
    <t>One of the best ways to reduce your exposure to attack when running a web server is to create a unique, unprivileged user and group for the server application. The `nobody` or `daemon` user and group that comes default on Unix variants should NOT be used to run the web server, since the account is commonly used for other separate daemon services. Instead, an account used only by the apache software so as to not give unnecessary access to other services. Also, the identifier used for the apache user should be a unique system account. System user accounts UID numbers have lower values which are reserved for the special system accounts not used by regular users, such as discussed in User Accounts section of the CIS Red Hat benchmark. Typically, system accounts numbers range from `1-999`, or `1-499` and are defined in the `/etc/login.defs` file.
As an even more secure alternative, if the Apache web server can be run on high unprivileged ports, then it is not necessary to start Apache as `root`, and all of the Apache processes may be run as the Apache specific user as described below.</t>
  </si>
  <si>
    <t>Perform the following:
1. If the apache user and group do not already exist, create the account and group as a unique system account:
 ```
 # groupadd -r apache
 # useradd apache -r -g apache -d /var/www -s /sbin/nologin
 ```
2. Configure the Apache user and group in the Apache configuration file `httpd.conf`:
 ```
 User apache
 Group apache
 ```</t>
  </si>
  <si>
    <t>Ensure the Apache Web Server Runs As a Non-Root User.
One method to achieve the recommended state is to execute the following method(s):
Perform the following:
1. If the apache user and group do not already exist, create the account and group as a unique system account:
 ```
 # groupadd -r apache
 # useradd apache -r -g apache -d /var/www -s /sbin/nologin
 ```
2. Configure the Apache user and group in the Apache configuration file `httpd.conf`:
 ```
 User apache
 Group apache
 ```</t>
  </si>
  <si>
    <t xml:space="preserve">To close this finding, please provide a screenshot showing the Apache user group configuration settings with the agency's CAP. </t>
  </si>
  <si>
    <t>Apache2.4-13</t>
  </si>
  <si>
    <t>Ensure the Apache User Account Has an Invalid Shell</t>
  </si>
  <si>
    <t>The `apache` account must not be used as a regular login account, and should be assigned an invalid or `nologin` shell to ensure that the account cannot be used to login.</t>
  </si>
  <si>
    <t>Check the `apache` login shell in the `/etc/passwd` file:
```
# grep apache /etc/passwd
```
The `apache` account shell must be `/sbin/nologin` or `/dev/null` similar to the following:
```
/etc/passwd:apache:x:48:48:Apache:/var/www:/sbin/nologin
```</t>
  </si>
  <si>
    <t>The apache (or equivalent) shell should have "/sbin/nologin" specified for its shell.</t>
  </si>
  <si>
    <t xml:space="preserve">The Apache User Account has not been given an invalid shell. </t>
  </si>
  <si>
    <t>3.2</t>
  </si>
  <si>
    <t>Service accounts such as the `apache` account represent a risk if they can be used to get a login shell to the system.</t>
  </si>
  <si>
    <t>Change the `apache` account to use the `nologin` shell or an invalid shell such as `/dev/null`:
```
# chsh -s /sbin/nologin apache 
```</t>
  </si>
  <si>
    <t>Ensure the Apache User Account Has an Invalid Shell.
One method to achieve the recommended state is to execute the following method(s):
Change the `apache` account to use the `nologin` shell or an invalid shell such as `/dev/null`:
```
# chsh -s /sbin/nologin apache 
```</t>
  </si>
  <si>
    <t>To close this finding, please provide a screenshot showing the /etc/password configuration file with the agency's CAP.</t>
  </si>
  <si>
    <t>Apache2.4-14</t>
  </si>
  <si>
    <t>Ensure the Apache User Account Is Locked</t>
  </si>
  <si>
    <t>The user account under which Apache runs should not have a valid password, but should be locked.</t>
  </si>
  <si>
    <t>Ensure the `apache` account is locked using the following:
```
# passwd -S apache
```
The results will be similar to the following:
```
apache LK 2010-01-28 0 99999 7 -1 (Password locked.)
- or - 
apache L 07/02/2012 -1 -1 -1 -1
```</t>
  </si>
  <si>
    <t>The apache (or equivalent) user account should be locked.</t>
  </si>
  <si>
    <t>The Apache User account has not been locked.</t>
  </si>
  <si>
    <t>3.3</t>
  </si>
  <si>
    <t>As a defense-in-depth measure the Apache user account should be locked to prevent logins, and to prevent a user from `su`'ing to `apache` using the password. In general, there shouldn't be a need for anyone to have to `su` as `apache`, and when there is a need, then `sudo` should be used instead, which would not require the `apache` account password.</t>
  </si>
  <si>
    <t>Use the `passwd` command to lock the `apache` account:
```
# passwd -l apache
```</t>
  </si>
  <si>
    <t>Ensure the Apache User Account Is Locked.
One method to achieve the recommended state is to execute the following method(s):
Use the `passwd` command to lock the `apache` account:
```
# passwd -l apache
```</t>
  </si>
  <si>
    <t xml:space="preserve">To close this finding, please provide a screenshot showing that the apache account has been locked with a password with the agency's CAP. </t>
  </si>
  <si>
    <t>Apache2.4-15</t>
  </si>
  <si>
    <t>AC-3</t>
  </si>
  <si>
    <t>Access Enforcement</t>
  </si>
  <si>
    <t>Ensure Apache Directories and Files Are Owned By Root</t>
  </si>
  <si>
    <t>The Apache directories and files should be owned by `root`. This applies to all of the Apache software directories and files installed.</t>
  </si>
  <si>
    <t>Identify files in the Apache directory that are not owned by `root`:
```
# find $APACHE_PREFIX \! -user root -ls
```</t>
  </si>
  <si>
    <t>No files or directories should be owned by any other user besides root in the Apache directory.</t>
  </si>
  <si>
    <t xml:space="preserve">The Apache directories and files are not owned by the Root user. </t>
  </si>
  <si>
    <t>HAC13</t>
  </si>
  <si>
    <t>HAC13: Operating system configuration files have incorrect permissions</t>
  </si>
  <si>
    <t>3.4</t>
  </si>
  <si>
    <t>Restricting ownership of the Apache files and directories will reduce the probability of unauthorized modifications to those resources.</t>
  </si>
  <si>
    <t>Perform the following:
Set ownership on the `$APACHE_PREFIX` directories such as `/usr/local/apache2`:
```
$ chown -R root $APACHE_PREFIX
```</t>
  </si>
  <si>
    <t>Ensure Apache Directories and Files Are Owned By Root.
One method to achieve the recommended state is to execute the following method(s):
Perform the following:
Set ownership on the `$APACHE_PREFIX` directories such as `/usr/local/apache2`:
```
$ chown -R root $APACHE_PREFIX
```</t>
  </si>
  <si>
    <t>To close this finding, please provide a screenshot showing the Apache directory and file ownership with the agency's CAP.</t>
  </si>
  <si>
    <t>Apache2.4-16</t>
  </si>
  <si>
    <t>Ensure the Group Is Set Correctly on Apache Directories and Files</t>
  </si>
  <si>
    <t>The Apache directories and files should be set to have a group Id of `root`, (or a root equivalent) group. This applies to all of the Apache software directories and files installed. The only expected exception is that the Apache web document root (`$APACHE_PREFIX/htdocs`) is likely to need a designated group to allow web content to be updated (such as `webupdate`) through a change management process.</t>
  </si>
  <si>
    <t>Identify files in the Apache directories other than `htdocs` with a group other than `root`:
```
# find $APACHE_PREFIX -path $APACHE_PREFIX/htdocs -prune -o \! -group root -ls
```</t>
  </si>
  <si>
    <t>No files or directories should be group owned by any other group besides root (or equivalent) in the Apache directory</t>
  </si>
  <si>
    <t>The Apache directories and files have not been set to group ID "Root".</t>
  </si>
  <si>
    <t>3.5</t>
  </si>
  <si>
    <t>Securing Apache files and directories will reduce the probability of unauthorized modifications to those resources.</t>
  </si>
  <si>
    <t>Perform the following:
Set ownership on the `$APACHE_PREFIX` directories such as `/usr/local/apache2`:
```
$ chgrp -R root $APACHE_PREFIX
```</t>
  </si>
  <si>
    <t>Ensure the Group Is Set Correctly on Apache Directories and Files.
One method to achieve the recommended state is to execute the following method(s):
Perform the following:
Set ownership on the `$APACHE_PREFIX` directories such as `/usr/local/apache2`:
```
$ chgrp -R root $APACHE_PREFIX
```</t>
  </si>
  <si>
    <t>To close this finding, please provide a screenshot showing the Apache directory and file group IDs with the agency's CAP.</t>
  </si>
  <si>
    <t>Apache2.4-17</t>
  </si>
  <si>
    <t>Ensure Other Write Access on Apache Directories and Files Is Restricted</t>
  </si>
  <si>
    <t>Permissions on Apache directories should generally be `rwxr-xr-x` (755) and file permissions should be similar except not executable unless appropriate. This applies to all of the Apache software directories and files installed with the possible exception of the web document root `$APACHE_PREFIX/htdocs`. The directories and files in the web document root may have a designated group with write access to allow web content to be updated. In summary, the minimum recommendation is to not allow write access by `other`.</t>
  </si>
  <si>
    <t>Identify files or directories in the Apache directory with other write access, excluding symbolic links:
```
# find -L $APACHE_PREFIX \! -type l -perm /o=w -ls
```</t>
  </si>
  <si>
    <t>No files or directories should be other (world) writable within the Apache directory.</t>
  </si>
  <si>
    <t xml:space="preserve">The Apache directories and files write access has not been restricted. </t>
  </si>
  <si>
    <t>3.6</t>
  </si>
  <si>
    <t>None of the Apache files and directories, including the Web document root must allow `other` write access. Other write access is likely to be very useful for unauthorized modification of web content, configuration files or software for malicious attacks.</t>
  </si>
  <si>
    <t>Perform the following to remove other write access on the `$APACHE_PREFIX` directories.
```
# chmod -R o-w $APACHE_PREFIX
```</t>
  </si>
  <si>
    <t>Ensure Other Write Access on Apache Directories and Files Is Restricted.
One method to achieve the recommended state is to execute the following method(s):
Perform the following to remove other write access on the `$APACHE_PREFIX` directories.
```
# chmod -R o-w $APACHE_PREFIX
```</t>
  </si>
  <si>
    <t xml:space="preserve">To close this finding, please provide a screenshot showing the permissions for the $APACHE_PREFIX directories with the agency's CAP. </t>
  </si>
  <si>
    <t>Apache2.4-18</t>
  </si>
  <si>
    <t xml:space="preserve">Configuration Setting </t>
  </si>
  <si>
    <t>Ensure the Core Dump Directory Is Secured</t>
  </si>
  <si>
    <t>The `CoreDumpDirectory` directive is used to specify the directory Apache attempts to switch to before creating the core dump. Core dumps will be disabled if the directory is not writable by the Apache user. Also, core dumps will be disabled if the server is started as `root` and switches to a non-root user, as is typical. It is recommended that the `CoreDumpDirectory` directive be set to a directory that is owned by the `root` user, owned by the group the Apache HTTPD process executes as, and be inaccessible to other users.</t>
  </si>
  <si>
    <t>Verify that either the `CoreDumpDirectory` directive is not enabled in any of the Apache configuration files or that the configured directory meets the following requirements:
1. `CoreDumpDirectory` is not within the Apache web document root (`$APACHE_PREFIX/htdocs`)
2. Must be owned by root and have a group ownership of the Apache group (as defined via the Group directive)
3. Must have no read-write-search access permission for other users. (e.g. `o=rwx`)</t>
  </si>
  <si>
    <t>Either the CoreDumpDirectory directive is not enabled in any of the Apache configuration files or that the configured directory meets the following requirements:
- CoreDumpDirectory is not within the Apache web document root ($APACHE_PREFIX/htdocs)
- Must be owned by root and have a group ownership of the Apache group (as defined via the Group directive)
- Must have no read-write-search access permission for other users. (e.g. o=rwx)</t>
  </si>
  <si>
    <t>The core dump directory is not secured.</t>
  </si>
  <si>
    <t>3.7</t>
  </si>
  <si>
    <t>Core dumps are snapshots of memory and may contain sensitive information that should not be accessible by other accounts on the system.</t>
  </si>
  <si>
    <t>Either remove the `CoreDumpDirectory` directive from the Apache configuration files or ensure that the configured directory meets the following requirements.
1. `CoreDumpDirectory` is not to be within the Apache web document root (`$APACHE_PREFIX/htdocs`)
2. Must be owned by root and have a group ownership of the Apache group (as defined via the Group directive)
 ```
 # chown root:apache /var/log/httpd
 ```
3. Must have no read-write-search access permission for other users.
 ```
 # chmod o-rwx /var/log/httpd
 ```</t>
  </si>
  <si>
    <t>Ensure the Core Dump Directory Is Secured.
One method to achieve the recommended state is to execute the following method(s):
Either remove the `CoreDumpDirectory` directive from the Apache configuration files or ensure that the configured directory meets the following requirements.
1. `CoreDumpDirectory` is not to be within the Apache web document root (`$APACHE_PREFIX/htdocs`)
2. Must be owned by root and have a group ownership of the Apache group (as defined via the Group directive)
 ```
 # chown root:apache /var/log/httpd
 ```
3. Must have no read-write-search access permission for other users.
 ```
 # chmod o-rwx /var/log/httpd
 ```</t>
  </si>
  <si>
    <t xml:space="preserve">To close this finding, please provide a screenshot showing the core dump directory permissions with the agency's CAP. </t>
  </si>
  <si>
    <t>Apache2.4-19</t>
  </si>
  <si>
    <t>Ensure the Lock File Is Secured</t>
  </si>
  <si>
    <t>The `Mutex` directive sets the locking mechanism used to serialize access to resources. It may be used to specify that a lock file is to be used as a mutex mechanism and may provide the path to the lock file to be used with the `fcntl(2)` or `flock(2)` system calls. Most Linux systems will default to using semaphores instead, so the directive may not apply. However, in the event a lock file is used, it is important for the lock file to be in a local directory that is not writable by other users.</t>
  </si>
  <si>
    <t>Verify the configuration does NOT include a `Mutex` directive with the mechanism of `fcntl`, `flock` or `file`.
If one of the file locking mechanisms is configured, then find the directory in which the lock file would be created. The default value is the `ServerRoot/logs` directory.
1. Verify that the lock file directory is not a directory within the Apache `DocumentRoot`
2. Verify that the ownership and group of the directory is `root:root` (or the user under which Apache initially starts up if not `root`).
3. Verify the permissions on the directory are only writable by root (or the startup user if not `root`),
4. Check that the lock file directory is on a locally mounted hard drive rather than an NFS mounted file system</t>
  </si>
  <si>
    <t>The following must be meet in order to pass this check.
&gt; The lock file directory is not a directory within the Apache DocumentRoot
&gt; The lock file directory has a user and group ownership of root:root (or the user under which apache initially starts up if not root).
&gt; The lock file directory has only writable permissions for root only (or the startup user if not root),
&gt; The lock file directory is on a locally mounted hard drive rather than an NFS mounted file system
!Note: If the Mutex directive does not specify fnctl or file, this check has passed.</t>
  </si>
  <si>
    <t>The lock file directory is not secure.</t>
  </si>
  <si>
    <t>3.8</t>
  </si>
  <si>
    <t>If the lock file to be used as a mutex is placed in a writable directory, other accounts could create a denial of service attack and prevent the server from starting by creating a lock file with the same name.</t>
  </si>
  <si>
    <t>Find the directory path in which the lock file would be created. The default value is the `ServerRoot/logs` directory.
1. Modify the directory if the path is a directory within the Apache `DocumentRoot`
2. Change the ownership and group to be `root:root`, if not already.
3. Change the permissions so that the directory is only writable by root, or the user under which Apache initially starts up (default is `root`),
4. Check that the lock file directory is on a locally mounted hard drive rather than an NFS mounted file system.</t>
  </si>
  <si>
    <t>Ensure the Lock File Is Secured.
One method to achieve the recommended state is to execute the following method(s):
Find the directory path in which the lock file would be created. The default value is the `ServerRoot/logs` directory.
1. Modify the directory if the path is a directory within the Apache `DocumentRoot`
2. Change the ownership and group to be `root:root`, if not already.
3. Change the permissions so that the directory is only writable by root, or the user under which Apache initially starts up (default is `root`),
4. Check that the lock file directory is on a locally mounted hard drive rather than an NFS mounted file system.</t>
  </si>
  <si>
    <t>To close this finding, please provide a screenshot showing the lock file directory ownership and permissions with the agency's CAP.</t>
  </si>
  <si>
    <t>Apache2.4-20</t>
  </si>
  <si>
    <t>Ensure the Pid File Is Secured</t>
  </si>
  <si>
    <t>The `PidFile` directive sets the file path to the process ID file to which the server records the process id of the server, which is useful for sending a signal to the server process or for checking on the health of the process.</t>
  </si>
  <si>
    <t>1. Find the directory in which the `PidFile` would be created. The default value is the `ServerRoot/logs` directory.
2. Verify that the process ID file directory is not a directory within the Apache `DocumentRoot`
3. Verify that the ownership and group of the directory is `root:root` (or the user under which Apache initially starts up if not `root`).
4. Verify the permissions on the directory are only writable by root (or the startup user if not `root`).</t>
  </si>
  <si>
    <t>The following must be meet in order to pass this check.
&gt; The PidFile directory is not within the Apache DocumentRoot.
&gt; The PidFile directory has the user and group ownership of root:root (or the user under which apache initially starts up if not root).
&gt; The PidFile directory is only writable by root (or the startup user if not root).</t>
  </si>
  <si>
    <t>The PidFile is not secure.</t>
  </si>
  <si>
    <t>3.9</t>
  </si>
  <si>
    <t>If the `PidFile` is placed in a writable directory, other accounts could create a denial of service attack and prevent the server from starting by creating a PID file with the same name.</t>
  </si>
  <si>
    <t>1. Find the directory in which the `PidFile` would be created. The default value is the `ServerRoot/logs` directory.
2. Modify the directory if the `PidFile` is in a directory within the Apache `DocumentRoot'.
3. Change the ownership and group to be `root:root`, if not already.
4. Change the permissions so that the directory is only writable by root, or the user under which Apache initially starts up (default is root).</t>
  </si>
  <si>
    <t>Ensure the Pid File Is Secured.
One method to achieve the recommended state is to execute the following method(s):
1. Find the directory in which the `PidFile` would be created. The default value is the `ServerRoot/logs` directory.
2. Modify the directory if the `PidFile` is in a directory within the Apache `DocumentRoot'.
3. Change the ownership and group to be `root:root`, if not already.
4. Change the permissions so that the directory is only writable by root, or the user under which Apache initially starts up (default is root).</t>
  </si>
  <si>
    <t>To close this finding, please provide a screenshot of the PidFile ownership and permissions with the agency's CAP.</t>
  </si>
  <si>
    <t>Apache2.4-21</t>
  </si>
  <si>
    <t>Ensure the ScoreBoard File Is Secured</t>
  </si>
  <si>
    <t>The `ScoreBoardFile` directive sets a file path which the server will use for inter-process communication (IPC) among the Apache processes. On most Linux platforms, shared memory will be used instead of a file in the file system, so this directive is not generally needed and does not need to be specified. However, if the directive is specified, then Apache will use the configured file for the inter-process communication. Therefore, if it is specified, it needs to be located in a secure directory.</t>
  </si>
  <si>
    <t>1. Check to see if the `ScoreBoardFile` is specified in any of the Apache configuration files. If it is not present, the configuration is compliant.
2. Find the directory in which the `ScoreBoardFile` would be created. The default value is the `ServerRoot/logs` directory.
3. Verify that the scoreboard file directory is not a directory within the Apache `DocumentRoot`
4. Verify that the ownership and group of the directory is `root:root` (or the user under which Apache initially starts up if not `root`).
5. Change the permissions so that the directory is only writable by `root` (or the startup user if not `root`).
6. Check that the scoreboard file directory is on a locally mounted hard drive rather than an NFS mounted file system.</t>
  </si>
  <si>
    <t>The scoreboard file is not present.</t>
  </si>
  <si>
    <t>The scoreboard file is not secure.</t>
  </si>
  <si>
    <t>3.10</t>
  </si>
  <si>
    <t>If the `ScoreBoardFile` is placed in a writable directory, other accounts could create a denial of service attack and prevent the server from starting by creating a file with the same name, and users could monitor and disrupt the communication between the processes by reading and writing to the file.</t>
  </si>
  <si>
    <t>1. Check to see if the `ScoreBoardFile` is specified in any of the Apache configuration files. If it is not present, no changes are required.
2. If the directive is present, find the directory in which the `ScoreBoardFile` would be created. The default value is the `ServerRoot/logs` directory.
3. Modify the directory if the `ScoreBoardFile` is in a directory within the Apache `DocumentRoot`
4. Change the ownership and group to be `root:root`, if not already.
5. Change the permissions so that the directory is only writable by root, or the user under which apache initially starts up (default is `root`),
6. Check that the scoreboard file directory is on a locally mounted hard drive rather than an NFS mounted file system.</t>
  </si>
  <si>
    <t>Ensure the ScoreBoard File Is Secured.
One method to achieve the recommended state is to execute the following method(s):
1. Check to see if the `ScoreBoardFile` is specified in any of the Apache configuration files. If it is not present, no changes are required.
2. If the directive is present, find the directory in which the `ScoreBoardFile` would be created. The default value is the `ServerRoot/logs` directory.
3. Modify the directory if the `ScoreBoardFile` is in a directory within the Apache `DocumentRoot`
4. Change the ownership and group to be `root:root`, if not already.
5. Change the permissions so that the directory is only writable by root, or the user under which apache initially starts up (default is `root`),
6. Check that the scoreboard file directory is on a locally mounted hard drive rather than an NFS mounted file system.</t>
  </si>
  <si>
    <t xml:space="preserve">To close this finding, please provide a screenshot showing the ScoreBoard file ownership and permissions with the agency's CAP. </t>
  </si>
  <si>
    <t>Apache2.4-22</t>
  </si>
  <si>
    <t>Ensure Group Write Access for the Apache Directories and Files Is Properly Restricted</t>
  </si>
  <si>
    <t>Group permissions on Apache directories should generally be `r-x` and file permissions should be similar except not executable if executable is not appropriate. This applies to all of the Apache software directories and files installed with the possible exception of the web document root `$DOCROOT` defined by Apache `DocumentRoot` and defaults to `$APACHE_PREFIX/htdocs`. The directories and files in the web document root may have a designated web development group with write access to allow web content to be updated.</t>
  </si>
  <si>
    <t>Identify files or directories in the Apache directory with group write access, excluding symbolic links:
```
# find -L $APACHE_PREFIX \! -type l -perm /g=w -ls
```</t>
  </si>
  <si>
    <t xml:space="preserve">Group permissions on Apache directories and files should be r-x. </t>
  </si>
  <si>
    <t xml:space="preserve">Apache's group write access for Apache directories and files is not restricted. </t>
  </si>
  <si>
    <t>3.11</t>
  </si>
  <si>
    <t>Restricting write permissions on the Apache files and directories can help mitigate attacks that modify web content to provide unauthorized access, or to attack web clients.</t>
  </si>
  <si>
    <t>Perform the following to remove group write access on the `$APACHE_PREFIX` directories.
```
find -L $APACHE_PREFIX ! -type l -perm /o=w -exec chmod o-w {}
```</t>
  </si>
  <si>
    <t>Ensure Group Write Access for the Apache Directories and Files Is Properly Restricted.
One method to achieve the recommended state is to execute the following method(s):
Perform the following to remove group write access on the `$APACHE_PREFIX` directories.
```
find -L $APACHE_PREFIX ! -type l -perm /o=w -exec chmod o-w {}
```</t>
  </si>
  <si>
    <t xml:space="preserve">To close this finding, please provide a screenshot showing the Apache directory and file permissions with the agency's CAP. </t>
  </si>
  <si>
    <t>Apache2.4-23</t>
  </si>
  <si>
    <t>Ensure Group Write Access for the Document Root Directories and Files Is Properly Restricted</t>
  </si>
  <si>
    <t>Group permissions on Apache Document Root directories `$DOCROOT` may need to be writable by an authorized group such as development, support, or a production content management tool. However, it is important that the Apache group used to run the server does not have write access to any directories or files in the document root.</t>
  </si>
  <si>
    <t>Identify files or directories in the Apache Document Root directory with Apache group write access.
```
## Define $GRP to be the Apache group configured
# GRP=$(grep '^Group' $APACHE_PREFIX/conf/httpd.conf | cut -d' ' -f2)
find -L $DOCROOT -group $GRP -perm /g=w -ls
```</t>
  </si>
  <si>
    <t>The Apache group used to run the server does not have write access to any directories or files in the document root.</t>
  </si>
  <si>
    <t xml:space="preserve">Write access is not restricted on the Document root directories group. </t>
  </si>
  <si>
    <t>3.12</t>
  </si>
  <si>
    <t>Preventing Apache from writing to the web document root helps mitigate risk associated with web application vulnerabilities associated with file uploads or command execution. Typically, if an application hosted by Apache needs to write to directory, it is best practice to have that directory live outside the web root.</t>
  </si>
  <si>
    <t>Perform the following to remove group write access on the `$DOCROOT` directories and files with the `apache` group.
```
# find -L $DOCROOT -group $GRP -perm /g=w -print | xargs chmod g-w
```</t>
  </si>
  <si>
    <t>Ensure Group Write Access for the Document Root Directories and Files Is Properly Restricted.
One method to achieve the recommended state is to execute the following method(s):
Perform the following to remove group write access on the `$DOCROOT` directories and files with the `apache` group.
```
# find -L $DOCROOT -group $GRP -perm /g=w -print | xargs chmod g-w
```</t>
  </si>
  <si>
    <t xml:space="preserve">To close this finding, please provide a screenshot showing the Apache document directory and file access permissions with the agency's CAP. </t>
  </si>
  <si>
    <t>Apache2.4-24</t>
  </si>
  <si>
    <t>Ensure Access to Special Purpose Application Writable Directories is Properly Restricted</t>
  </si>
  <si>
    <t>When the Apache webserver includes application software such as PHP, Java and many others, it is common for the application to require a writable directory. The writable directory may be needed for file uploads, application data, user session state information or many other purposes. It is important such directories have a single purpose, and have access properly secured to prevent a variety of possible exploits. The directory should be:
 - Single Purpose Directory
 - Outside the Configured Web DocumentRoot 
 - Owned by the root User or an Administrator Account
 - Not writable by Other</t>
  </si>
  <si>
    <t>Perform the following to determine if the recommended state is implemented:
1. **Single Purpose Directory** - For each application writable directory review the documented purpose for the directory to confirm the directory serves a single purpose.
2. **Outside the Configured Web DocumentRoot** - For each writable directory and it’s corresponding DocumentRoot perform the following. No output from the find command indicates the directory is not within the DocumentRoot. 
 ```
 # Set the WR_DIR to the writable directory such as the example shown below
 WR_DIR=/var/phptmp/sessions
 # DOCROOT is the Document Root directory for the web site or virtual host.
 DOCROOT=$(grep -i '^DocumentRoot' $APACHE_PREFIX/conf/httpd.conf | cut -d' ' -f2 | 
 tr -d '\"')
 # Get inode number of the writable Directory
 INUM=$(stat -c '%i' $WR_DIR)
 # Verify the directory is not found (No output = Not found) 
 find -L $DOCROOT -inum $INUM
 ```
3. **Owned by the root User or an Administrator Account** - For each writable directory, use the stat command to show the owner of each directory.
 ```
 stat -c '%U' $WR_DIR/
 ```
4. **Not writable by Other** - For each writable directory, use the find command to identify directories writable by Other. No output indicates the directory and any sub-directories are not writable by Other. 
 ```
 find $WR_DIR/ -perm /o=w -ls
 ```</t>
  </si>
  <si>
    <t>Access to Special Purpose Application Writable Directories has been properly restricted.</t>
  </si>
  <si>
    <t>Access to Special Purpose Application Writable Directories has not been properly restricted.</t>
  </si>
  <si>
    <t>3.13</t>
  </si>
  <si>
    <t>The following provides the rationale for each requirement on the application writable directory:
- **Single Purpose Directory** - Each writable application directory should have a single purpose. For example, mixing file uploads in the same directory with session tracking information would be an obvious vulnerability, as users could create session information, to hijack or manufacturer authenticated sessions.
- **Outside the Configured Web DocumentRoot** - The directory should NOT be under the configured DocumentRoot directory as such directories are browsable by default, and might allow unintentional web read access. With web read access an attacker could upload malicious content, and then references the content in a URL exploiting the trust that users have in the website. 
- **Owned by the root User or an Administrator Account** – The directory should be owned by root or a designated administrator to prevent unintended changes to the permissions.
- **Not Writable by Other** - The write access can be provided through the group permissions to the configured Apache group rather than allow write access to Other / all users. The group write access should implement the least privileges necessary in order prevent unintended access to the directory. If the application requires more complex write access, such as to specific accounts or for multiple groups, usage of an access control lists (ACL) is recommended. ACL’s are supported by most Linux file systems, and can be enabled when the file system is mounted.</t>
  </si>
  <si>
    <t>Perform the following:
1. **Single Purpose Directory** – Create separate directories of the multipurpose directory, and adjust the application configuration and directory ownership and permissions appropriately.
2. **Outside the Configured Web DocumentRoot** – Move the writable directory to a more suitable location NOT under the DocumentRoot directory. A location within the `/var/` filesystem may be a good choice for changeable data.
3. **Owned by the root User or an Administrator Account** – Change the ownership to root or an administrator.
 ```
 chown root $WR_DIR
 ```
4. **Not writable by Other** – Remove the other write permissions, use group write or ACLs to provide the least privileges necessary. 
 ```
 chmod o-w $WR_DIR
 ```</t>
  </si>
  <si>
    <t>Ensure Access to Special Purpose Application Writable Directories is Properly Restricted.
One method to achieve the recommended state is to execute the following method(s):
Perform the following:
1. **Single Purpose Directory** – Create separate directories of the multipurpose directory, and adjust the application configuration and directory ownership and permissions appropriately.
2. **Outside the Configured Web DocumentRoot** – Move the writable directory to a more suitable location NOT under the DocumentRoot directory. A location within the `/var/` filesystem may be a good choice for changeable data.
3. **Owned by the root User or an Administrator Account** – Change the ownership to root or an administrator.
 ```
 chown root $WR_DIR
 ```
4. **Not writable by Other** – Remove the other write permissions, use group write or ACLs to provide the least privileges necessary. 
 ```
 chmod o-w $WR_DIR
 ```</t>
  </si>
  <si>
    <t>To close this finding, please provide a screenshot showing the Access to Special Purpose Application Writable Directories has been properly restricted with the agency's CAP.</t>
  </si>
  <si>
    <t>Apache2.4-25</t>
  </si>
  <si>
    <t>Ensure Access to OS Root Directory Is Denied By Default</t>
  </si>
  <si>
    <t>The Apache `Directory` directive allows for directory specific configuration of access controls and many other features and options. One important usage is to create a default deny policy that does not allow access to operating system directories and files, except for those specifically allowed. This is done by denying access to the OS root directory.</t>
  </si>
  <si>
    <t>Perform the following to determine if the recommended state is implemented:
1. Search the Apache configuration files (`httpd.conf` and any included configuration files) to find a root `&lt;Directory&gt;` element.
2. Ensure that either one of the following two methods are configured:
 **Using the deprecated Order/Deny/Allow method:**
 1. Ensure there is a single `Order` directive with the value of `deny, allow`
 2. Ensure there is a `Deny` directive, and with the value of `from all`.
 3. Ensure there are no `Allow` or `Require` directives in the root `&lt;Directory&gt;` element.
 **Using the Require method:**
 1. Ensure there is a single `Require` directive with the value of `all denied`
 2. Ensure there are no `Allow` or `Deny` directives in the root `&lt;Directory&gt;` element.
The following may be useful in extracting root directory elements from the Apache configuration for auditing.
```
$ perl -ne 'print if /^ *&lt;Directory *\//i .. /&lt;\/Directory/i' $APACHE_PREFIX/conf/httpd.conf
```</t>
  </si>
  <si>
    <t>One of the following methods is used to deny access to the OS root directory:
-  Using the Apache Deny directive along with an Order directive. 
- Using the Apache Require directive.</t>
  </si>
  <si>
    <t>Access is not restricted to the OS root directory.</t>
  </si>
  <si>
    <t>4</t>
  </si>
  <si>
    <t>4.1</t>
  </si>
  <si>
    <t>One aspect of Apache, which is occasionally misunderstood, is the feature of default access. That is, unless you take steps to change it, if the server can find its way to a file through normal URL mapping rules, it can and will serve it to clients. Having a default deny is a predominate security principle, and then helps prevent the unintended access, and we do that in this case by denying access to the OS root directory using either of two methods but not both:
1. Using the Apache `Deny` directive along with an `Order` directive.
2. Using the Apache `Require` directive.
Either method is effective. The `Order/Deny/Allow` combination are now deprecated; they provide three passes where all the directives are processed in the specified order. In contrast, the `Require` directive works on the first match similar to firewall rules. The `Require` directive is the default for Apache 2.4 and is demonstrated in the remediation procedure as it may be less likely to be misunderstood.</t>
  </si>
  <si>
    <t>Perform the following to implement the recommended state:
1. Search the Apache configuration files (`httpd.conf` and any included configuration files) to find a root `&lt;Directory&gt;` element.
2. Add a single `Require` directive and set the value to `all denied `
3. Remove any `Deny` and `Allow` directives from the root `&lt;Directory&gt;` element.
 ```
 &lt;Directory&gt;
 . . .
 Require all denied
 . . .
 &lt;/Directory&gt;
 ```</t>
  </si>
  <si>
    <t>Ensure Access to OS Root Directory Is Denied By Default.
One method to achieve the recommended state is to execute the following method(s):
Perform the following to implement the recommended state:
1. Search the Apache configuration files (`httpd.conf` and any included configuration files) to find a root `&lt;Directory&gt;` element.
2. Add a single `Require` directive and set the value to `all denied `
3. Remove any `Deny` and `Allow` directives from the root `&lt;Directory&gt;` element.
 ```
 &lt;Directory&gt;
 . . .
 Require all denied
 . . .
 &lt;/Directory&gt;
 ```</t>
  </si>
  <si>
    <t xml:space="preserve">To close this finding, please provide a screenshot showing the URL mapping settings within the httpd.conf file with the agency's CAP. </t>
  </si>
  <si>
    <t>Apache2.4-26</t>
  </si>
  <si>
    <t>Ensure Appropriate Access to Web Content Is Allowed</t>
  </si>
  <si>
    <t>In order to serve Web content, either the Apache `Allow` directive or the `Require` directive will need to be used to allow for appropriate access to directories, locations and virtual hosts that contain web content.</t>
  </si>
  <si>
    <t>Perform the following to determine if the recommended state is implemented:
1. Search the Apache configuration files (`httpd.conf` and any included configuration files) to find all `&lt;Directory&gt;` elements.
2. Ensure that either one of the following two methods are configured:
 **Use the deprecated Order/Deny/Allow method\:**
 1. Ensure there is a single `Order` directive with the value of `Deny,Allow` for each.
 2. Ensure the `Allow` and `Deny` directives, have values that are appropriate for the purposes of the directory.
 **Use the Require method\:**
 1. Ensure that the `Order/Deny/Allow` directives are **NOT** used for the directory.
 2. Ensure the Require directives have values that are appropriate for the purposes of the directory.
The following command may be useful to extract `&lt;Directory&gt;` and `&lt;Location&gt;` elements and `Allow` directives from the Apache configuration files.
```
# perl -ne 'print if /^ *&lt;Directory */i .. //&lt;\/Directory/i' $APACHE_PREFIX/conf/httpd.conf $APACHE_PREFIX/conf.d/*.conf
# perl -ne 'print if /^ *&lt;Location */i .. //&lt;\/Location/i' $APACHE_PREFIX/conf/httpd.conf $APACHE_PREFIX/conf.d/*.conf
# grep -i -C 6 -i 'Allow[[:space:]]from' $APACHE_PREFIX/conf/httpd.conf $APACHE_PREFIX/conf.d/*.conf
```</t>
  </si>
  <si>
    <t>One of the following methods is used to allow access to the web content:
- THE DEPRECATED ORDER/DENY/ALLOW METHOD
- THE REQUIRE METHOD</t>
  </si>
  <si>
    <t>Appropriate access to web content is not allowed.</t>
  </si>
  <si>
    <t>4.2</t>
  </si>
  <si>
    <t>Either the `Allow` or `Require` directives may be used within a directory, a location or other context to allow appropriate access. Access may be allowed to all, or to specific networks, or hosts, or users as appropriate. The `Allow/Deny/Order` directives are deprecated and should be replaced by the `Require` directive. It is also recommended that either the `Allow` directive or the `Require` directive be used, but not both in the same context.</t>
  </si>
  <si>
    <t>Perform the following to implement the recommended state:
1. Search the Apache configuration files (`httpd.conf` and any included configuration files) to find all `&lt;Directory&gt;` and `&lt;Location&gt;` elements. There should be one for the document root and any special purpose directories or locations. There are likely to be other access control directives in other contexts, such as virtual hosts or special elements like `&lt;Proxy&gt;`.
2. Include the appropriate `Require` directives, with values that are appropriate for the purposes of the directory.
The configurations below are just a few possible examples.
```
&lt;Directory "/var/www/html/"&gt;
 Require ip 192.169.
&lt;/Directory&gt;
```
```
&lt;Directory "/var/www/html/"&gt;
 Require all granted
&lt;/Directory&gt;
```
```
&lt;Location /usage&gt;
 Require local
&lt;/Location&gt;
```
```
&lt;Location /portal&gt;
 Require valid-user
&lt;/Location&gt;
```</t>
  </si>
  <si>
    <t>Ensure Appropriate Access to Web Content Is Allowed.
One method to achieve the recommended state is to execute the following method(s):
Perform the following to implement the recommended state:
1. Search the Apache configuration files (`httpd.conf` and any included configuration files) to find all `&lt;Directory&gt;` and `&lt;Location&gt;` elements. There should be one for the document root and any special purpose directories or locations. There are likely to be other access control directives in other contexts, such as virtual hosts or special elements like `&lt;Proxy&gt;`.
2. Include the appropriate `Require` directives, with values that are appropriate for the purposes of the directory.
The configurations below are just a few possible examples.
```
&lt;Directory "/var/www/html/"&gt;
 Require ip 192.169.
&lt;/Directory&gt;
```
```
&lt;Directory "/var/www/html/"&gt;
 Require all granted
&lt;/Directory&gt;
```
```
&lt;Location /usage&gt;
 Require local
&lt;/Location&gt;
```
```
&lt;Location /portal&gt;
 Require valid-user
&lt;/Location&gt;
```</t>
  </si>
  <si>
    <t xml:space="preserve">To close this finding, please provide a screenshot showing the web content settings within the httpd.conf file with the agency's CAP. </t>
  </si>
  <si>
    <t>Apache2.4-27</t>
  </si>
  <si>
    <t>Ensure OverRide Is Disabled for the OS Root Directory</t>
  </si>
  <si>
    <t>The Apache `AllowOverRide` directive and the new `AllowOverrideList` directive allow for `.htaccess` files to be used to override much of the configuration, including authentication, handling of document types, auto generated indexes, access control, and options. When the server finds an `.htaccess` file (as specified by `AccessFileName`) it needs to know which directives declared in that file can override earlier access information. When this directive is set to `None`, then `.htaccess` files are completely ignored. In this case, the server will not even attempt to read `.htaccess` files in the filesystem. When this directive is set to `All`, then any directive which has the `.htaccess` Context is allowed in the `.htaccess` files.</t>
  </si>
  <si>
    <t>Perform the following to determine if the recommended state is implemented:
1. Search the Apache configuration files (`httpd.conf` and any included configuration files) to find a root element.
2. Ensure there is a single `AllowOverride` directive with the value of None.
3. Ensure there are no `AllowOverrideList` directives present.
The following may be useful for extracting root directory elements from the Apache configuration for auditing.
```
$ perl -ne 'print if /^ *&lt;Directory *\//i .. /&lt;\/Directory/i' $APACHE_PREFIX/conf/httpd.conf
```</t>
  </si>
  <si>
    <t>There is a single AllowOverride directive with the value of None.</t>
  </si>
  <si>
    <t>OverRide is not restricted for the OS root directory.</t>
  </si>
  <si>
    <t>4.3</t>
  </si>
  <si>
    <t>While the functionality of `htaccess` files is sometimes convenient, usage decentralizes the access controls and increases the risk of configurations being changed or viewed inappropriately by an unintended or rogue `.htaccess` file. Consider also that some of the more common vulnerabilities in web servers and web applications allow the web files to be viewed or to be modified, then it is wise to keep the configuration out of the web server from being placed in `.htaccess` files.</t>
  </si>
  <si>
    <t>Perform the following to implement the recommended state:
1. Search the Apache configuration files (`httpd.conf` and any included configuration files) to find a root `&lt;Directory&gt;` element.
2. Remove any `AllowOverrideList` directives found.
3. Add a single `AllowOverride` directive if there is none.
4. Set the value for `AllowOverride` to `None`.
 ```
 &lt;Directory /&gt;
 . . .
 AllowOverride None
 . . .
 &lt;/Directory&gt;
 ```</t>
  </si>
  <si>
    <t>Ensure OverRide Is Disabled for the OS Root Directory.
One method to achieve the recommended state is to execute the following method(s):
Perform the following to implement the recommended state:
1. Search the Apache configuration files (`httpd.conf` and any included configuration files) to find a root `&lt;Directory&gt;` element.
2. Remove any `AllowOverrideList` directives found.
3. Add a single `AllowOverride` directive if there is none.
4. Set the value for `AllowOverride` to `None`.
 ```
 &lt;Directory /&gt;
 . . .
 AllowOverride None
 . . .
 &lt;/Directory&gt;
 ```</t>
  </si>
  <si>
    <t>To close this finding, please provide a screenshot showing the AllowOverride configuration setting with the agency's CAP.</t>
  </si>
  <si>
    <t>Apache2.4-28</t>
  </si>
  <si>
    <t>Ensure OverRide Is Disabled for All Directories</t>
  </si>
  <si>
    <t>The Apache `AllowOverride` directive and the new `AllowOverrideList` directive allow for `.htaccess` files to be used to override much of the configuration, including authentication, handling of document types, auto generated indexes, access control, and options. When the server finds an `.htaccess` file (as specified by `AccessFileName`) it needs to know which directives declared in that file can override earlier access information. When this directive is set to `None`, then `.htaccess` files are completely ignored. In this case, the server will not even attempt to read `.htaccess` files in the filesystem. When this directive is set to `All`, then any directive which has the `.htaccess` context is allowed in `.htaccess` files.</t>
  </si>
  <si>
    <t>Perform the following to determine if the recommended state is implemented:
1. Search the Apache configuration files (`httpd.conf` and any included configuration files) to find any `AllowOverride` directives.
2. Ensure there the value for `AllowOverride` is `None`.
 ```
 grep -i AllowOverride $APACHE_PREFIX/conf/httpd.conf
 ```
3. Ensure there are no `AllowOverrideList` directives present.</t>
  </si>
  <si>
    <t>The value for AllowOverride is None.</t>
  </si>
  <si>
    <t xml:space="preserve">OverRide is not restricted for All Directories. </t>
  </si>
  <si>
    <t>4.4</t>
  </si>
  <si>
    <t>`.htaccess` files decentralizes access control and increases the risk of server configuration being changed inappropriately.</t>
  </si>
  <si>
    <t>Perform the following to implement the recommended state:
1. Search the Apache configuration files (`httpd.conf` and any included configuration files) to find `AllowOverride` directives.
2. Set the value for all `AllowOverride` directives to `None`.
 ```
 . . .
 AllowOverride None
 . . .
 ```
3. Remove any `AllowOverrideList` directives found.</t>
  </si>
  <si>
    <t>Ensure OverRide Is Disabled for All Directories.
One method to achieve the recommended state is to execute the following method(s):
Perform the following to implement the recommended state:
1. Search the Apache configuration files (`httpd.conf` and any included configuration files) to find `AllowOverride` directives.
2. Set the value for all `AllowOverride` directives to `None`.
 ```
 . . .
 AllowOverride None
 . . .
 ```
3. Remove any `AllowOverrideList` directives found.</t>
  </si>
  <si>
    <t>Apache2.4-29</t>
  </si>
  <si>
    <t>Ensure Options for the OS Root Directory Are Restricted</t>
  </si>
  <si>
    <t>The Apache `Options` directive allows for specific configuration of options, including execution of CGI, following symbolic links, server side includes, and content negotiation.</t>
  </si>
  <si>
    <t>Perform the following to determine if the recommended state is implemented:
1. Search the Apache configuration files (`httpd.conf` and any included configuration files) to find a root `&lt;Directory&gt;` element.
2. Ensure there is a single `Options` directive with the value of `None`.
The following may be useful for extracting root directory elements from the Apache configuration for auditing.
```
perl -ne 'print if /^ *&lt;Directory */i .. /&lt;\/Directory/i' $APACHE_PREFIX/conf/httpd.conf 
```</t>
  </si>
  <si>
    <t>There is a single Options directive with the value of None.</t>
  </si>
  <si>
    <t xml:space="preserve">The Apache options directive is not restricted for the OS root directory. </t>
  </si>
  <si>
    <t>5</t>
  </si>
  <si>
    <t>5.1</t>
  </si>
  <si>
    <t>The `Options` directive for the root OS level is used to create a default minimal options policy that allows only the minimal options at the root directory level. Then for specific web sites or portions of the web site, options may be enabled as needed and appropriate. No options should be enabled and the value for the `Options` directive should be `None`.</t>
  </si>
  <si>
    <t>Perform the following to implement the recommended state:
1. Search the Apache configuration files (`httpd.conf` and any included configuration files) to find a root `&lt;Directory&gt;` element.
2. Add a single `Options` directive if there is none.
3. Set the value for `Options` to `None`.
 ```
 &lt;Directory /&gt;
 . . .
 Options None
 . . .
 &lt;/Directory&gt;
 ```</t>
  </si>
  <si>
    <t>Ensure Options for the OS Root Directory Are Restricted.
One method to achieve the recommended state is to execute the following method(s):
Perform the following to implement the recommended state:
1. Search the Apache configuration files (`httpd.conf` and any included configuration files) to find a root `&lt;Directory&gt;` element.
2. Add a single `Options` directive if there is none.
3. Set the value for `Options` to `None`.
 ```
 &lt;Directory /&gt;
 . . .
 Options None
 . . .
 &lt;/Directory&gt;
 ```</t>
  </si>
  <si>
    <t>To close this finding, please provide a screenshot showing the OS root directory options with the agency's CAP.</t>
  </si>
  <si>
    <t>Apache2.4-30</t>
  </si>
  <si>
    <t>Ensure Options for the Web Root Directory Are Restricted</t>
  </si>
  <si>
    <t>The Apache `Options` directive allows for specific configuration of options, including:
- Execution of CGI
- Following symbolic links
- Server side includes
- Content negotiation</t>
  </si>
  <si>
    <t>Perform the following to determine if the recommended state is implemented:
1. Search the Apache configuration files (`httpd.conf` and any included configuration files) to find the document root `&lt;Directory&gt;` elements.
2. Ensure there is a single `Options` directive with the value of `None` or `Multiviews`.
The following may be useful in extracting directory elements from the Apache configuration for auditing.
```
perl -ne 'print if /^ *&lt;Directory */i .. /&lt;\/Directory/i' $APACHE_PREFIX/conf/httpd.conf
```</t>
  </si>
  <si>
    <t>There is a single Options directive with the value of None or Multiviews.</t>
  </si>
  <si>
    <t>The Apache options directive is not restricted for the Web Root Directory.</t>
  </si>
  <si>
    <t>5.2</t>
  </si>
  <si>
    <t>The `Options` directive at the web root or document root level also needs to be restricted to the minimal options required. A setting of `None` is highly recommended, however it is recognized that this level content negotiation may be needed if multiple languages are supported. No other options should be enabled.</t>
  </si>
  <si>
    <t>Perform the following to implement the recommended state:
1. Search the Apache configuration files (`httpd.conf` and any included configuration files) to find the document root `&lt;Directory&gt;` element.
2. Add or modify any existing `Options` directive to have a value of `None` or `Multiviews`, if multiviews are needed.
 ```
 &lt;Directory "/usr/local/apache2/htdocs"&gt;
 . . .
 Options None
 . . .
 &lt;/Directory&gt;
 ```</t>
  </si>
  <si>
    <t>Ensure Options for the Web Root Directory Are Restricted.
One method to achieve the recommended state is to execute the following method(s):
Perform the following to implement the recommended state:
1. Search the Apache configuration files (`httpd.conf` and any included configuration files) to find the document root `&lt;Directory&gt;` element.
2. Add or modify any existing `Options` directive to have a value of `None` or `Multiviews`, if multiviews are needed.
 ```
 &lt;Directory "/usr/local/apache2/htdocs"&gt;
 . . .
 Options None
 . . .
 &lt;/Directory&gt;
 ```</t>
  </si>
  <si>
    <t>To close this finding, please provide a screenshot showing the web root directory options with the agency's CAP.</t>
  </si>
  <si>
    <t>Apache2.4-31</t>
  </si>
  <si>
    <t>Ensure Options for Other Directories Are Minimized</t>
  </si>
  <si>
    <t>Perform the following to determine if the recommended state is implemented:
1. Search the Apache configuration files (`httpd.conf` and any included configuration files) to find the all `Directory` elements.
2. Ensure that the `Options` directives do not enable `Includes`.
The following may be useful for extracting `Directory` elements from the Apache configuration for auditing.
```
perl -ne 'print if /^ *&lt;Directory */i .. /&lt;\/Directory/i' $APACHE_PREFIX/conf/httpd.conf
```
or
```
grep -i -A 12 '&lt;Directory[[:space:]]' $APACHE_PREFIX/conf/httpd.conf
```</t>
  </si>
  <si>
    <t>The Options directives do not enable Includes.</t>
  </si>
  <si>
    <t xml:space="preserve">The Apache options are not minimized for other directories. </t>
  </si>
  <si>
    <t>5.3</t>
  </si>
  <si>
    <t>Likewise, the options for other directories and hosts needs to be restricted to the minimal options required. A setting of `None` is recommended, however it is recognized that other options may be needed in some cases:
- `Multiviews` - Is appropriate if content negotiation is required, such as when multiple languages are supported.
- `ExecCGI` - Is only appropriate for special directories dedicated to executable content such as a `cgi-bin/` directory. That way you will know what is executed on the server. It is possible to enable CGI script execution based on file extension or permission settings, however this makes script control and management almost impossible as developers may install scripts without your knowledge. This may become a factor in a hosting environment.
- `FollowSymLinks` &amp; `SymLinksIfOwnerMatch` - The following of symbolic links is not recommended and should be disabled if possible. The usage of symbolic links opens up additional risk for possible attacks that may use inappropriate symbolic links to access content outside of the document root of the web server. Also consider that it could be combined with a vulnerability that allowed an attacker or insider to create an inappropriate link. The option `SymLinksIfOwnerMatch` is much safer in that the ownership must match in order for the link to be used, however keep in mind there is additional overhead created by requiring Apache to check the ownership.
- `Includes` &amp; `IncludesNOEXEC` - The `IncludesNOEXEC` option should only be needed when server side includes are required. The full `Includes` option should not be used as it also allows execution of arbitrary shell commands. See Apache Mod Include for details [https://httpd.apache.org/docs/2.4/mod/mod\_include.html](https://httpd.apache.org/docs/2.2/mod/mod_include.html)
- `Indexes` - The `Indexes` option causes automatic generation of indexes, if the default index page is missing, and should be disabled unless required.</t>
  </si>
  <si>
    <t>Perform the following to implement the recommended state:
1. Search the Apache configuration files (`httpd.conf` and any included configuration files) to find all `&lt;Directory&gt;` elements.
2. Add or modify any existing `Options` directive to NOT have a value of `Includes`. Other options may be set if necessary and appropriate as described above.</t>
  </si>
  <si>
    <t>Ensure Options for Other Directories Are Minimized.
One method to achieve the recommended state is to execute the following method(s):
Perform the following to implement the recommended state:
1. Search the Apache configuration files (`httpd.conf` and any included configuration files) to find all `&lt;Directory&gt;` elements.
2. Add or modify any existing `Options` directive to NOT have a value of `Includes`. Other options may be set if necessary and appropriate as described above.</t>
  </si>
  <si>
    <t>To close this finding, please provide a screenshot showing the other directory options with the agency's CAP.</t>
  </si>
  <si>
    <t>Apache2.4-32</t>
  </si>
  <si>
    <t>Ensure Default HTML Content Is Removed</t>
  </si>
  <si>
    <t>Apache installations have default content that is not needed or appropriate for production use. The primary function for this sample content is to provide a default web site, provide user manuals or to demonstrate special features of the web server. All content that is not needed should be removed.</t>
  </si>
  <si>
    <t>Perform the following to determine if the recommended state is implemented:
1. Verify the document root directory and the configuration files do not provide for default `index.html` or welcome page,
2. Ensure the Apache User Manual content is not installed by checking the configuration files for manual location directives.
3. Verify the Apache configuration files do not have the Server Status handler configured.
4. Verify that the Server Information handler is not configured.
5. Verify that any other handler configurations such as `perl-status` is not enabled.</t>
  </si>
  <si>
    <t>The document root directory and the configuration files do not provide for default index.html or welcome page.
- The Apache User Manual content is not installed.
- The Apache configuration files do not have the Server Status handler configured.
- The Server Information handler is not configured.
- Any other handler configurations such as perl-status is not enabled.</t>
  </si>
  <si>
    <t xml:space="preserve">The default HTML content has not been removed from the Apache installations. </t>
  </si>
  <si>
    <t>5.4</t>
  </si>
  <si>
    <t>Historically these sample content and features have been remotely exploited and can provide different levels of access to the server. In the Microsoft arena, Code Red exploited a problem with the index service provided by the Internet Information Service. Usually these routines are not written for production use and consequently little thought was given to security in their development.</t>
  </si>
  <si>
    <t>Review all pre-installed content and remove content which is not required. In particular look for the unnecessary content which may be found in the document root directory, a configuration directory such as `conf/extra` directory, or as a Unix/Linux package.
1. Remove the default index.html or welcome page if it is a separate package. If it is part of main Apache `httpd` package such as it is on Red Hat Linux, then comment out the configuration as shown below. Removing a file such as the `welcome.conf`, is not recommended as it may get replaced if the package is updated.
 ```
 #
 # This configuration file enables the default "Welcome"
 # page if there is no default index page present for
 # the root URL. To disable the Welcome page, comment
 # out all the lines below.
 #
 ## &lt;LocationMatch "^/+$"\&gt;
 ## Options -Indexes
 ## ErrorDocument 403 /error/noindex.html
 ## &lt;/LocationMatch\&gt; 
 ```
2. Remove the Apache user manual content or comment out configurations referencing the manual
 ```
 # yum erase httpd-manual
 ```
3. Remove or comment out any Server Status handler configuration.
 ```
 #
 # Allow server status reports generated by mod_status,
 # with the URL of http://servername/server-status
 # Change the ".example.com" to match your domain to enable.
 #
 ## &lt;Location /server-status\&gt;
 ## SetHandler server-status
 ## Order deny,allow
 ## Deny from all
 ## Allow from .example.com
 ## &lt;/Location\&gt;
 ```
4. Remove or comment out any Server Information handler configuration.
 ```
 #
 # Allow remote server configuration reports, with the URL of
 # http://servername/server-info (requires that mod_info.c be loaded).
 # Change the ".example.com" to match your domain to enable.
 #
 ## &lt;Location /server-info\&gt;
 ## SetHandler server-info
 ## Order deny,allow
 ## Deny from all
 ## Allow from .example.com
 ## &lt;/Location\&gt;
 ```
5. Remove or comment out any other handler configuration such as perl-status.
 ```
 # This will allow remote server configuration reports, with the URL of
 # http://servername/perl-status
 # Change the ".example.com" to match your domain to enable.
 #
 ## &lt;Location /perl-status\&gt;
 ## SetHandler perl-script
 ## PerlResponseHandler Apache2::Status
 ## Order deny,allow
 ## Deny from all
 ## Allow from .example.com
 ## &lt;/Location\&gt;
 ```</t>
  </si>
  <si>
    <t>Ensure Default HTML Content Is Removed.
One method to achieve the recommended state is to execute the following method(s):
Review all pre-installed content and remove content which is not required. In particular look for the unnecessary content which may be found in the document root directory, a configuration directory such as `conf/extra` directory, or as a Unix/Linux package.
1. Remove the default index.html or welcome page if it is a separate package. If it is part of main Apache `httpd` package such as it is on Red Hat Linux, then comment out the configuration as shown below. Removing a file such as the `welcome.conf`, is not recommended as it may get replaced if the package is updated.
 ```
 #
 # This configuration file enables the default "Welcome"
 # page if there is no default index page present for
 # the root URL. To disable the Welcome page, comment
 # out all the lines below.
 #
 ## &lt;LocationMatch "^/+$"\&gt;
 ## Options -Indexes
 ## ErrorDocument 403 /error/noindex.html
 ## &lt;/LocationMatch\&gt; 
 ```
2. Remove the Apache user manual content or comment out configurations referencing the manual
 ```
 # yum erase httpd-manual
 ```
3. Remove or comment out any Server Status handler configuration.
 ```
 #
 # Allow server status reports generated by mod_status,
 # with the URL of http://servername/server-status
 # Change the ".example.com" to match your domain to enable.
 #
 ## &lt;Location /server-status\&gt;
 ## SetHandler server-status
 ## Order deny,allow
 ## Deny from all
 ## Allow from .example.com
 ## &lt;/Location\&gt;
 ```
4. Remove or comment out any Server Information handler configuration.
 ```
 #
 # Allow remote server configuration reports, with the URL of
 # http://servername/server-info (requires that mod_info.c be loaded).
 # Change the ".example.com" to match your domain to enable.
 #
 ## &lt;Location /server-info\&gt;
 ## SetHandler server-info
 ## Order deny,allow
 ## Deny from all
 ## Allow from .example.com
 ## &lt;/Location\&gt;
 ```
5. Remove or comment out any other handler configuration such as perl-status.
 ```
 # This will allow remote server configuration reports, with the URL of
 # http://servername/perl-status
 # Change the ".example.com" to match your domain to enable.
 #
 ## &lt;Location /perl-status\&gt;
 ## SetHandler perl-script
 ## PerlResponseHandler Apache2::Status
 ## Order deny,allow
 ## Deny from all
 ## Allow from .example.com
 ## &lt;/Location\&gt;
 ```</t>
  </si>
  <si>
    <t xml:space="preserve">To close this finding, please provide a screenshot showing that default HTML content has been removed from the system with the agency's CAP. </t>
  </si>
  <si>
    <t>Apache2.4-33</t>
  </si>
  <si>
    <t>Ensure the Default CGI Content printenv Script Is Removed</t>
  </si>
  <si>
    <t>Most Web Servers, including Apache installations have default CGI content which is not needed or appropriate for production use. The primary function for these sample programs is to demonstrate the capabilities of the web server. One common default CGI content for Apache installations is the script `printenv`. This script will print back to the requester all of the CGI environment variables which includes many server configuration details and system paths.</t>
  </si>
  <si>
    <t>Perform the following to determine if the recommended state is implemented:
1. Locate cgi-bin files and directories enabled in the Apache configuration via `Script`, `ScriptAlias` or `ScriptAliasMatch` or `ScriptInterpreterSource` directives.
2. Ensure the `printenv` CGI is not installed in any configured cgi-bin directory.</t>
  </si>
  <si>
    <t>The printenv CGI is not installed in any configured cgi-bin directory.</t>
  </si>
  <si>
    <t>The default CGI content printenv has not been removed.</t>
  </si>
  <si>
    <t>5.5</t>
  </si>
  <si>
    <t>CGI programs have a long history of security bugs and problems associated with improperly accepting user-input. Since these programs are often targets of attackers, we need to make sure that there are no unnecessary CGI programs that could potentially be used for malicious purposes. Usually these programs are not written for production use and consequently little thought was given to security in their development. The `printenv` script in particular will disclose inappropriate information about the web server including directory paths and detailed version and configuration information.</t>
  </si>
  <si>
    <t>Perform the following to implement the recommended state:
1. Locate cgi-bin files and directories enabled in the Apache configuration via `Script`, `ScriptAlias`, `ScriptAliasMatch`, or `ScriptInterpreterSource` directives.
2. Remove the `printenv`default CGI in cgi-bin directory if it is installed.
 ```
 # rm $APACHE_PREFIX/cgi-bin/printenv
 ```</t>
  </si>
  <si>
    <t>Ensure the Default CGI Content printenv Script Is Removed.
One method to achieve the recommended state is to execute the following method(s):
Perform the following to implement the recommended state:
1. Locate cgi-bin files and directories enabled in the Apache configuration via `Script`, `ScriptAlias`, `ScriptAliasMatch`, or `ScriptInterpreterSource` directives.
2. Remove the `printenv`default CGI in cgi-bin directory if it is installed.
 ```
 # rm $APACHE_PREFIX/cgi-bin/printenv
 ```</t>
  </si>
  <si>
    <t>To close this finding, please provide a screenshot showing that the default CGI content printenv has been removed with the agency's CAP.</t>
  </si>
  <si>
    <t>Apache2.4-34</t>
  </si>
  <si>
    <t>Ensure the Default CGI Content test-cgi Script Is Removed</t>
  </si>
  <si>
    <t>Most Web Servers, including Apache installations have default CGI content which is not needed or appropriate for production use. The primary function for these sample programs is to demonstrate the capabilities of the web server. A common default CGI content for Apache installations is the script `test-cgi`. This script will print back to the requester CGI environment variables which includes many server configuration details.</t>
  </si>
  <si>
    <t>Perform the following to determine if the recommended state is implemented:
1. Locate cgi-bin files and directories enabled in the Apache configuration via `Script`, `ScriptAlias` or `ScriptAliasMatch` other `ScriptInterpreterSource` directives.
2. Ensure the `test-cgi` script is not installed in any configured `cgi-bin` directory.</t>
  </si>
  <si>
    <t>The test-cgi script is not installed in any configured cgi-bin directory.</t>
  </si>
  <si>
    <t>The default CGI content test-cgi has not been removed.</t>
  </si>
  <si>
    <t>5.6</t>
  </si>
  <si>
    <t>CGI programs have a long history of security bugs and problems associated with improperly accepting user-input. Since these programs are often targets of attackers, we need to make sure that there are no unnecessary CGI programs that could potentially be used for malicious purposes. Usually these programs are not written for production use and consequently little thought was given to security in their development. The `test-cgi` script in particular will disclose inappropriate information about the web server including directory paths and detailed version and configuration information.</t>
  </si>
  <si>
    <t>Perform the following to implement the recommended state:
1. Locate cgi-bin files and directories enabled in the Apache configuration via `Script`, `ScriptAlias`, `ScriptAliasMatch`, or `ScriptInterpreterSource` directives.
2. Remove the `test-cgi` default CGI in cgi-bin directory if it is installed.
 ```
 # rm $APACHE_PREFIX/cgi-bin/test-cgi
 ```</t>
  </si>
  <si>
    <t>Ensure the Default CGI Content test-cgi Script Is Removed.
One method to achieve the recommended state is to execute the following method(s):
Perform the following to implement the recommended state:
1. Locate cgi-bin files and directories enabled in the Apache configuration via `Script`, `ScriptAlias`, `ScriptAliasMatch`, or `ScriptInterpreterSource` directives.
2. Remove the `test-cgi` default CGI in cgi-bin directory if it is installed.
 ```
 # rm $APACHE_PREFIX/cgi-bin/test-cgi
 ```</t>
  </si>
  <si>
    <t>To close this finding, please provide a screenshot showing that the default CGI content test-cgi has been removed with the agency's CAP.</t>
  </si>
  <si>
    <t>Apache2.4-35</t>
  </si>
  <si>
    <t>SC-23</t>
  </si>
  <si>
    <t>Session Authenticity</t>
  </si>
  <si>
    <t>Ensure HTTP Request Methods Are Restricted</t>
  </si>
  <si>
    <t>Use the Apache `&lt;LimitExcept&gt;` directive to restrict unnecessary HTTP request methods of the web server to only accept and process the `GET`, `HEAD`, `POST` and `OPTIONS` HTTP request methods.</t>
  </si>
  <si>
    <t>Perform the following to determine if the recommended state is implemented:
1. Locate the Apache configuration files and included configuration files.
2. Search for all `&lt;Directory&gt;` directives other than the OS root directory.
3. Ensure that either one of the following three methods are configured:
 **Using the deprecated Order/Deny/Allow method:**
 1. Ensure that group contains a single `Order` directive within the `&lt;Directory&gt;` directive with a value of `deny, allow`
 2. Verify the `&lt;LimitExcept&gt;` directive does not include any HTTP methods other than `GET`, `POST`, and `OPTIONS`. (It may contain fewer methods.)
 **Using the Require method:**
 1. Ensure there is a single `Require` directive with the value of `all denied`
 2. Ensure there are no `Allow` or `Deny` directives in the root element.
** Using the experimental allow methods_module
 1. Ensure "LoadModule allow methods_module modules/mod_allowmethods.so" statement is present.
 2. Review the AllowMethods line and verify that there are no methods other than `GET`, `POST`, and `OPTIONS`.</t>
  </si>
  <si>
    <t>That group contains a single Order directive within the &lt;Directory&gt; directive with a value of deny,allow. The &lt;LimitExcept&gt; directive does not include any HTTP methods other than GET, POST, and OPTIONS.</t>
  </si>
  <si>
    <t>The HTTP request methods are not limited.</t>
  </si>
  <si>
    <t>HSC18</t>
  </si>
  <si>
    <t>HSC18: System communication authenticity is not guaranteed2</t>
  </si>
  <si>
    <t>5.7</t>
  </si>
  <si>
    <t>The HTTP 1.1 protocol supports several request methods which are rarely used and potentially high risk. For example, methods such as `PUT` and `DELETE` are rarely used and should be disabled in keeping with the primary security principal of minimize features and options. Also since the usage of these methods is typically to modify resources on the web server, they should be explicitly disallowed. For normal web server operation, you will typically need to allow only the `GET`, `HEAD` and `POST` request methods. This will allow for downloading of web pages and submitting information to web forms. The `OPTIONS` request method will also be allowed as it used to request which HTTP request methods are allowed. Unfortunately, the Apache `&lt;LimitExcept&gt;` directive does not deny the `TRACE` request method. The `TRACE` request method will be disallowed in another benchmark recommendation with the `TraceEnable` directive.</t>
  </si>
  <si>
    <t>Perform the following to implement the recommended state:
1. Locate the Apache configuration files and included configuration files.
2. Search for the directive on the document root directory such as:
 ```
 &lt;Directory "/usr/local/apache2/htdocs"&gt;
 . . .
 &lt;/Directory&gt;
 ```
3. Add a directive as shown below within the group of document root directives.
 ```
 # Limit HTTP methods to standard methods. Note: Does not limit TRACE
 &lt;LimitExcept GET POST OPTIONS&gt;
 Require all denied
 &lt;/LimitExcept&gt;
 ```
4. Search for other directives in the Apache configuration files other than the OS root directory and add the same directives to each. It is very important to understand that the directives are based on the OS file system hierarchy as accessed by Apache and not the hierarchy of the locations within web site URLs.
 ```
 &lt;Directory "/usr/local/apache2/cgi-bin"&gt;
 . . .
 # Limit HTTP methods
 &lt;LimitExcept GET POST OPTIONS&gt;
 Require all denied
 &lt;/LimitExcept&gt;
 &lt;/Directory&gt;
 ```
or use the experimental AllowMethods module
1. Locate the Apache configuration files and included configuration files.
2. Search for the directive "AllowMethods" on the document root directory such as:
 ```
 &lt;Directory "/usr/local/apache2/htdocs"&gt;
 . . .
 &lt;/Directory&gt;
 ```
3. Add a directive as shown below within the group of document root directives.
 ```
LoadModule allowmethods_module modules/mod_allowmethods.so
&lt;Directory /var/www&gt; 
#other directives
AllowMethods GET POST OPTIONS 
&lt;/Directory&gt;
 ```
4. Search for other directives in the Apache configuration files other than the OS root directory and add the same directives to each. It is very important to understand that the directives are based on the OS file system hierarchy as accessed by Apache and not the hierarchy of the locations within web site URLs.
 ```
LoadModule allowmethods_module modules/mod_allowmethods.so
&lt;Directory /var/www&gt; 
#other directives
AllowMethods GET POST OPTIONS 
&lt;/Directory&gt;
 ```</t>
  </si>
  <si>
    <t>Ensure HTTP Request Methods Are Restricted.
One method to achieve the recommended state is to execute the following method(s):
Perform the following to implement the recommended state:
1. Locate the Apache configuration files and included configuration files.
2. Search for the directive on the document root directory such as:
 ```
 &lt;Directory "/usr/local/apache2/htdocs"&gt;
 . . .
 &lt;/Directory&gt;
 ```
3. Add a directive as shown below within the group of document root directives.
 ```
 # Limit HTTP methods to standard methods. Note: Does not limit TRACE
 &lt;LimitExcept GET POST OPTIONS&gt;
 Require all denied
 &lt;/LimitExcept&gt;
 ```
4. Search for other directives in the Apache configuration files other than the OS root directory and add the same directives to each. It is very important to understand that the directives are based on the OS file system hierarchy as accessed by Apache and not the hierarchy of the locations within web site URLs.
 ```
 &lt;Directory "/usr/local/apache2/cgi-bin"&gt;
 . . .
 # Limit HTTP methods
 &lt;LimitExcept GET POST OPTIONS&gt;
 Require all denied
 &lt;/LimitExcept&gt;
 &lt;/Directory&gt;
 ```
or use the experimental AllowMethods module
1. Locate the Apache configuration files and included configuration files.
2. Search for the directive "AllowMethods" on the document root directory such as:
 ```
 &lt;Directory "/usr/local/apache2/htdocs"&gt;
 . . .
 &lt;/Directory&gt;
 ```
3. Add a directive as shown below within the group of document root directives.
 ```
LoadModule allowmethods_module modules/mod_allowmethods.so
&lt;Directory /var/www&gt; 
#other directives
AllowMethods GET POST OPTIONS 
&lt;/Directory&gt;
 ```
4. Search for other directives in the Apache configuration files other than the OS root directory and add the same directives to each. It is very important to understand that the directives are based on the OS file system hierarchy as accessed by Apache and not the hierarchy of the locations within web site URLs.
 ```
LoadModule allowmethods_module modules/mod_allowmethods.so
&lt;Directory /var/www&gt; 
#other directives
AllowMethods GET POST OPTIONS 
&lt;/Directory&gt;
 ```</t>
  </si>
  <si>
    <t>Apache2.4-36</t>
  </si>
  <si>
    <t>Ensure the HTTP TRACE Method Is Disabled</t>
  </si>
  <si>
    <t>Use the Apache `TraceEnable` directive to disable the HTTP `TRACE` request method.</t>
  </si>
  <si>
    <t>Perform the following to determine if the recommended state is implemented:
1. Locate the Apache configuration files and included configuration files.
2. Verify there is a single `TraceEnable` directive configured with a value of `off.`</t>
  </si>
  <si>
    <t>There is a single TraceEnable directive configured with a value of off.</t>
  </si>
  <si>
    <t>The HTTP TRACE method has not been disabled.</t>
  </si>
  <si>
    <t>5.8</t>
  </si>
  <si>
    <t>The HTTP 1.1 protocol requires support for the `TRACE` request method which reflects the request back as a response and was intended for diagnostics purposes. The `TRACE` method is not needed and is easily subjected to abuse and should be disabled.</t>
  </si>
  <si>
    <t>Perform the following to implement the recommended state:
1. Locate the main Apache configuration file such as `httpd.conf`.
2. Add a `TraceEnable` directive to the server level configuration with a value of `off`. Server level configuration is the top-level configuration, not nested within any other directives like `&lt;Directory&gt;` or `&lt;Location&gt;`.</t>
  </si>
  <si>
    <t>Ensure the HTTP TRACE Method Is Disabled.
One method to achieve the recommended state is to execute the following method(s):
Perform the following to implement the recommended state:
1. Locate the main Apache configuration file such as `httpd.conf`.
2. Add a `TraceEnable` directive to the server level configuration with a value of `off`. Server level configuration is the top-level configuration, not nested within any other directives like `&lt;Directory&gt;` or `&lt;Location&gt;`.</t>
  </si>
  <si>
    <t>To close this finding, please provide a screenshot showing that the HTTP trace method has been disabled with the agency's CAP.</t>
  </si>
  <si>
    <t>Apache2.4-37</t>
  </si>
  <si>
    <t>Ensure Old HTTP Protocol Versions Are Disallowed</t>
  </si>
  <si>
    <t>The Apache modules `mod_rewrite` or `mod_security` can be used to disallow old and invalid HTTP protocols versions. The HTTP version 1.1 RFC is dated June 1999 and has been supported by Apache since version 1.2. It should no longer be necessary to allow ancient versions of HTTP such as 1.0 and prior.</t>
  </si>
  <si>
    <t>Perform the following to determine if the recommended state is implemented:
1. Locate the Apache configuration files and included configuration files.
2. Verify there is a rewrite condition within the global server context that disallows requests that do not include the HTTP/1.1 header as shown below.
 ```
 RewriteEngine On
 RewriteCond %{THE_REQUEST} !HTTP/1\.1$
 RewriteRule .* - [F]
 ```
3. Verify the following directives are included in each section so that the main server settings will be inherited.
 ```
 RewriteEngine On
 RewriteOptions Inherit
 ```</t>
  </si>
  <si>
    <t>There is a rewrite condition within the global server context that disallows requests that do not include the HTTP/1.1 header as shown below .
 RewriteEngine On
RewriteCond %{THE_REQUEST} !HTTP/1\.1$
RewriteRule .- - [F] &lt;/li&gt;
The following directives are included in each section so that the main server settings will be inherited.
 RewriteEngine On
RewriteOptions Inherit &lt;/li&gt;</t>
  </si>
  <si>
    <t>The HTTP protocol versions is not restricted.</t>
  </si>
  <si>
    <t>5.9</t>
  </si>
  <si>
    <t>Many malicious automated programs, vulnerability scanners and fingerprinting tools will send abnormal HTTP protocol versions to see how the web server responds. These requests are usually part of the attacker's enumeration process and therefore it is important that we respond by denying these requests.</t>
  </si>
  <si>
    <t>Perform the following to implement the recommended state:
1. Load the `mod_rewrite` module for Apache by doing either one of the following:
 - Build Apache with `mod_rewrite` statically loaded during the build, by adding the `--enable-rewrite` option to the `./configure` script.
 ```
 ./configure --enable-rewrite.
 ```
 - Or, dynamically loading the module with the `LoadModule` directive in the `httpd.conf` configuration file.
 ```
 LoadModule rewrite_module modules/mod_rewrite.so
 ```
2. Locate the main Apache configuration file such as `httpd.conf` and add the following rewrite condition to match HTTP/1.1 and the rewrite rule to the global server level configuration to disallow other protocol versions.
 ```
 RewriteEngine On
 RewriteCond %{THE_REQUEST} !HTTP/1\.1$
 RewriteRule .* - [F]
 ```
3. By default, `mod_rewrite` configuration settings from the main server context are not inherited by virtual hosts. Therefore, it is also necessary to add the following directives in each section to inherit the main server settings.
 ```
 RewriteEngine On
 RewriteOptions Inherit
 ```</t>
  </si>
  <si>
    <t>Ensure Old HTTP Protocol Versions Are Disallowed.
One method to achieve the recommended state is to execute the following method(s):
Perform the following to implement the recommended state:
1. Load the `mod_rewrite` module for Apache by doing either one of the following:
 - Build Apache with `mod_rewrite` statically loaded during the build, by adding the `--enable-rewrite` option to the `./configure` script.
 ```
 ./configure --enable-rewrite.
 ```
 - Or, dynamically loading the module with the `LoadModule` directive in the `httpd.conf` configuration file.
 ```
 LoadModule rewrite_module modules/mod_rewrite.so
 ```
2. Locate the main Apache configuration file such as `httpd.conf` and add the following rewrite condition to match HTTP/1.1 and the rewrite rule to the global server level configuration to disallow other protocol versions.
 ```
 RewriteEngine On
 RewriteCond %{THE_REQUEST} !HTTP/1\.1$
 RewriteRule .* - [F]
 ```
3. By default, `mod_rewrite` configuration settings from the main server context are not inherited by virtual hosts. Therefore, it is also necessary to add the following directives in each section to inherit the main server settings.
 ```
 RewriteEngine On
 RewriteOptions Inherit
 ```</t>
  </si>
  <si>
    <t>Apache2.4-38</t>
  </si>
  <si>
    <t>Ensure Access to .ht* Files Is Restricted</t>
  </si>
  <si>
    <t>Restrict access to any files beginning with `.ht` using the `FilesMatch` directive.</t>
  </si>
  <si>
    <t>Perform the following steps to determine if the recommended state is implemented:
Verify that a `FilesMatch` directive similar to the one below is present in the apache configuration and not commented out. The deprecated `Deny from All` directive may be used instead of the Require directive.
```
&lt;FilesMatch "^\.ht"&gt;
 Require all denied
&lt;/FilesMatch&gt;
```</t>
  </si>
  <si>
    <t>A FilesMatch directive similar to the one below is present in the Apache configuration and not commented out. The deprecated Deny from All directive may be used instead of the Require directive.
 &lt;FilesMatch "^\.ht"&gt;
 Require all denied
&lt;/FilesMatch&gt;</t>
  </si>
  <si>
    <t>The access to the .ht- files is not restricted.</t>
  </si>
  <si>
    <t>5.10</t>
  </si>
  <si>
    <t>The default name for access filename which allows files in web directories to override the Apache configuration is `.htaccess`. The usage of access files should not be allowed, but as a defense in depth a `FilesMatch` directive is recommended to prevent web clients from viewing those files in case they are created. Also a common name for web password and group files are `.htpasswd` and `.htgroup`. Neither of these files should be placed in the document root, but, in the event they are, the `FilesMatch` directive can be used to prevent them from being viewed by web clients.</t>
  </si>
  <si>
    <t>Perform the following to implement the recommended state:
Add or modify the following lines in the Apache configuration file at the server configuration level.
```
&lt;FilesMatch "^\.ht"&gt;
 Require all denied
&lt;/FilesMatch&gt; 
```</t>
  </si>
  <si>
    <t>Ensure Access to .ht* Files Is Restricted.
One method to achieve the recommended state is to execute the following method(s):
Perform the following to implement the recommended state:
Add or modify the following lines in the Apache configuration file at the server configuration level.
```
&lt;FilesMatch "^\.ht"&gt;
 Require all denied
&lt;/FilesMatch&gt; 
```</t>
  </si>
  <si>
    <t xml:space="preserve">To close this finding, please provide a screenshot showing the .ht-file configuration settings with the agency's CAP. </t>
  </si>
  <si>
    <t>Apache2.4-60</t>
  </si>
  <si>
    <t>Ensure Access to .git Files Is Restricted</t>
  </si>
  <si>
    <t>Restrict access to any files beginning with `.git` using the `FilesMatch` directive.</t>
  </si>
  <si>
    <t>Perform the following steps to determine if the recommended state is implemented:
Verify that a `FilesMatch` directive similar to the one below is present in the apache configuration and not commented out. The deprecated `Deny from All` directive may be used instead of the Require directive.
```
&lt;DirectoryMatch "/\.git"&gt;
 Require all denied
&lt;/DirectoryMatch&gt;
```</t>
  </si>
  <si>
    <t>Access to .git Files is Restricted</t>
  </si>
  <si>
    <t>Access to .git Files Is not Restricted</t>
  </si>
  <si>
    <t>5.11</t>
  </si>
  <si>
    <t>More and more websites track their changes in a Git repository we see a lot of attackers search for .git directories. Access to .git directories should be restricted. These files should be placed in the document root, but, in the event they are, the `FilesMatch` directive can be used to prevent them from being viewed by web clients.</t>
  </si>
  <si>
    <t>`.git` files are not accessible.</t>
  </si>
  <si>
    <t>Perform the following to implement the recommended state:
Add or modify the following lines in the Apache configuration file at the server configuration level.
```
&lt;DirectoryMatch "/\.git"&gt;
 Require all denied
&lt;/DirectoryMatch&gt;
```</t>
  </si>
  <si>
    <t>Ensure Access to .git Files Is Restricted.
One method to achieve the recommended state is to execute the following method(s):
Perform the following to implement the recommended state:
Add or modify the following lines in the Apache configuration file at the server configuration level.
```
&lt;DirectoryMatch "/\.git"&gt;
 Require all denied
&lt;/DirectoryMatch&gt;
```</t>
  </si>
  <si>
    <t>To close this finding, please provide a screenshot showing the Restrict access to any files beginning with `.git` using the `FilesMatch` directive.</t>
  </si>
  <si>
    <t>Apache2.4-61</t>
  </si>
  <si>
    <t>Ensure Access to .svn Files Is Restricted</t>
  </si>
  <si>
    <t>Restrict access to any files beginning with `.svn` using the `FilesMatch` directive.</t>
  </si>
  <si>
    <t>Perform the following steps to determine if the recommended state is implemented:
Verify that a `FilesMatch` directive similar to the one below is present in the apache configuration and not commented out. The deprecated `Deny from All` directive may be used instead of the Require directive.
```
&lt;DirectoryMatch "/\.svn"&gt;
 Require all denied
&lt;/DirectoryMatch&gt;
```</t>
  </si>
  <si>
    <t>Access to .svn Files is Restricted</t>
  </si>
  <si>
    <t>Access to .svn Files is not Restricted</t>
  </si>
  <si>
    <t>5.12</t>
  </si>
  <si>
    <t>More and more websites track their changes in a SVN repository we see a lot of attackers search for .svn directories. Access to .svn directories should be restricted. These files should be placed in the document root, but, in the event they are, the `FilesMatch` directive can be used to prevent them from being viewed by web clients.</t>
  </si>
  <si>
    <t>`.svn` files are not accessible.</t>
  </si>
  <si>
    <t>Perform the following to implement the recommended state:
Add or modify the following lines in the Apache configuration file at the server configuration level.
```
&lt;DirectoryMatch "/\.svn"&gt;
 Require all denied
&lt;/DirectoryMatch&gt;
```</t>
  </si>
  <si>
    <t>Ensure Access to .svn Files Is Restricted.
One method to achieve the recommended state is to execute the following method(s):
Perform the following to implement the recommended state:
Add or modify the following lines in the Apache configuration file at the server configuration level.
```
&lt;DirectoryMatch "/\.svn"&gt;
 Require all denied
&lt;/DirectoryMatch&gt;
```</t>
  </si>
  <si>
    <t>To close this finding, please provide a screenshot showing  the restrict access to any files beginning with `.svn` using the `FilesMatch` directive.</t>
  </si>
  <si>
    <t>Apache2.4-39</t>
  </si>
  <si>
    <t>AU-2</t>
  </si>
  <si>
    <t>Audit Events</t>
  </si>
  <si>
    <t>Ensure the Error Log Filename and Severity Level Are Configured Correctly</t>
  </si>
  <si>
    <t>The `LogLevel` directive is used to configure the severity level for the error logs. While the `ErrorLog` directive configures the error log file name. The log level values are the standard syslog levels of `emerg`, `alert`, `crit`, `error`, `warn`, `notice`, `info` and `debug`. The recommended level is `notice` for most modules, so that all errors from the `emerg` level through `notice` level will be logged. The recommended setting for the `core` module is `info` so that any `not found` requests will be included in the error logs.</t>
  </si>
  <si>
    <t>Perform the following steps to determine if the recommended state is implemented:
1. Verify the `LogLevel` in the Apache server configuration has a value of `info` or lower for the core module and `notice` or lower for other modules. Note that it is also compliant to have a value of `info` or `debug` if there is a need for a more verbose log and the storage and monitoring processes are capable of handling the extra load. The recommended value is `notice core:info`.
2. Verify the `ErrorLog` directive is configured to an appropriate log file or syslog facility.
3. Verify there is a similar `ErrorLog` directive for each virtual host configured if the virtual host will have different people responsible for the web site.</t>
  </si>
  <si>
    <t>The LogLevel in the apache server configuration has a value of notice or lower. Note that it is also compliant to have a value of info or debug if there is a need for a more verbose log and the storage and monitoring processes are capable of handling the extra load. The recommended value is notice.
- The ErrorLog directive is configured to an appropriate log file or syslog facility.
- There is a similar ErrorLog directive for each virtual host configured if the virtual host will have different people responsible for the web site.</t>
  </si>
  <si>
    <t xml:space="preserve">The LogLevel directive has not been used to configure the error logs. </t>
  </si>
  <si>
    <t>6</t>
  </si>
  <si>
    <t>6.1</t>
  </si>
  <si>
    <t>The server error logs are invaluable because they can also be used to spot any potential problems before they become serious. Most importantly, they can be used to watch for anomalous behavior such as a lot of `not found` or `unauthorized` errors may be an indication that an attack is pending or has occurred. Starting with Apache 2.4 the error log does not include the `not found` errors except at the `info` logging level. Therefore, it is important that the log level be set to `info` for the `core` module. The `not found` requests need to be included in the error log for both forensics' investigation and host intrusion detection purposes. Monitoring the access logs may not be practical for many web servers with high volume traffic.</t>
  </si>
  <si>
    <t>Perform the following to implement the recommended state:
1. Add or modify the `LogLevel` in the Apache configuration to have a value of `info` or lower for the core module and `notice` or lower for all other modules. Note that is it is compliant to have a value of `info` or `debug` if there is a need for a more verbose log and the storage and monitoring processes are capable of handling the extra load. The recommended value is `notice core:info`.
 ```
 LogLevel notice core:info
 ```
2. Add an `ErrorLog` directive if not already configured. The file path may be relative or absolute, or the logs may be configured to be sent to a syslog server.
 ```
 ErrorLog "logs/error_log"
 ```
3. Add a similar `ErrorLog` directive for each virtual host configured if the virtual host will have different people responsible for the web site. Each responsible individual or organization needs access to their own web logs and needs the skills/training/tools for monitoring the logs.</t>
  </si>
  <si>
    <t>Ensure the Error Log Filename and Severity Level Are Configured Correctly.
One method to achieve the recommended state is to execute the following method(s):
Perform the following to implement the recommended state:
1. Add or modify the `LogLevel` in the Apache configuration to have a value of `info` or lower for the core module and `notice` or lower for all other modules. Note that is it is compliant to have a value of `info` or `debug` if there is a need for a more verbose log and the storage and monitoring processes are capable of handling the extra load. The recommended value is `notice core:info`.
 ```
 LogLevel notice core:info
 ```
2. Add an `ErrorLog` directive if not already configured. The file path may be relative or absolute, or the logs may be configured to be sent to a syslog server.
 ```
 ErrorLog "logs/error_log"
 ```
3. Add a similar `ErrorLog` directive for each virtual host configured if the virtual host will have different people responsible for the web site. Each responsible individual or organization needs access to their own web logs and needs the skills/training/tools for monitoring the logs.</t>
  </si>
  <si>
    <t xml:space="preserve">To close this finding, please provide a screenshot of the Apache error log LogLevel settings with the agency's CAP. </t>
  </si>
  <si>
    <t>Apache2.4-40</t>
  </si>
  <si>
    <t>Ensure the Server Access Log Is Configured Correctly</t>
  </si>
  <si>
    <t>The `LogFormat` directive defines a nickname for a log format and information to be included in the access log entries. The `CustomLog` directive specifies the log file, syslog facility or piped logging utility.</t>
  </si>
  <si>
    <t>Perform the following steps to determine if the recommended state is implemented:
1. Verify the `CustomLog` directive is configured to an appropriate log file, syslog facility, or piped logging utility and the directive uses a log format that includes all of the format string tokens listed below. The log format string may be specified as a `LogFormat` nickname or as an explicit string. For example, either of the following two configurations are compliant:
 ```
 LogFormat "%h %l %u %t \"%r\" %&gt;s %b \"%{Referer}i\" \"%{User-agent}i\"" combined
 CustomLog log/access_log combined
 ```
 ```
 CustomLog log/access_log "%h %l %u %t \"%r\" %&gt;s %b \"%{Referer}i\" \"%{User- agent}i\""
 ```
 The log format string should include the following tokens in any order. The portion _" = description text. "_ describes the information to be logged.
 - `%h` = Remote hostname or IP address if HostnameLookups is set to Off, which is the default. 
 - `%l` =Remote logname / identity. 
 - `%u` =Remote user, if the request was authenticated. 
 - `%t` = Time the request was received, 
 - `%r` = First line of request. 
 - `%&gt;s` = Final status. 
 - `%b` = Size of response in bytes. 
 - `%{Referer}i` = Variable value for Referer header. 
 - `%{User-agent}i` = Variable value for User Agent header.
2. Verify there is a similar `CustomLog` directives for each virtual host configured if the virtual host will have different people responsible for the web site.
Note: The server access log format specifies %h [remote hostname] must be present. However, if Apache2 is running behind a (non transparent) load balancer, the remote hostname could just be the load balancer. To account for this scenario use the X-Forwarded-For header [as in: %{X-Forwarded-For}i ] when %h does not deliver what is needed.</t>
  </si>
  <si>
    <t>The LogFormat directive in the Apache server configuration has the recommended information parameters.
- The CustomLog directive is configured to an appropriate log file, syslog facility, or piped logging utility and uses the combined format.
- There is a similar CustomLog directives for each virtual host configured if the virtual host will have different people responsible for the web site.</t>
  </si>
  <si>
    <t>The access log has not been configured.</t>
  </si>
  <si>
    <t>6.3</t>
  </si>
  <si>
    <t>The server access logs are also invaluable for a variety of reasons. They can be used to determine what resources are being used most. Most importantly, they can be used to investigate anomalous behavior that may be an indication that an attack is pending or has occurred. If the server only logs errors, and does not log successful access, then it is very difficult to investigate incidents. You may see that the errors stop, and wonder if the attacker gave up, or was the attack successful.</t>
  </si>
  <si>
    <t>Perform the following to implement the recommended state:
1. Add or modify the `LogFormat` directives in the Apache configuration to use the combined` format show as shown below.
 ```
 LogFormat "%h %l %u %t \"%r\" %&gt;s %b \"%{Referer}i\" \"%{User-agent}i\"" combined
 ```
2. Add or modify the `CustomLog` directives in the Apache configuration to use the combined format with an appropriate log file, syslog facility or piped logging utility.
 ```
 CustomLog log/access_log combined
 ```
3. Add a similar `CustomLog` directives for each virtual host configured if the virtual host will have different people responsible for the web site. Each responsible individual or organization needs access to their own web logs as well as the skills/training/tools for monitoring the logs.</t>
  </si>
  <si>
    <t>Ensure the Server Access Log Is Configured Correctly.
One method to achieve the recommended state is to execute the following method(s):
Perform the following to implement the recommended state:
1. Add or modify the `LogFormat` directives in the Apache configuration to use the combined` format show as shown below.
 ```
 LogFormat "%h %l %u %t \"%r\" %&gt;s %b \"%{Referer}i\" \"%{User-agent}i\"" combined
 ```
2. Add or modify the `CustomLog` directives in the Apache configuration to use the combined format with an appropriate log file, syslog facility or piped logging utility.
 ```
 CustomLog log/access_log combined
 ```
3. Add a similar `CustomLog` directives for each virtual host configured if the virtual host will have different people responsible for the web site. Each responsible individual or organization needs access to their own web logs as well as the skills/training/tools for monitoring the logs.</t>
  </si>
  <si>
    <t>To close this finding, please provide a sample of the Apache access log with the agency's CAP.</t>
  </si>
  <si>
    <t>Apache2.4-41</t>
  </si>
  <si>
    <t>AU-11</t>
  </si>
  <si>
    <t>Audit Record Retention</t>
  </si>
  <si>
    <t>Ensure Log Storage and Rotation Is Configured Correctly</t>
  </si>
  <si>
    <t>It is important that there is adequate disk space on the partition that will hold all the log files, and that log rotation is configured to retain at least 3 months or 13 weeks if central logging is not used for storage.</t>
  </si>
  <si>
    <t>Perform the following steps to determine if the recommended state is implemented:
1. Verify the web log rotation configuration matches the Apache configured log files.
2. Verify the rotation period and number of logs to retain is at least 13 weeks or 3 months.
3. For each virtual host configured with its own log files ensure that those log files are also included in a similar log rotation.</t>
  </si>
  <si>
    <t>The web log rotation configuration matches the Apache configured log files. The rotation period and number of logs to retain is at least 13 weeks or 3 months. Each virtual host configured with its own log files are also included in a similar log rotation.</t>
  </si>
  <si>
    <t xml:space="preserve">There is not adequate disk space for Log storage and rotation. </t>
  </si>
  <si>
    <t>HAU7</t>
  </si>
  <si>
    <t>HAU7: Audit records are not retained per Pub 1075</t>
  </si>
  <si>
    <t>6.4</t>
  </si>
  <si>
    <t>Keep in mind that the generation of logs is under a potential attacker's control. So, do not hold any Apache log files on the root partition of the OS. This could result in a denial of service against your web server host by filling up the root partition and causing the system to crash. For this reason, it is recommended that the log files should be stored on a dedicated partition. Likewise consider that attackers sometimes put information into your logs which is intended to attack your log collection or log analysis processing software. So, it is important that they are not vulnerable. Investigation of incidents often require access to several months or more of logs, which is why it is important to keep at least 3 months available. Two common log rotation utilities include `rotatelogs(8)` which is bundled with Apache, and `logrotate(8)` commonly bundled on Linux distributions are described in the remediation section.</t>
  </si>
  <si>
    <t>To implement the recommended state, do either option 'a' if using the Linux `logrotate` utility or option 'b' if using a piped logging utility such as the Apache `rotatelogs`:
a) File Logging with Logrotate:
 1. Add or modify the web log rotation configuration to match your configured log files in `/etc/logrotate.d/httpd` to be similar to the following.
 ```
 /var/log/httpd/*log {
 missingok
 notifempty
 sharedscripts
 postrotate
 /bin/kill -HUP 'cat /var/run/httpd.pid 2&gt;/dev/null' 2&gt; /dev/null || true
 endscript
 } 
 ```
 2. Modify the rotation period and number of logs to keep so that at least 13 weeks or 3 months of logs are retained. This may be done as the default value for all logs in `/etc/logrotate.conf` or in the web specific log rotation configuration in `/etc/logrotate.d/httpd` to be similar to the following.
 ```
 # rotate log files weekly
 weekly
 # keep 13 weeks of backlogs
 rotate 13 
 ```
 3. For each virtual host configured with its own log files ensure that those log files are also included in a similar log rotation.
b) Piped Logging:
 1. Configure the log rotation interval and log file names to a suitable interval such as daily.
 ```
 CustomLog "|bin/rotatelogs -l /var/logs/logfile.%Y.%m.%d 86400" combined
 ```
 2. Ensure the log file naming and any rotation scripts provide for retaining at least 3 months or 13 weeks of log files.
 3. For each virtual host configured with its own log files ensure that those log files are also included in a similar log rotation.</t>
  </si>
  <si>
    <t>Ensure Log Storage and Rotation Is Configured Correctly.
One method to achieve the recommended state is to execute the following method(s):
To implement the recommended state, do either option 'a' if using the Linux `logrotate` utility or option 'b' if using a piped logging utility such as the Apache `rotatelogs`:
a) File Logging with Logrotate:
 1. Add or modify the web log rotation configuration to match your configured log files in `/etc/logrotate.d/httpd` to be similar to the following.
 ```
 /var/log/httpd/*log {
 missingok
 notifempty
 sharedscripts
 postrotate
 /bin/kill -HUP 'cat /var/run/httpd.pid 2&gt;/dev/null' 2&gt; /dev/null || true
 endscript
 } 
 ```
 2. Modify the rotation period and number of logs to keep so that at least 13 weeks or 3 months of logs are retained. This may be done as the default value for all logs in `/etc/logrotate.conf` or in the web specific log rotation configuration in `/etc/logrotate.d/httpd` to be similar to the following.
 ```
 # rotate log files weekly
 weekly
 # keep 13 weeks of backlogs
 rotate 13 
 ```
 3. For each virtual host configured with its own log files ensure that those log files are also included in a similar log rotation.
b) Piped Logging:
 1. Configure the log rotation interval and log file names to a suitable interval such as daily.
 ```
 CustomLog "|bin/rotatelogs -l /var/logs/logfile.%Y.%m.%d 86400" combined
 ```
 2. Ensure the log file naming and any rotation scripts provide for retaining at least 3 months or 13 weeks of log files.
 3. For each virtual host configured with its own log files ensure that those log files are also included in a similar log rotation.</t>
  </si>
  <si>
    <t>Apache2.4-42</t>
  </si>
  <si>
    <t>SI-7</t>
  </si>
  <si>
    <t>Software, Firmware, And Information Integrity</t>
  </si>
  <si>
    <t>Ensure Applicable Patches Are Applied</t>
  </si>
  <si>
    <t>Apply available Apache patches within 1 month of availability.</t>
  </si>
  <si>
    <t>Perform the following steps to determine if the recommended state is implemented:
1. When Apache was built from source:
 - Check the Apache web site for latest versions, date of releases and any security patches. [https://httpd.apache.org/security/vulnerabilities_24.html](https://httpd.apache.org/security/vulnerabilities_24.html) Apache patches are available [https://www.apache.org/dist/httpd/patches](https://www.apache.org/dist/httpd/patches)
 - If newer versions with security patches more than 1 month old and are not installed, then the installation is not sufficiently up-to-date.
2. When using platform packages
 - Check for vendor supplied updates from the vendor web site.
 - If newer versions with security patches more than 1 month old are not installed, then the installation is not sufficiently up-to-date.</t>
  </si>
  <si>
    <t>Newer versions with security patches less than one month old are installed.</t>
  </si>
  <si>
    <t>The Apache patches have not been applied.</t>
  </si>
  <si>
    <t>6.5</t>
  </si>
  <si>
    <t>Obviously knowing about newly discovered vulnerabilities is only part of the solution; there needs to be a process in place where patches are tested and installed. These patches fix diverse problems, including security issues. It is recommended to use the Apache packages and updates provided by the Linux platform vendor rather than building from source when possible, in order to minimize the disruption and the work of keeping the software up-to-date.</t>
  </si>
  <si>
    <t>Update to the latest Apache release available according to either of the following:
1. When building from source:
 - Read release notes and related security patch information
 - Download latest source and any dependent modules such as `mod_security`.
 - Build new Apache software according to your build process with the same configuration options.
 - Install and test the new software according to your organization's testing process.
 - Move to production according to your organization's deployment process.
2. When using platform packages:
 - Read release notes and related security patch information
 - Download and install latest available Apache package and any dependent software.
 - Test the new software according to your organization's testing process.
 - Move to production according to your organization's deployment process.</t>
  </si>
  <si>
    <t>Ensure Applicable Patches Are Applied.
One method to achieve the recommended state is to execute the following method(s):
Update to the latest Apache release available according to either of the following:
1. When building from source:
 - Read release notes and related security patch information
 - Download latest source and any dependent modules such as `mod_security`.
 - Build new Apache software according to your build process with the same configuration options.
 - Install and test the new software according to your organization's testing process.
 - Move to production according to your organization's deployment process.
2. When using platform packages:
 - Read release notes and related security patch information
 - Download and install latest available Apache package and any dependent software.
 - Test the new software according to your organization's testing process.
 - Move to production according to your organization's deployment process.</t>
  </si>
  <si>
    <t>Apache2.4-43</t>
  </si>
  <si>
    <t>IA-7</t>
  </si>
  <si>
    <t>Cryptographic Module Authentication</t>
  </si>
  <si>
    <t>Ensure mod_ssl and/or mod_nss Is Installed</t>
  </si>
  <si>
    <t>Secure Sockets Layer (SSL) was developed by Netscape and turned into an open standard and was renamed Transport Layer Security (TLS) as part of the process. TLS is important for protecting communication and can provide authentication of the server and even the client. However, contrary to vendor claims, implementing SSL does NOT directly make your web server more secure! SSL is used to encrypt traffic and therefore does provide confidentiality of private information and users credentials. Keep in mind, however that just because you have encrypted the data in transit does not mean that the data provided by the client is secure while it is on the server. Also, SSL does not protect the web server, as attackers will easily target SSL-Enabled web servers, and the attack will be hidden in the encrypted channel. 
The `mod_ssl` module is the standard, most used module that implements SSL/TLS for Apache. A newer module found on Red Hat systems can be a compliment or replacement for `mod_ssl` and provides the same functionality plus additional security services. The `mod_nss` is an Apache module implementation of the Network Security Services (NSS) software from Mozilla, which implements a wide range of cryptographic functions in addition to TLS.</t>
  </si>
  <si>
    <t>Perform the following steps to determine if the recommended state is implemented:
Ensure the `mod_ssl` and/or `mod_nss` is loaded in the Apache configuration:
```
# httpd -M | egrep 'ssl_module|nss_module'
```
Results should show either or both of the modules.</t>
  </si>
  <si>
    <t>"Syntax OK" along with either or both of the modules.</t>
  </si>
  <si>
    <t>Mod_ssl and/or mod_nss have not been installed.</t>
  </si>
  <si>
    <t>7</t>
  </si>
  <si>
    <t>7.1</t>
  </si>
  <si>
    <t>It is best to plan for SSL/TLS implementation from the beginning of any new web server. As most web servers have some need for SSL/TLS due to:
- Non-public information submitted that should be protected as it's transmitted to the web server.
- Non-public information that is downloaded from the web server.
- Users are going to be authenticated to some portion of the web server
- There is a need to authenticate the web server to ensure users that they have reached the real web server and have not been phished or redirected to a bogus site.</t>
  </si>
  <si>
    <t>Perform either of the following to implement the recommended state:
1. For Apache installations built from the source, use the option `--with-ssl=` to specify the openssl path, and the `--enable-ssl` configure option to add the SSL modules to the build. The `--with-included-apr` configure option may be necessary if there are conflicts with the platform version. If a new version of Openssl is needed it may be downloaded from [http://www.openssl.org/](http://www.openssl.org/) See the Apache documentation on building from source [http://httpd.apache.org/docs/2.4/install.html](http://httpd.apache.org/docs/2.4/install.html)for details.
 ```
 # ./configure --with-included-apr --with-ssl=$OPENSSL_DIR --enable-ssl
 ```
2. For installations using OS packages, it is typically just a matter of ensuring the `mod_ssl` package is installed. The `mod_nss` package might also be installed. The following yum commands are suitable for Red Hat Linux.
 ```
 # yum install mod_ssl
 ```</t>
  </si>
  <si>
    <t>Ensure mod_ssl and/or mod_nss Is Installed.
One method to achieve the recommended state is to execute the following method(s):
Perform either of the following to implement the recommended state:
1. For Apache installations built from the source, use the option `--with-ssl=` to specify the openssl path, and the `--enable-ssl` configure option to add the SSL modules to the build. The `--with-included-apr` configure option may be necessary if there are conflicts with the platform version. If a new version of Openssl is needed it may be downloaded from [http://www.openssl.org/](http://www.openssl.org/) See the Apache documentation on building from source [http://httpd.apache.org/docs/2.4/install.html](http://httpd.apache.org/docs/2.4/install.html)for details.
 ```
 # ./configure --with-included-apr --with-ssl=$OPENSSL_DIR --enable-ssl
 ```
2. For installations using OS packages, it is typically just a matter of ensuring the `mod_ssl` package is installed. The `mod_nss` package might also be installed. The following yum commands are suitable for Red Hat Linux.
 ```
 # yum install mod_ssl
 ```</t>
  </si>
  <si>
    <t xml:space="preserve">To close this finding, please provide a screenshot showing that mod_ssl and/or mod_nss are installed with the agency's CAP. </t>
  </si>
  <si>
    <t>Apache2.4-44</t>
  </si>
  <si>
    <t>SC-12</t>
  </si>
  <si>
    <t>Cryptographic Key Establishment And Management</t>
  </si>
  <si>
    <t>Ensure a Valid Trusted Certificate Is Installed</t>
  </si>
  <si>
    <t>The default SSL certificate is self-signed and is not trusted. Install a valid certificate signed by a commonly trusted certificate authority. To be valid, the certificate must be:
- Signed by a trusted certificate authority
- Not be expired, and
- Have a common name that matches the host name of the web server, such as www.example.com.
**Note:** Some previously "Trusted" Certificate Authority certificates had been signed with a weak hash algorithm such as MD5, or SHA1. These signature algorithms are known to be vulnerable to collision attacks. Note that it’s not the just the signature on the server's certificate, but any signature up the certificate chain. Such CA certificates are considered no longer trusted as of January 1, 2017.</t>
  </si>
  <si>
    <t>Perform one or more of the following steps to determine if the recommended state is implemented:
1. The Qualys SSL Labs has a website that may be used for testing external servers. [https://www.ssllabs.com/ssltest/](https://www.ssllabs.com/ssltest/) Enter the external host name of the server and wait for an extensive tests of TLS protocols and ciphers, in addition to testing the server certificate and the entire certificate authority chain. The SSL Labs test will report any weak digital signatures of the intermediate certificate authorities. For example, the report may include a warning of: 
 ```
 Intermediate certificate has an insecure signature. Upgrade to SHA2 as soon as possible to avoid browser warnings.
 ```
 In addition, the weak SHA1 or MD5 signature algorithm will be highlighted with red text where the additional intermediate CA certificates are enumerated. For example, the certificate below from an SSL Labs report used SHA1 for the digital signature: 
 - Subject The Go Daddy Group, Inc. 
 - Fingerprint SHA256: 18f8a7. . .
 - Pin SHA256: VjLZe. . .
 - Valid until Sat, 29 Jun . . .
 - Key RSA 2048 bits (e 3)
 - Issuer http://www...
 - Signature algorithm **SHA1withRSA INSECURE**
 If a weak signature is found, then follow your certificate authority’s process for having the server certificate re-issued / re-signed, in order to ensure that it is signed with a strong digital signature.
2. If the server is not an external server, or is not running on the standard port 443, a vulnerability scanner such as Nessus may be used to validate both the server certificate and the intermediate certificate chain. Custom certificate authorities may also be tested by loading the root certificate into the vulnerability scanner. 
3. The testing can also be done by connecting to a running web server with your favorite browser and checking for a warning with regard to the certificate trust. However, some browsers may not warn of weak digital signatures, or other certificate issues. 
4. OpenSSL can also be used to validate a certificate as a valid trusted certificate, using a trusted bundle of CA certificate. It is important that the CA bundle of certificates be an already validated and trusted file in order for the test to be valid.
 ```
 $ openssl verify -CAfile /etc/ssl/certs/ca-bundle.crt -purpose sslserver 
 /etc/ssl/certs/example.com.crt
 /etc/ssl/certs/example.com.crt: OK
 ```
 A specific error message and code will be reported in addition to the `OK` if the certificate is not valid, For example:
 ```
 error 10 at 0 depth lookup:certificate has expired
 OK
 ```
 Of course, it is important here as well to be sure of the integrity of the trusted certificate authorities used by the web client. Visit the OWASP testing SSL web page for additional suggestions: 
 [https://www.owasp.org/index.php/Testing_for_SSL-TLS_%28OWASP-CM-001%29](http://www.owasp.org/index.php/Testing_for_SSL-TLS_%28OWASP-CM-001%29)</t>
  </si>
  <si>
    <t>A valid trusted certificate is installed.</t>
  </si>
  <si>
    <t>A valid trusted certificate has not been installed.</t>
  </si>
  <si>
    <t>HSC29</t>
  </si>
  <si>
    <t xml:space="preserve">HSC29: Cryptographic key pairs are not properly managed </t>
  </si>
  <si>
    <t>7.2</t>
  </si>
  <si>
    <t>A digital certificate on your server automatically communicates your site's authenticity to visitors' web browsers. If a trusted authority signs your certificate, it confirms for the visitor they are actually communicating with you, and not with a fraudulent site stealing credit card numbers or personal information.</t>
  </si>
  <si>
    <t>Perform the following to implement the recommended state:
1. Decide on the host name to be used for the certificate. It is important to remember that the browser will compare the host name in the URL to the common name in the certificate, so that it is important that all https: URL's match the correct host name. Specifically, the host name `www.example.com` is not the same as `example.com` nor the same as `ssl.example.com`.
2. Generate a private key using openssl. Although certificate key lengths of 1024 have been common in the past, a key length of 2048 is now recommended for strong authentication. The key must be kept confidential and will be encrypted with a passphrase by default. Follow the steps below and respond to the prompts for a passphrase. See the Apache or OpenSSL documentation for details:
 - [https://httpd.apache.org/docs/2.4/ssl/ssl_faq.html#realcert](https://httpd.apache.org/docs/2.4/ssl/ssl_faq.html#realcert)
 - [https://www.openssl.org/docs/HOWTO/certificates.txt](https://www.openssl.org/docs/HOWTO/certificates.txt)
 ```
 # cd /etc/ssl/certs
 # umask 077
 # openssl genrsa -aes128 2048 &gt; example.com.key
 Generating RSA private key, 2048 bit long modulus
 ...+++
 ............+++
 e is 65537 (0x10001)
 Enter pass phrase:
 Verifying - Enter pass phrase:
 ```
3. Create a certificate specific template configuration file. It is important that common name in the certificate exactly make the web host name in the intended URL. If there are multiple host names which may be used, as is very common, then the `subjectAltName` (SAN) field should be filled with all of the alternate names. Creating a template configuration file specific to the server certificate is helpful, as it allows for multiple entries in the `subjectAltName`. Also, any typos in the CSR can be potentially costly due to the lost time, so using a file, rather than hand typing helps prevent errors. To create a template configuration file, make a local copy of the `openssl.cnf` typically found in `/etc/ssl/` or `/etc/pki/tls/`
 ```
 # cp /etc/ssl/openssl.cnf ex1.cnf
 ```
4. Find the request section which follows the line “`[ req ] `". Then add or modify the configuration file to include the appropriate values for the host names. It is recommended (but not required) that the first `subjectAltName` match the `commonName`. 
 ```
 [ req ]
 . . . 
 distinguished_name = req_distinguished_name
 req_extensions = req_ext
 [ req_ext ]
 subjectAltName = @alt_names
 [alt_names]
 DNS.1 = www.example.com
 DNS.2 = example.com
 DNS.3 = app.example.com
 DNS.4 = service.example.com
 ```
5. Continue editing the configuration file under the request distinguished name section to change the existing default values in the configuration file to match the desired certificates information. 
 ```
 [ req_distinguished_name ]
 countryName_default = GB
 stateOrProvinceName_default = Scotland
 localityName_default = Glasgow
 0.organizationName_default = Example Company Ltd
 organizationalUnitName_default = ICT
 commonName_default = www.example.com
 ```
6. Now generate the CSR from the template file, verifying the information. If the default values were placed in the template, then just press enter to confirm the default value.
 ```
 # openssl req -new -config ex2.cnf -out example.com.csr -key example.com.key
 Enter pass phrase for example.com.key:
 You are about to be asked to enter information that will be incorporated
 into your certificate request.
 What you are about to enter is what is called a Distinguished Name or a DN.
 There are quite a few fields but you can leave some blank
 For some fields there will be a default value,
 If you enter '.', the field will be left blank.
 -----
 Country Name (2 letter code) [GB]:
 State or Province Name (full name) [Scotland]:
 Locality Name (eg, city) [Glasgow]:
 Organization Name (eg, company) [Example Company Ltd]:
 Organizational Unit Name (eg, section) [ICT]:
 Common Name (e.g. server FQDN or YOUR name) [www.example.com]:
 ```
7. Review and verify the CSR information including the SAN by displaying the information.
 ```
 # openssl req -in ex2.csr -text | more
 Certificate Request:
 Data:
 Version: 1 (0x0)
 Subject: C = GB, ST = Scotland, L = Glasgow, O = Example Company Ltd, OU = ICT, CN = www.example.com
 Subject Public Key Info:
 Public Key Algorithm: rsaEncryption
 Public-Key: (2048 bit)
 Modulus:
 00:cb:c2:7a:04:13:19:7a:c0:74:00:63:dd:e9:6e:
 . . . &lt;snip&gt; . . .
 3a:9d:aa:50:09:4a:40:48:b4:e2:24:ef:fa:7b:42:
 a4:33
 Exponent: 65537 (0x10001)
 Attributes:
 Requested Extensions:
 X509v3 Subject Alternative Name: 
 DNS:www.example.com, DNS:example.com, DNS:app.example.com, DNS:ws.example.com
 X509v3 Basic Constraints: 
 CA:FALSE
 X509v3 Key Usage: 
 Digital Signature, Non Repudiation, Key Encipherment
 Signature Algorithm: sha256WithRSAEncryption
 73:f0:e3:90:a7:ab:01:e4:7f:12:19:b7:6a:dd:be:4e:5c:f1:
 . . . 
 ```
8. Now move the private key to its intended directory. 
 ```
 # mv www.example.com.key /etc/ssl/private/
 ```
9. Send the certificate signing request (CSR) to a certificate signing authority to be signed, and follow their instructions for submission and validation. The CSR and the final signed certificate are just encoded text and need to be protected for integrity, but not confidentiality. This certificate will be given out for every SSL connection made.
10. The resulting signed certificate may be named `www.example.com.crt` and placed in `/etc/ssl/certs/` as readable by all (mode `0444`). Please note that the certificate authority does not need the private key (`example.com.key`) and this file must be carefully protected. With a decrypted copy of the private key, it would be possible to decrypt all conversations with the server.
11. Do not forget the passphrase used to encrypt the private key. It will be required every time the server is started in https mode. If it is necessary to avoid requiring an administrator having to type the passphrase every time the `httpd` service is started, the private key may be stored in clear text. Storing the private key in clear text increases the convenience while increasing the risk of disclosure of the key, but may be appropriate for the sake of being able to restart, if the risks are well managed. Be sure that the key file is only readable by root. To decrypt the private key and store it in clear text file the following openssl command may be used. You can tell by the private key headers whether it is encrypted or clear text.
 ```
 # cd /etc/ssl/private/
 # umask 077
 # openssl rsa -in www.example.com.key -out www.example.com.key.clear
 ```
12. Locate the Apache configuration file for `mod_ssl` and add or modify the `SSLCertificateFile` and `SSLCertificateKeyFile`directives to have the correct path for the private key and signed certificate files. If a clear text key is referenced then a passphrase will not be required. You may need to configure the CA's certificate along with any intermediate CA certificates that signed your certificate using the `SSLCertificateChainFile` directive. As an alternative, starting with Apache version 2.4.8 the CA and intermediate certificates may be concatenated to the server certificate configured with the `SSLCertificateFile` directive instead.
 ```
 SSLCertificateFile /etc/ssl/certs/example.com.crt
 SSLCertificateKeyFile /etc/ssl/private/example.com.key
 # Default CA file, can be replaced with your CA certificate. 
 SSLCertificateChainFile /etc/ssl/certs/server-chain.crt
 ```
13. Lastly, start or restart the `httpd` service and verify correct functioning with your favorite browser.</t>
  </si>
  <si>
    <t>Ensure a Valid Trusted Certificate Is Installed.
One method to achieve the recommended state is to execute the following method(s):
Perform the following to implement the recommended state:
1. Decide on the host name to be used for the certificate. It is important to remember that the browser will compare the host name in the URL to the common name in the certificate, so that it is important that all https: URL's match the correct host name. Specifically, the host name `www.example.com` is not the same as `example.com` nor the same as `ssl.example.com`.
2. Generate a private key using openssl. Although certificate key lengths of 1024 have been common in the past, a key length of 2048 is now recommended for strong authentication. The key must be kept confidential and will be encrypted with a passphrase by default. Follow the steps below and respond to the prompts for a passphrase. See the Apache or OpenSSL documentation for details:
 - [https://httpd.apache.org/docs/2.4/ssl/ssl_faq.html#realcert](https://httpd.apache.org/docs/2.4/ssl/ssl_faq.html#realcert)
 - [https://www.openssl.org/docs/HOWTO/certificates.txt](https://www.openssl.org/docs/HOWTO/certificates.txt)
 ```
 # cd /etc/ssl/certs
 # umask 077
 # openssl genrsa -aes128 2048 &gt; example.com.key
 Generating RSA private key, 2048 bit long modulus
 ...+++
 ............+++
 e is 65537 (0x10001)
 Enter pass phrase:
 Verifying - Enter pass phrase:
 ```
3. Create a certificate specific template configuration file. It is important that common name in the certificate exactly make the web host name in the intended URL. If there are multiple host names which may be used, as is very common, then the `subjectAltName` (SAN) field should be filled with all of the alternate names. Creating a template configuration file specific to the server certificate is helpful, as it allows for multiple entries in the `subjectAltName`. Also, any typos in the CSR can be potentially costly due to the lost time, so using a file, rather than hand typing helps prevent errors. To create a template configuration file, make a local copy of the `openssl.cnf` typically found in `/etc/ssl/` or `/etc/pki/tls/`
 ```
 # cp /etc/ssl/openssl.cnf ex1.cnf
 ```
4. Find the request section which follows the line “`[ req ] `". Then add or modify the configuration file to include the appropriate values for the host names. It is recommended (but not required) that the first `subjectAltName` match the `commonName`. 
 ```
 [ req ]
 . . . 
 distinguished_name = req_distinguished_name
 req_extensions = req_ext
 [ req_ext ]
 subjectAltName = @alt_names
 [alt_names]
 DNS.1 = www.example.com
 DNS.2 = example.com
 DNS.3 = app.example.com
 DNS.4 = service.example.com
 ```
5. Continue editing the configuration file under the request distinguished name section to change the existing default values in the configuration file to match the desired certificates information. 
 ```
 [ req_distinguished_name ]
 countryName_default = GB
 stateOrProvinceName_default = Scotland
 localityName_default = Glasgow
 0.organizationName_default = Example Company Ltd
 organizationalUnitName_default = ICT
 commonName_default = www.example.com
 ```
6. Now generate the CSR from the template file, verifying the information. If the default values were placed in the template, then just press enter to confirm the default value.
 ```
 # openssl req -new -config ex2.cnf -out example.com.csr -key example.com.key
 Enter pass phrase for example.com.key:
 You are about to be asked to enter information that will be incorporated
 into your certificate request.
 What you are about to enter is what is called a Distinguished Name or a DN.
 There are quite a few fields but you can leave some blank
 For some fields there will be a default value,
 If you enter '.', the field will be left blank.
 -----
 Country Name (2 letter code) [GB]:
 State or Province Name (full name) [Scotland]:
 Locality Name (eg, city) [Glasgow]:
 Organization Name (eg, company) [Example Company Ltd]:
 Organizational Unit Name (eg, section) [ICT]:
 Common Name (e.g. server FQDN or YOUR name) [www.example.com]:
 ```
7. Review and verify the CSR information including the SAN by displaying the information.
 ```
 # openssl req -in ex2.csr -text | more
 Certificate Request:
 Data:
 Version: 1 (0x0)
 Subject: C = GB, ST = Scotland, L = Glasgow, O = Example Company Ltd, OU = ICT, CN = www.example.com
 Subject Public Key Info:
 Public Key Algorithm: rsaEncryption
 Public-Key: (2048 bit)
 Modulus:
 00:cb:c2:7a:04:13:19:7a:c0:74:00:63:dd:e9:6e:
 . . . &lt;snip&gt; . . .
 3a:9d:aa:50:09:4a:40:48:b4:e2:24:ef:fa:7b:42:
 a4:33
 Exponent: 65537 (0x10001)
 Attributes:
 Requested Extensions:
 X509v3 Subject Alternative Name: 
 DNS:www.example.com, DNS:example.com, DNS:app.example.com, DNS:ws.example.com
 X509v3 Basic Constraints: 
 CA:FALSE
 X509v3 Key Usage: 
 Digital Signature, Non Repudiation, Key Encipherment
 Signature Algorithm: sha256WithRSAEncryption
 73:f0:e3:90:a7:ab:01:e4:7f:12:19:b7:6a:dd:be:4e:5c:f1:
 . . . 
 ```
8. Now move the private key to its intended directory. 
 ```
 # mv www.example.com.key /etc/ssl/private/
 ```
9. Send the certificate signing request (CSR) to a certificate signing authority to be signed, and follow their instructions for submission and validation. The CSR and the final signed certificate are just encoded text and need to be protected for integrity, but not confidentiality. This certificate will be given out for every SSL connection made.
10. The resulting signed certificate may be named `www.example.com.crt` and placed in `/etc/ssl/certs/` as readable by all (mode `0444`). Please note that the certificate authority does not need the private key (`example.com.key`) and this file must be carefully protected. With a decrypted copy of the private key, it would be possible to decrypt all conversations with the server.
11. Do not forget the passphrase used to encrypt the private key. It will be required every time the server is started in https mode. If it is necessary to avoid requiring an administrator having to type the passphrase every time the `httpd` service is started, the private key may be stored in clear text. Storing the private key in clear text increases the convenience while increasing the risk of disclosure of the key, but may be appropriate for the sake of being able to restart, if the risks are well managed. Be sure that the key file is only readable by root. To decrypt the private key and store it in clear text file the following openssl command may be used. You can tell by the private key headers whether it is encrypted or clear text.
 ```
 # cd /etc/ssl/private/
 # umask 077
 # openssl rsa -in www.example.com.key -out www.example.com.key.clear
 ```
12. Locate the Apache configuration file for `mod_ssl` and add or modify the `SSLCertificateFile` and `SSLCertificateKeyFile`directives to have the correct path for the private key and signed certificate files. If a clear text key is referenced then a passphrase will not be required. You may need to configure the CA's certificate along with any intermediate CA certificates that signed your certificate using the `SSLCertificateChainFile` directive. As an alternative, starting with Apache version 2.4.8 the CA and intermediate certificates may be concatenated to the server certificate configured with the `SSLCertificateFile` directive instead.
 ```
 SSLCertificateFile /etc/ssl/certs/example.com.crt
 SSLCertificateKeyFile /etc/ssl/private/example.com.key
 # Default CA file, can be replaced with your CA certificate. 
 SSLCertificateChainFile /etc/ssl/certs/server-chain.crt
 ```
13. Lastly, start or restart the `httpd` service and verify correct functioning with your favorite browser.</t>
  </si>
  <si>
    <t>Apache2.4-45</t>
  </si>
  <si>
    <t>Ensure the Server's Private Key Is Protected</t>
  </si>
  <si>
    <t>It is critical to protect the server's private key. The server's private key is encrypted by default as a means of protecting it. However, having it encrypted means that the passphrase is required each time the server is started up, and now it is necessary to protect the passphrase as well. The passphrase may be typed in when it is manually started up or provided by an automated program.
To summarize, the options are:
1. Use `SSLPassPhraseDialog builtin`, - requires a passphrase to be manually entered.
2. Use `SSLPassPhraseDialog |/path/to/program` to provide the passphrase.
3. Use `SSLPassPhraseDialog exec:/path/to/program` to provide the passphrase,
4. Store the private key in clear text so that a passphrase is not required.
Any of the above options 1-4 are acceptable as long as the key and passphrase are protected as described below. Option 1 has the additional security benefit of not storing the passphrase, but is not generally acceptable for most production web servers, since it requires the web server to be manually started. Options 2 and 3 can provide additional security if the programs providing them are secure. Option 4 is the simplest, is widely used and is acceptable as long as the private key is appropriately protected.</t>
  </si>
  <si>
    <t>Perform the following steps to determine if the recommended state is implemented:
1. For each certificate file referenced in the Apache configuration files with the `SSLCertificateFile` directive, examine the file for a private key, clearly identified by the string `PRIVATE KEY—--`
2. For each file referenced in the Apache configuration files with the `SSLCertificateKeyFile` directive, verify the ownership is `root:root` and the permission `0400`.</t>
  </si>
  <si>
    <t>Each file referenced in the Apache configuration files with the SSLCertificateKeyFile directive, and the ownership is root:root and the permission 0400.</t>
  </si>
  <si>
    <t>The server's private key is not protected.</t>
  </si>
  <si>
    <t>7.3</t>
  </si>
  <si>
    <t>If the private key were to be disclosed, it could be used to decrypt all of the SSL communications with the web server as well as to impersonate the web server.</t>
  </si>
  <si>
    <t>Perform the following to implement the recommended state:
1. All private keys must be stored separately from the public certificates. Find all `SSLCertificateFile` directives in the Apache configuration files. For any `SSLCertificateFile` directives that do not have a corresponding separate `SSLCertificateKeyFile` directive, move the key to a separate file from the certificate, and add the `SSLCertificateKeyFile` directive for the key file.
2. For each of the `SSLCertificateKeyFile` directives, change the ownership and permissions on the server private key to be owned by `root:root` with permission `0400`.</t>
  </si>
  <si>
    <t>Ensure the Server's Private Key Is Protected.
One method to achieve the recommended state is to execute the following method(s):
Perform the following to implement the recommended state:
1. All private keys must be stored separately from the public certificates. Find all `SSLCertificateFile` directives in the Apache configuration files. For any `SSLCertificateFile` directives that do not have a corresponding separate `SSLCertificateKeyFile` directive, move the key to a separate file from the certificate, and add the `SSLCertificateKeyFile` directive for the key file.
2. For each of the `SSLCertificateKeyFile` directives, change the ownership and permissions on the server private key to be owned by `root:root` with permission `0400`.</t>
  </si>
  <si>
    <t>Apache2.4-46</t>
  </si>
  <si>
    <t>SC-13</t>
  </si>
  <si>
    <t>Cryptographic Protection</t>
  </si>
  <si>
    <t>Ensure the TLSv1.0 and TLSv1.1 Protocols are Disabled</t>
  </si>
  <si>
    <t>The TLSv1.0 and TLSv1.1 protocols should be disabled via the `SSLProtocol` directive. The TLSv1.0 protocol is vulnerable to information disclosure and both protocols lack support for modern cryptographic algorithms including authenticated encryption. The only SSL/TLS protocols that should be allowed is TLSv1.2 along with the newer TLSv1.3 protocol.</t>
  </si>
  <si>
    <t>Perform the following steps to determine if the recommended state is implemented:
Search the Apache configuration files for the `SSLProtocol` directive and ensure it matches one of the values below.
```
SSLProtocol TLSv1.2 TLSv1.3
```
```
SSLProtocol TLSv1.2
```</t>
  </si>
  <si>
    <t>1. The TLSv1.0 and TLSv1.1 Protocols are disabled. 
2. The web server protects the authenticity of for session layer communication protocols through the use of NIST 800-52 Rev 2 compliant protocols (e.g. TLS 1.3, or TLS 1.2 until deprecated - Jan 2024)</t>
  </si>
  <si>
    <t>The TLSv1.0 and TLSv1.1 Protocols are not disabled.</t>
  </si>
  <si>
    <t>7.4</t>
  </si>
  <si>
    <t>The TLSv1.0 protocol is vulnerable to the BEAST attack when used in CBC mode (October 2011). Unfortunately, the TLSv1.0 uses CBC modes for all of the block mode ciphers, which only leaves the RC4 streaming cipher which is also weak and is not recommended. Therefore, it is recommended that the TLSv1.0 protocol be disabled. The TLSv1.1 protocol does not support Authenticated Encryption with Associated Data (AEAD) which is designed to simultaneously provide confidentiality, integrity, and authenticity. All major up-to-date browsers support TLSv1.2, and most recent versions of FireFox and Chrome support the newer TLSv1.3 protocol, since 2017. 
The NIST SP 800-52r2 guidelines for TLS configuration require that TLS 1.2 is configured with FIPS-based cipher suites be supported by all government TLS servers and clients and requires support of TLS 1.3 by January 1, 2024. A September 2018 IETF draft also depreciates the usage of TLSv1.0 and TLSv1.1 as shown in the references.
As of March 2020 all major browsers will no longer support TLS 1.0 or TLS 1.1.</t>
  </si>
  <si>
    <t>Perform the following to implement the recommended state:
 1. Check if the TLSv1.3 protocol is supported by the Apache server by either checking that the version of OpenSSL is 1.1.1 or later or place the `TLSv1.3` value in the `SSLProtocol` string of a configuration file and check the syntax with the ‘httpd -t’ command before using the file in production. Two examples below are shown of servers that do support the TLSv1.3 protocol.
 ```
 $ openssl version
 OpenSSL 1.1.1a 20 Nov 2018
 ```
 ```
 ### _(Add TLSv1.3 to the SSLProtocol directive)_
 # httpd -t
 Syntax OK
 ```
2. Search the Apache configuration files for the `SSLProtocol` directive; add the directive, if not present, or change the value to `TLSv1.2` or `TLSv1.2 TLSv1.3` if the TLSv1.3 protocol is supported.</t>
  </si>
  <si>
    <t>Ensure the TLSv1.0 and TLSv1.1 Protocols are Disabled.
One method to achieve the recommended state is to execute the following method(s):
Perform the following to implement the recommended state:
 1. Check if the TLSv1.3 protocol is supported by the Apache server by either checking that the version of OpenSSL is 1.1.1 or later or place the `TLSv1.3` value in the `SSLProtocol` string of a configuration file and check the syntax with the ‘httpd -t’ command before using the file in production. Two examples below are shown of servers that do support the TLSv1.3 protocol.
 ```
 $ openssl version
 OpenSSL 1.1.1a 20 Nov 2018
 ```
 ```
 ### _(Add TLSv1.3 to the SSLProtocol directive)_
 # httpd -t
 Syntax OK
 ```
2. Search the Apache configuration files for the `SSLProtocol` directive; add the directive, if not present, or change the value to `TLSv1.2` or `TLSv1.2 TLSv1.3` if the TLSv1.3 protocol is supported.</t>
  </si>
  <si>
    <t>To close this finding, please provide a screenshot showing TLSv1.0 and TLSv1.1 Protocols are disabled with the agency's CAP.</t>
  </si>
  <si>
    <t>Apache2.4-47</t>
  </si>
  <si>
    <t>Ensure Weak SSL/TLS Ciphers Are Disabled</t>
  </si>
  <si>
    <t>Disable weak SSL ciphers using the `SSLCipherSuite`, and `SSLHonorCipherOrder` directives. The `SSLCipherSuite` directive specifies which ciphers are allowed in the negotiation with the client. While the `SSLHonorCipherOrder` causes the server's preferred ciphers to be used instead of the clients' specified preferences.</t>
  </si>
  <si>
    <t>Perform the following steps to determine if the recommended state is implemented:
The SSL protocols and ciphers supported can be easily tested by connecting to a running web server with an up-to-date version of the sslscan tool. The tool is available on Kali Linux [https://www.kali.org/](https://www.kali.org/), or via github [https://github.com/rbsec/sslscan](https://github.com/rbsec/sslscan) The tool will color highlight the following weak ciphers.
- Red Background NULL cipher (no encryption)
- Red Broken cipher (&lt;= 40 bit), broken protocol (SSLv2 or SSLv3)
- Yellow Weak cipher (&lt;= 56 bit or RC4) 
- Purple Anonymous cipher (ADH or AECDH)
Alternatively, the Qualys SSL Labs has a website that may be used for testing external servers. [https://www.ssllabs.com/](https://www.ssllabs.com/)
Alternatively, verify the `SSLCipherSuite` directive is present and has the following values to disable weak ciphers in the Apache server level configuration and every virtual host that is SSL/TLS enabled. 
```
SSLHonorCipherOrder On
SSLCipherSuite ALL:!EXP:!NULL:!LOW:!SSLv2:!RC4:!aNULL
```</t>
  </si>
  <si>
    <t>The SSLCipherSuite directive disables weak ciphers in the Apache server level configuration and every virtual host that is SSL enabled.</t>
  </si>
  <si>
    <t>The weak SSL ciphers are not restricted.</t>
  </si>
  <si>
    <t>7.5</t>
  </si>
  <si>
    <t>The SSL/TLS protocols support a large number of encryption ciphers including many weak ciphers that are subject to man-in-the middle attacks and information disclosure. Some implementations even support the NULL cipher which allows a TLS connection without any encryption! Therefore, it is critical to ensure the configuration only allows strong ciphers greater than or equal to 128-bit to be negotiated with the client. Stronger 256-bit ciphers should be allowed and preferred. In addition, enabling the `SSLHonorCipherOrder` further protects the client from man-in-the-middle downgrade attacks by ensuring the server's preferred ciphers will be used rather than the clients' preferences.
In addition, the RC4 stream ciphers should be disabled, even though they are widely used and have been recommended in previous Apache benchmarks as a means of mitigating attacks based on CBC cipher vulnerabilities. The RC4 ciphers have known cryptographic weaknesses and are no longer recommended. The IETF has published RFC 7465 standard [2] that would disallow RC4 negotiation for all TLS versions. While the document is somewhat new (Feb 2015) it is expected the RC4 cipher suites will begin to disappear from options in TLS deployments. In the meantime, it is important to ensure that RC4-based cipher suites are disabled in the configuration.</t>
  </si>
  <si>
    <t>Perform the following to implement the recommended state: 
Ensure the `SSLCipherSuite` includes all of the following: 
`!NULL:!SSLv2:!RC4:!aNULL` values. For example, add or modify the following line in the Apache server level configuration and every virtual host that is TLS enabled:
```
SSLHonorCipherOrder On
SSLCipherSuite ALL:!EXP:!NULL:!LOW:!SSLv2:!RC4:!aNULL
```
It is **not** recommended to add `!SSLv3` to the directive even if the SSLv3 protocol is not in use. Doing so disables ALL of the ciphers that may use with SSLv3, which includes the same ciphers used with the TLS protocols. The `!aNULL` will disable both the ADH and AECDH ciphers, so the `!ADH` is not required.
**IMPORTANT NOTE:** The above `SSLCipherSuite` value disables only the weak ciphers but allows medium strength and other ciphers which should also be disabled. Refer to the remaining TLS benchmark recommendations for stronger cipher suite values. The following cipher suite value will meet all of the level 1 and level 2 benchmark recommendations. As always, testing prior to production use is highly recommended.
```
SSLHonorCipherOrder On
SSLCipherSuite EECDH:EDH:!NULL:!SSLv2:!RC4:!aNULL:!3DES:!IDEA
```</t>
  </si>
  <si>
    <t>Ensure Weak SSL/TLS Ciphers Are Disabled.
One method to achieve the recommended state is to execute the following method(s):
Perform the following to implement the recommended state: 
Ensure the `SSLCipherSuite` includes all of the following: 
`!NULL:!SSLv2:!RC4:!aNULL` values. For example, add or modify the following line in the Apache server level configuration and every virtual host that is TLS enabled:
```
SSLHonorCipherOrder On
SSLCipherSuite ALL:!EXP:!NULL:!LOW:!SSLv2:!RC4:!aNULL
```
It is **not** recommended to add `!SSLv3` to the directive even if the SSLv3 protocol is not in use. Doing so disables ALL of the ciphers that may use with SSLv3, which includes the same ciphers used with the TLS protocols. The `!aNULL` will disable both the ADH and AECDH ciphers, so the `!ADH` is not required.
**IMPORTANT NOTE:** The above `SSLCipherSuite` value disables only the weak ciphers but allows medium strength and other ciphers which should also be disabled. Refer to the remaining TLS benchmark recommendations for stronger cipher suite values. The following cipher suite value will meet all of the level 1 and level 2 benchmark recommendations. As always, testing prior to production use is highly recommended.
```
SSLHonorCipherOrder On
SSLCipherSuite EECDH:EDH:!NULL:!SSLv2:!RC4:!aNULL:!3DES:!IDEA
```</t>
  </si>
  <si>
    <t xml:space="preserve">To close this finding, please provide a screenshot showing the enabled SSL ciphers with the agency's CAP. </t>
  </si>
  <si>
    <t>Apache2.4-48</t>
  </si>
  <si>
    <t>Ensure Insecure SSL Renegotiation Is Not Enabled</t>
  </si>
  <si>
    <t>A man-in-the-middle renegotiation attack was discovered in SSLv3 and TLSv1 in November, 2009 ([CVE-2009-3555](https://cve.mitre.org/cgi-bin/cvename.cgi?name=CAN-2009-3555 )). First, a work around and then a fix was approved as an Internet Standard as RFC 574, Feb 2010. The work around, which removes the renegotiation, is available from OpenSSL as of version 0.9.8l and newer versions. For details: [https://www.openssl.org/news/secadv_20091111.txt](https://www.openssl.org/news/secadv_20091111.txt)
The `SSLInsecureRenegotiation` directive was added in Apache 2.2.15, for web servers linked with OpenSSL version 0.9.8m or later, to provide backward compatibility to clients with the older, unpatched SSL implementations.</t>
  </si>
  <si>
    <t>Perform the following steps to determine if the recommended state is implemented:
Search the Apache configuration files for the `SSLInsecureRenegotiation` directive and verify that the directive is either not present or has a value of `off`.</t>
  </si>
  <si>
    <t>The Apache configuration files for the SSLInsecureRenegotiation directive and the directive is either not present or has a value of off.</t>
  </si>
  <si>
    <t>The insecure SSL renegotiation has not been disabled.</t>
  </si>
  <si>
    <t>7.6</t>
  </si>
  <si>
    <t>Enabling the `SSLInsecureRenegotiation` directive leaves the server vulnerable to man-in-the-middle renegotiation attack. Therefore, the `SSLInsecureRenegotiation` directive should not be enabled.</t>
  </si>
  <si>
    <t>Perform the following to implement the recommended state:
Search the Apache configuration files for the `SSLInsecureRenegotiation` directive. If the directive is present modify the value to be off. If the directive is not present then no action is required.
```
SSLInsecureRenegotiation off
```</t>
  </si>
  <si>
    <t>Ensure Insecure SSL Renegotiation Is Not Enabled.
One method to achieve the recommended state is to execute the following method(s):
Perform the following to implement the recommended state:
Search the Apache configuration files for the `SSLInsecureRenegotiation` directive. If the directive is present modify the value to be off. If the directive is not present then no action is required.
```
SSLInsecureRenegotiation off
```</t>
  </si>
  <si>
    <t>Apache2.4-49</t>
  </si>
  <si>
    <t>Ensure SSL Compression is not Enabled</t>
  </si>
  <si>
    <t>The `SSLCompression` directive controls whether SSL compression is used by Apache when serving content over HTTPS. It is recommended that the `SSLCompression` directive be set to `off`.</t>
  </si>
  <si>
    <t>Perform the following steps to determine if the recommended state is implemented:
1. Search the Apache configuration files for the `SSLCompression `directive.
2. Verify that the directive either does not exist or exists and is set to `off`.</t>
  </si>
  <si>
    <t xml:space="preserve">The directive either does not exist or exists and is set to off for Apache 2.2.26 or later. The directive exists and is set to off. (The default value is on) for Apache 2.2.24 and 2.2.25.
</t>
  </si>
  <si>
    <t>The SSL compression has not been disabled.</t>
  </si>
  <si>
    <t>7.7</t>
  </si>
  <si>
    <t>If SSL compression is enabled, HTTPS communication between the client and the server may be at increased risk to the CRIME attack. The CRIME attack increases a malicious actor's ability to derive the value of a session cookie, which commonly contains an authenticator. If the authenticator in a session cookie is derived, it can be used to impersonate the account associated with the authenticator.</t>
  </si>
  <si>
    <t>Perform the following to implement the recommended state:
1. Search the Apache configuration files for the `SSLCompression` directive.
2. If the directive is present, set it to `off`.</t>
  </si>
  <si>
    <t>Ensure SSL Compression is not Enabled.
One method to achieve the recommended state is to execute the following method(s):
Perform the following to implement the recommended state:
1. Search the Apache configuration files for the `SSLCompression` directive.
2. If the directive is present, set it to `off`.</t>
  </si>
  <si>
    <t>Apache2.4-50</t>
  </si>
  <si>
    <t xml:space="preserve">Transmission Confidentiality and Integrity </t>
  </si>
  <si>
    <t>Ensure Medium Strength SSL/TLS Ciphers Are Disabled</t>
  </si>
  <si>
    <t>The SSLCipherSuite directive specifies which ciphers are allowed in the negotiation with the client. Disable the medium strength ciphers such as Triple DES (3DES) and IDEA by adding `!3DES` and `!IDEA` in the SSLCipherSuite directive.</t>
  </si>
  <si>
    <t>Perform the following steps to determine if the recommended state is implemented:
- The SSL protocols and ciphers supported can be easily tested by connecting to a running web server with an up-to-date version of the sslscan tool. The tool is available on Kali Linux [https://www.kali.org/](https://www.kali.org/), or via github [https://github.com/rbsec/sslscan](https://github.com/rbsec/sslscan) Use the command below to detect 3DES and IDEA ciphers. No output means the ciphers are not allowed.
 ```
 $ sslscan --no-colour www.lugor.org | egrep 'IDEA|DES'
 Accepted TLSv1.2 112 bits ECDHE-RSA-DES-CBC3-SHA Curve P-256 DHE 256
 Accepted TLSv1.2 112 bits EDH-RSA-DES-CBC3-SHA DHE 2048 bits
 Accepted TLSv1.2 112 bits DES-CBC3-SHA
 Accepted TLSv1.1 112 bits ECDHE-RSA-DES-CBC3-SHA Curve P-256 DHE 256
 Accepted TLSv1.1 112 bits EDH-RSA-DES-CBC3-SHA DHE 2048 bits
 Accepted TLSv1.1 112 bits DES-CBC3-SHA
 ```
- Alternatively, the Qualys SSL Labs has a website that may be used for testing external servers. [https://www.ssllabs.com/](https://www.ssllabs.com/)
- Alternatively, verify the `SSLCipherSuite` directive includes the `!3DES` and the `!IDEA` to disable the ciphers in the Apache server level configuration and every virtual host that is SSL/TLS enabled.</t>
  </si>
  <si>
    <t>Medium Strength SSL/TLS Ciphers has been disabled.</t>
  </si>
  <si>
    <t>Medium Strength SSL/TLS Ciphers has not been disabled.</t>
  </si>
  <si>
    <t>7.8</t>
  </si>
  <si>
    <t>Although Triple DES has been a trusted standard in the past, several vulnerabilities for it have been published over the years and it is no longer considered secure. A vulnerable against 3DES in CBC mode was nicknamed the SWEET32 attack, was published in 2016 as CVE-2016-2183. The IDEA cipher in CBC mode, is also vulnerable to the SWEET32 attack.</t>
  </si>
  <si>
    <t>Perform the following to implement the recommended state:
Add or modify the following lines in the Apache server level configuration and every virtual host that is SSL/TLS enabled:
```
SSLHonorCipherOrder On
SSLCipherSuite ALL:!EXP:!NULL:!LOW:!SSLv2:!RC4:!aNULL:!3DES:!IDEA
```
**IMPORTANT NOTE:** The above `SSLCipherSuite` value disables only the weak and medium ciphers but allows other ciphers which should also be disabled. Refer to the remaining TLS benchmark recommendations for more stronger cipher suite values. The following cipher suite value will meet all of the level 1 and level 2 benchmark recommendations. As always, testing prior to production use is highly recommended.
```
SSLHonorCipherOrder On
SSLCipherSuite EECDH:EDH:!NULL:!SSLv2:!RC4:!aNULL:!3DES:!IDEA
```</t>
  </si>
  <si>
    <t>Ensure Medium Strength SSL/TLS Ciphers Are Disabled.
One method to achieve the recommended state is to execute the following method(s):
Perform the following to implement the recommended state:
Add or modify the following lines in the Apache server level configuration and every virtual host that is SSL/TLS enabled:
```
SSLHonorCipherOrder On
SSLCipherSuite ALL:!EXP:!NULL:!LOW:!SSLv2:!RC4:!aNULL:!3DES:!IDEA
```
**IMPORTANT NOTE:** The above `SSLCipherSuite` value disables only the weak and medium ciphers but allows other ciphers which should also be disabled. Refer to the remaining TLS benchmark recommendations for more stronger cipher suite values. The following cipher suite value will meet all of the level 1 and level 2 benchmark recommendations. As always, testing prior to production use is highly recommended.
```
SSLHonorCipherOrder On
SSLCipherSuite EECDH:EDH:!NULL:!SSLv2:!RC4:!aNULL:!3DES:!IDEA
```</t>
  </si>
  <si>
    <t>Apache2.4-51</t>
  </si>
  <si>
    <t>Ensure All Web Content is Accessed via HTTPS</t>
  </si>
  <si>
    <t>All of the website content should be served via HTTPS rather than HTTP. A redirect from the HTTP website to the HTTPS content is often useful and is recommended, but all significant content should be accessed via HTTPS so that it is authenticated and encrypted.</t>
  </si>
  <si>
    <t>Perform the following to determine if the recommended state is implemented:
- Gather the list of listening IP addresses from the Apache configuration files. The commands below may be used to extract the relevant IP addresses from the configuration files. The `CONF_DIRS` variable needs to be set to the list of directories that contain all of the Apache configuration files.
 ```
 ## Replace the following directory list with the appropriate list.
 CONF_DIRS=”/etc/httpd/conf /etc/httpd/conf.d /etc/httpd/conf_dir2 . . . “ 
 CONFS=$(find $CONF_DIRS -type f -name '*.conf' )
 ## Search for Listen directives that are not port :443 or https
 IPS=$(egrep -ih '^\s*Listen ' $CONFS | egrep -iv '(:443\b)|https' | cut -d' ' -f2)
 ```
- Gather the list of virtual host names from the Apache configuration files. The commands below can be used to extract the relevant virtual host names from the configuration files listed in `$CONFS`. The resulting list will include all virtual hosts not running on port :443. Although some listed virtual hosts may be TLS enabled, but on a non-standard port. Such websites will return an error rather than HTML content, as shown in the final steps. 
 ```
 ## Get host names and ports of all of the virtual hosts
 VHOSTS=$(egrep -iho '^\s*&lt;VirtualHost .*&gt;' $CONFS | egrep -io '\s+[A-Z:.0-9]+&gt;$' | \
 tr -d ' &gt;')
 ```
- For each of the IP address and virtual hosts name, prefix the IP address or host name with the `http://` protocol, and add the final slash as well.
 ```
 URLS=$(for h in $LIPADDR $VHOSTS ; do echo "http://$h/"; done)
 ```
- Check to ensure each URL does not deliver significate web content via the HTTP protocol. The URL’s may be manually entered in a browser for testing, or may be scripted with a command line web client such as curl, as shown below.
 ```
 ## For each of the URL’s test with curl, and truncate the output to 300 characters
 for u in $URLS ; do echo -e "\n\n\n=== $u ==="; curl -fSs $u | head -c 300 ; done
 ```
Any URLs which return significant HTML document content, rather than a redirect or an error are not compliant. Two compliant examples are shown; the first one has a redirect.
```
=== http://www.cisecurity.org/ === 
&lt;!DOCTYPE HTML PUBLIC "-//IETF//DTD HTML 2.0//EN"&gt;
&lt;html&gt;&lt;head&gt;
&lt;title&gt;301 Moved Permanently&lt;/title&gt;
&lt;/head&gt;&lt;body&gt;
&lt;h1&gt;Moved Permanently&lt;/h1&gt;
&lt;p&gt;The document has moved &lt;a href="https://www.cisecurity.org/"&gt;here&lt;/a&gt;.&lt;/p&gt;
&lt;/body&gt;&lt;/html&gt;
```
This compliant example below returns an error, due to using HTTP on a HTTPS website.
```
=== http://www.example.com:4430/ ===
curl: (22) The requested URL returned error: 400 Bad Request
```</t>
  </si>
  <si>
    <t>All Web Content has been configured to be accessed via HTTPS.</t>
  </si>
  <si>
    <t>All Web Content has not been configured to be accessed via HTTPS.</t>
  </si>
  <si>
    <t>7.9</t>
  </si>
  <si>
    <t>The usage of clear text HTTP prevents the client browser from authenticating the connection and ensuring the integrity of the website information. Without the HTTPS authentication, a client may be subjected to a variety of man-in-the-middle and spoofing attacks which would cause them to receive modified web content which could harm the organization’s reputation. Through DNS attacks or malicious redirects, the client could arrive at a malicious website instead of the intended website. The malicious website could deliver malware, request credentials, or deliver false information.</t>
  </si>
  <si>
    <t>Perform the following to implement the recommended state:
Move the web content to a TLS enabled website, and add an HTTP `Redirect` directive to the Apache configuration file to redirect to the TLS enabled website similar to the example shown. 
```
Redirect permanent / https://www.cisecurity.org/
```</t>
  </si>
  <si>
    <t>Ensure All Web Content is Accessed via HTTPS.
One method to achieve the recommended state is to execute the following method(s):
Perform the following to implement the recommended state:
Move the web content to a TLS enabled website, and add an HTTP `Redirect` directive to the Apache configuration file to redirect to the TLS enabled website similar to the example shown. 
```
Redirect permanent / https://www.cisecurity.org/
```</t>
  </si>
  <si>
    <t>Apache2.4-52</t>
  </si>
  <si>
    <t>SI-11</t>
  </si>
  <si>
    <t>Error Handling</t>
  </si>
  <si>
    <t>Ensure ServerTokens is Set to 'Prod' or 'ProductOnly'</t>
  </si>
  <si>
    <t>Configure the Apache `ServerTokens` directive to provide minimal information. By setting the value to `Prod` or `ProductOnly`. The only version information given in the server HTTP response header will be `Apache` rather than details on modules and versions installed.</t>
  </si>
  <si>
    <t>Perform the following steps to determine if the recommended state is implemented:
Verify the `ServerTokens` directive is present in the Apache configuration and has a value of `Prod` or `ProductOnly`.</t>
  </si>
  <si>
    <t>The ServerTokens directive is present in the apache configuration and has a value of Prod or ProductOnly.</t>
  </si>
  <si>
    <t>The servertoken has not been set to Prod or ProductOnly.</t>
  </si>
  <si>
    <t>8</t>
  </si>
  <si>
    <t>8.1</t>
  </si>
  <si>
    <t>Information is power and identifying web server details greatly increases the efficiency of any attack, as security vulnerabilities are extremely dependent upon specific software versions and configurations. Excessive probing and requests may cause too much "noise" being generated and may tip off an administrator. If an attacker can accurately target their exploits, the chances of successful compromise prior to detection increase dramatically. Script Kiddies are constantly scanning the Internet and documenting the version information openly provided by web servers. The purpose of this scanning is to accumulate a database of software installed on those hosts, which can then be used when new vulnerabilities are released.</t>
  </si>
  <si>
    <t>Perform the following to implement the recommended state:
Add or modify the `ServerTokens` directive as shown below to have the value of `Prod` or `ProductOnly`:
```
ServerTokens Prod
```</t>
  </si>
  <si>
    <t>Ensure ServerTokens is Set to 'Prod' or 'ProductOnly'.
One method to achieve the recommended state is to execute the following method(s):
Perform the following to implement the recommended state:
Add or modify the `ServerTokens` directive as shown below to have the value of `Prod` or `ProductOnly`:
```
ServerTokens Prod
```</t>
  </si>
  <si>
    <t>Apache2.4-53</t>
  </si>
  <si>
    <t>Ensure ServerSignature Is Not Enabled</t>
  </si>
  <si>
    <t>Disable the server signatures which generates a signature line as a trailing footer at the bottom of server generated documents such as error pages.</t>
  </si>
  <si>
    <t>Perform the following steps to determine if the recommended state is implemented:
Verify the `ServerSignature` directive is either NOT present in the Apache configuration or has a value of `Off`.</t>
  </si>
  <si>
    <t>The ServerSignature directive is either NOT present in the apache configuration or has a value of Off.</t>
  </si>
  <si>
    <t>The ServerSignature has not been set to Off.</t>
  </si>
  <si>
    <t>8.2</t>
  </si>
  <si>
    <t>Server signatures are helpful when the server is acting as a proxy, since it helps the user distinguish errors from the proxy rather than the destination server, however in this context there is no need for the additional information.</t>
  </si>
  <si>
    <t>Perform the following to implement the recommended state:
Add or modify the `ServerSignature` directive as shown below to have the value of `Off`:
```
ServerSignature Off
```</t>
  </si>
  <si>
    <t>Ensure ServerSignature Is Not Enabled.
One method to achieve the recommended state is to execute the following method(s):
Perform the following to implement the recommended state:
Add or modify the `ServerSignature` directive as shown below to have the value of `Off`:
```
ServerSignature Off
```</t>
  </si>
  <si>
    <t xml:space="preserve">To close this finding, please provide a screenshot showing the ServerSignature configuration setting with the agency's CAP. </t>
  </si>
  <si>
    <t>Apache2.4-54</t>
  </si>
  <si>
    <t>Ensure the TimeOut Is Set to 10 or Less</t>
  </si>
  <si>
    <t>Denial of Service (DoS) is an attack technique with the intent of preventing a web site from serving normal user activity. DoS attacks, which are normally applied to the network layer, are also possible at the application layer. These malicious attacks can succeed by starving a system of critical resources, vulnerability exploit, or abuse of functionality. Although there is no 100% solution for preventing DoS attacks, the following recommendation uses the `Timeout` directive to mitigate some of the risk, by requiring more effort for a successful DoS attack. Of course, DoS attacks can happen in rather unintentional ways as well as intentional and these directives will help in many of those situations as well.</t>
  </si>
  <si>
    <t>Perform the following steps to determine if the recommended state is implemented:
Verify that the `Timeout` directive is specified in the Apache configuration files to have a value of `10` seconds or shorter.</t>
  </si>
  <si>
    <t>The timeout directive is specified in the Apache configuration files to have a value of 10 seconds or shorter.</t>
  </si>
  <si>
    <t>The TimeOut is set greater than 10 seconds.</t>
  </si>
  <si>
    <t>HSC17</t>
  </si>
  <si>
    <t>HSC17:  Denial of service protection settings are not configured</t>
  </si>
  <si>
    <t>9</t>
  </si>
  <si>
    <t>9.1</t>
  </si>
  <si>
    <t>One common technique for DoS is to initiate many connections to the server. By decreasing the timeout for old connections and we allow the server to free up resources more quickly and be more responsive. By making the server more efficient, it will be more resilient to DoS conditions. The `Timeout` directive affects several timeout values for Apache, so review the Apache document carefully. [http://httpd.apache.org/docs/2.4/mod/core.html#timeout](http://httpd.apache.org/docs/2.4/mod/core.html#timeout)</t>
  </si>
  <si>
    <t>Perform the following to implement the recommended state:
Add or modify the Timeout directive in the Apache configuration to have a value of `10` seconds or shorter.
```
Timeout 10
```</t>
  </si>
  <si>
    <t>Ensure the TimeOut Is Set to 10 or Less.
One method to achieve the recommended state is to execute the following method(s):
Perform the following to implement the recommended state:
Add or modify the Timeout directive in the Apache configuration to have a value of `10` seconds or shorter.
```
Timeout 10
```</t>
  </si>
  <si>
    <t>Apache2.4-55</t>
  </si>
  <si>
    <t>Ensure KeepAlive Is Enabled</t>
  </si>
  <si>
    <t>The `KeepAlive` directive controls whether Apache will reuse the same TCP connection per client to process subsequent HTTP requests from that client. It is recommended that the `KeepAlive` directive be set to `On`.</t>
  </si>
  <si>
    <t>Perform the following steps to determine if the recommended state is implemented:
Verify that the `KeepAlive` directive in the Apache configuration to have a value of `On`, or is not present. If the directive is not present the default value is `On`.</t>
  </si>
  <si>
    <t>The KeepAlive directive in the Apache configuration to have a value of On.</t>
  </si>
  <si>
    <t>The KeepAlive directive has not been set to "ON".</t>
  </si>
  <si>
    <t>HSC21</t>
  </si>
  <si>
    <t>HSC21: Number of logon sessions are not managed appropriately</t>
  </si>
  <si>
    <t>9.2</t>
  </si>
  <si>
    <t>Allowing per-client reuse of TCP sockets reduces the amount of system and network resources required to serve requests. This efficiency gain may improve a server's resiliency to DoS attacks.</t>
  </si>
  <si>
    <t>Perform the following to implement the recommended state:
Add or modify the `KeepAlive` directive in the Apache configuration to have a value of `On`, so that `KeepAlive` connections are enabled.
```
KeepAlive On
```</t>
  </si>
  <si>
    <t>Ensure KeepAlive Is Enabled.
One method to achieve the recommended state is to execute the following method(s):
Perform the following to implement the recommended state:
Add or modify the `KeepAlive` directive in the Apache configuration to have a value of `On`, so that `KeepAlive` connections are enabled.
```
KeepAlive On
```</t>
  </si>
  <si>
    <t>Apache2.4-56</t>
  </si>
  <si>
    <t>Ensure MaxKeepAliveRequests is Set to a Value of 100 or Greater</t>
  </si>
  <si>
    <t>The `MaxKeepAliveRequests` directive limits the number of requests allowed per connection when `KeepAlive` is on. If it is set to `0`, unlimited requests will be allowed.</t>
  </si>
  <si>
    <t>Perform the following steps to determine if the recommended state is implemented:
Verify that the `MaxKeepAliveRequests` directive in the Apache configuration to have a value of `100` or more. If the directive is not present the default value is `100`.</t>
  </si>
  <si>
    <t>The MaxKeepAliveRequests directive in the Apache configuration has a value of 100 or more.</t>
  </si>
  <si>
    <t>The MaxKeepAliveRequests directive does not have a value of 100 or more.</t>
  </si>
  <si>
    <t>9.3</t>
  </si>
  <si>
    <t>The `MaxKeepAliveRequests` directive is important to be used to mitigate the risk of Denial of Service (DoS) attack technique by reducing the overhead imposed on the server. The `KeepAlive` directive must be enabled before it is effective. Enabling `KeepAlives` allows for multiple HTTP requests to be sent while keeping the same TCP connection alive. This reduces the overhead of having to setup and tear down TCP connections for each request. By making the server more efficient, it will be more resilient to DoS conditions.</t>
  </si>
  <si>
    <t>Perform the following to implement the recommended state:
Add or modify the `MaxKeepAliveRequests` directive in the Apache configuration to have a value of `100` or more.
```
MaxKeepAliveRequests 100
```</t>
  </si>
  <si>
    <t>Ensure MaxKeepAliveRequests is Set to a Value of 100 or Greater.
One method to achieve the recommended state is to execute the following method(s):
Perform the following to implement the recommended state:
Add or modify the `MaxKeepAliveRequests` directive in the Apache configuration to have a value of `100` or more.
```
MaxKeepAliveRequests 100
```</t>
  </si>
  <si>
    <t>Apache2.4-57</t>
  </si>
  <si>
    <t>Ensure KeepAliveTimeout is Set to a Value of 15 or Less</t>
  </si>
  <si>
    <t>The `KeepAliveTimeout` directive specifies the number of seconds Apache will wait for a subsequent request before closing a connection that is being kept alive.</t>
  </si>
  <si>
    <t>Perform the following steps to determine if the recommended state is implemented:
Verify that the `KeepAliveTimeout` directive in the Apache configuration to have a value of `15` or less. If the directive is not present the default value is `5` seconds.</t>
  </si>
  <si>
    <t>The KeepAliveTimeout directive in the Apache configuration to have a value of 15 or less.</t>
  </si>
  <si>
    <t>The KeepAliveTimeout directive does not have a value of 15 or less.</t>
  </si>
  <si>
    <t>9.4</t>
  </si>
  <si>
    <t>The `KeepAliveTimeout` directive is used mitigate some of the risk, by requiring more effort for a successful DoS attack. By enabling `KeepAlive` and keeping the timeout relatively low for old connections and we allow the server to free up resources more quickly and be more responsive.</t>
  </si>
  <si>
    <t>Perform the following to implement the recommended state:
Add or modify the `KeepAliveTimeout` directive in the Apache configuration to have a value of `15` or less.
```
KeepAliveTimeout 15
```</t>
  </si>
  <si>
    <t>Ensure KeepAliveTimeout is Set to a Value of 15 or Less.
One method to achieve the recommended state is to execute the following method(s):
Perform the following to implement the recommended state:
Add or modify the `KeepAliveTimeout` directive in the Apache configuration to have a value of `15` or less.
```
KeepAliveTimeout 15
```</t>
  </si>
  <si>
    <t>Apache2.4-58</t>
  </si>
  <si>
    <t>Ensure the Timeout Limits for Request Headers is Set to 40 or Less</t>
  </si>
  <si>
    <t>The `RequestReadTimeout` directive allows configuration of timeout limits for client requests. The header portion of the directive provides for an initial timeout value, a maximum timeout and a minimum rate. The minimum rate specifies that after the initial timeout, the server will wait an additional 1 second for each N bytes received. The recommended setting is to have a maximum timeout of `40` seconds or less. Keep in mind that for SSL/TLS virtual hosts the time for the TLS handshake must fit within the timeout.</t>
  </si>
  <si>
    <t>Perform the following to determine if the recommended state is implemented:
1. Locate the Apache configuration files and included configuration files.
2. Locate any `RequestReadTimeout` directives and verify that they have a maximum header request timeout of `40` seconds or less.
3. If the configuration does not contain any `RequestReadTimeout` directives, and the `mod_reqtimeout` module is being loaded, then the default value of `40` seconds is compliant with the benchmark recommendation.
&lt;pre&gt;RequestReadTimeout header=XXX-&lt;strong&gt;40&lt;/strong&gt;,MinRate=XXX body=XXXXXXXXXX&lt;/pre&gt;</t>
  </si>
  <si>
    <t>RequestReadTimeout header=XXX-40,MinRate=XXX body=XXXXXXXXXX</t>
  </si>
  <si>
    <t>The request headers timeout limits are set greater than 40 seconds.</t>
  </si>
  <si>
    <t>9.5</t>
  </si>
  <si>
    <t>Setting a request header timeout is vital for mitigating Denial of Service attacks based on slow requests. The slow request attacks are particularly lethal and relatively easy to perform, because they require very little bandwidth and can easily be done through anonymous proxies. Starting in June 2009 with the Slow Loris DoS attack, which used a slow `GET` request as published by Robert Hansen (RSnake) on his blog [http://ha.ckers.org/slowloris/](http://ha.ckers.org/slowloris/). Later in November 2010 at the OWASP App Sec DC conference Wong Onn Chee demonstrated a slow `POST` request attack which was even more effective. For details, see: [https://www.owasp.org/index.php/H.....t.....t....p.......p....o....s....t](https://www.owasp.org/index.php/H.....t.....t....p.......p....o....s....t)</t>
  </si>
  <si>
    <t>Perform the following to implement the recommended state:
1. Load the `mod_requesttimeout` module in the Apache configuration with the following configuration.
 ```
 LoadModule reqtimeout_module modules/mod_reqtimeout.so
 ```
2. Add a `RequestReadTimeout` directive similar to the one below with the maximum request header timeout value of `40` seconds or less.
 ```
 RequestReadTimeout header=20-40,MinRate=500 body=20,MinRate=500
 ```</t>
  </si>
  <si>
    <t>Ensure the Timeout Limits for Request Headers is Set to 40 or Less.
One method to achieve the recommended state is to execute the following method(s):
Perform the following to implement the recommended state:
1. Load the `mod_requesttimeout` module in the Apache configuration with the following configuration.
 ```
 LoadModule reqtimeout_module modules/mod_reqtimeout.so
 ```
2. Add a `RequestReadTimeout` directive similar to the one below with the maximum request header timeout value of `40` seconds or less.
 ```
 RequestReadTimeout header=20-40,MinRate=500 body=20,MinRate=500
 ```</t>
  </si>
  <si>
    <t>Apache2.4-59</t>
  </si>
  <si>
    <t>Ensure Timeout Limits for the Request Body is Set to 20 or Less</t>
  </si>
  <si>
    <t>The `RequestReadTimeout` directive also allows setting timeout values for the body portion of a request. The directive provides for an initial timeout value, and a maximum timeout and minimum rate. The minimum rate specifies that after the initial timeout, the server will wait an additional 1 second for each N bytes received. The recommended setting is to have a maximum timeout of `20` seconds or less. The default value is `body=20,MinRate=500`.</t>
  </si>
  <si>
    <t>Perform the following to determine if the recommended state is implemented:
1. Locate the Apache configuration files and included configuration files.
2. Locate any `RequestReadTimeout` directives and verify the configuration has a maximum body request timeout of `20` seconds or less.
3. If the configuration does not contain any `RequestReadTimeout` directives, and the `mod_reqtimeout` module is being loaded, then the default value of `20` seconds is compliant with the benchmark recommendation.
 ```
 RequestReadTimeout header=XXXXXX body=20,MinRate=XXXXXXXXXX
 ```</t>
  </si>
  <si>
    <t>RequestReadTimeout header=XXXXXX body=20,MinRate=XXXXXXXXXX</t>
  </si>
  <si>
    <t>The request body timeout limits are set greater than 20 seconds.</t>
  </si>
  <si>
    <t>9.6</t>
  </si>
  <si>
    <t>It is not sufficient to timeout only on the header portion of the request, as the server will still be vulnerable to attacks like the OWASP Slow `POST` attack, which provide the body of the request very slowly. Therefore, the body portion of the request must have a timeout as well. A timeout of `20` seconds or less is recommended.</t>
  </si>
  <si>
    <t>Load the `mod_requesttimeout` module in the Apache configuration with the following configuration.
```
LoadModule reqtimeout_module modules/mod_reqtimeout.so
```
Add a `RequestReadTimeout` directive similar to the one below with the maximum request body timeout value of `20` seconds or less.
```
RequestReadTimeout header=20-40,MinRate=500 body=20,MinRate=500
```</t>
  </si>
  <si>
    <t>Ensure Timeout Limits for the Request Body is Set to 20 or Less.
One method to achieve the recommended state is to execute the following method(s):
Load the `mod_requesttimeout` module in the Apache configuration with the following configuration.
```
LoadModule reqtimeout_module modules/mod_reqtimeout.so
```
Add a `RequestReadTimeout` directive similar to the one below with the maximum request body timeout value of `20` seconds or less.
```
RequestReadTimeout header=20-40,MinRate=500 body=20,MinRate=500
```</t>
  </si>
  <si>
    <t>Test Case</t>
  </si>
  <si>
    <t xml:space="preserve">Remediation Statement (Internal Use Only)        </t>
  </si>
  <si>
    <t>CAP Request Statement (Internal Use Only)</t>
  </si>
  <si>
    <t>IIS10-01</t>
  </si>
  <si>
    <t>SC-2</t>
  </si>
  <si>
    <t>Application Partitioning</t>
  </si>
  <si>
    <t>Ensure 'Web content' is on non-system partition</t>
  </si>
  <si>
    <t>Web resources published through IIS are mapped via Virtual Directories to physical locations on disk. It is recommended to map all Virtual Directories to a non-system disk volume.</t>
  </si>
  <si>
    <t>Execute the following command to ensure no virtual directories are mapped to the system drive:
To verify using AppCmd.exe enter the following command:
```
%systemroot%\system32\inetsrv\appcmd list vdir
```
OR
To verify using PowerShell enter the following command:
```
Get-Website | Format-List Name, PhysicalPath
```</t>
  </si>
  <si>
    <t>Execute the following command to ensure no virtual directories are mapped to the system drive:
	%systemroot%\system32\inetsrv\appcmd list vdir</t>
  </si>
  <si>
    <t xml:space="preserve">The Web Content's virtual directories are not mapped to a non-system disk partition. </t>
  </si>
  <si>
    <t>HCM22</t>
  </si>
  <si>
    <t>HCM22: Application code is not adequately separated from data sets</t>
  </si>
  <si>
    <t>1.1</t>
  </si>
  <si>
    <t>Isolating web content from system files may reduce the probability of web sites/applications exhausting system disk space. It can also reduce the file IO vulnerability in the web site/application from affecting the confidentiality and/or integrity of system files.</t>
  </si>
  <si>
    <t>Once the configuration is changed all content from the root drive to the new drive including ACLs and empty directories will need to copied.</t>
  </si>
  <si>
    <t>1. Browse to web content in `C:\inetpub\wwwroot\`
2. Copy or cut content onto a dedicated and restricted web folder on a non-system drive such as `D:\webroot\`
3. Change mappings for any applications or Virtual Directories to reflect the new location
To change the mapping for the application named _app1_ which resides under the Default Web Site, open IIS Manager:
1. Expand the server node
2. Expand Sites
3. Expand Default Web Site
4. Click on _app1_
5. In the Actions pane, select Basic Settings
6. In the Physical path text box, put the new location of the application, `D:\wwwroot\app1` in the example above</t>
  </si>
  <si>
    <t>Ensure 'Web content' is on non-system partition. One method to achieve the recommended state is to execute the following method(s):
1. Browse to web content in `C:\inetpub\wwwroot\`
2. Copy or cut content onto a dedicated and restricted web folder on a non-system drive such as `D:\webroot\`
3. Change mappings for any applications or Virtual Directories to reflect the new location
To change the mapping for the application named _app1_ which resides under the Default Web Site, open IIS Manager:
1. Expand the server node
2. Expand Sites
3. Expand Default Web Site
4. Click on _app1_
5. In the Actions pane, select Basic Settings
6. In the Physical path text box, put the new location of the application, `D:\wwwroot\app1` in the example above</t>
  </si>
  <si>
    <t>To close this finding, please provide a screenshot showing the location of  inetpub\wwwroot\ with the agency's CAP.</t>
  </si>
  <si>
    <t>IIS10-02</t>
  </si>
  <si>
    <t>Ensure 'Host headers' are on all sites</t>
  </si>
  <si>
    <t>Host headers provide the ability to host multiple websites on the same IP address and port. It is recommended that host headers be configured for all sites. 
**Note:** Wildcard host headers are now supported.</t>
  </si>
  <si>
    <t>Execute the following command to identify sites that are not configured to require host headers:
To verify using AppCmd.exe enter the following command:
```
%systemroot%\system32\inetsrv\appcmd list sites
```
_OR_
To verify using PowerShell enter the following command:
```
Get-WebBinding -Port * | Format-List bindingInformation
```
All sites will be listed as such: `SITE "Default Web Site" (id:1,bindings:http/\*:80:test.com,state:Started) SITE "badsite" (id:3,bindings:http/\*:80:,state:Started)` For all non-SSL sites, ensure that the _IP:port:host_ binding triplet contains a host name. In the example above, the first site is configured as recommended given the `Default Web Site` has a host header of `test.com`. `badsite`, however, does not have a host header configured - it shows `\*:80:` which means all IPs over port 80, with no host header.</t>
  </si>
  <si>
    <t>Execute the following command to identify sites that are not configured to require host headers:
	%systemroot%\system32\inetsrv\appcmd list sites
	All sites will be listed as such:
SITE "Default Web Site" (id:1,bindings:http/-:80:test.com,state:Started)
SITE "badsite" (id:3,bindings:http/-:80:,state:Started)
for all non-SSL sites, ensure that the _IP:port:host_ binding triplet contains a host name. In the example above, the first site is configured as recommended given the Default Web Site has a host header of test.com. badsite, however, does not have a host header configured - it shows -:80: which means all IPs over port 80, with no host header.</t>
  </si>
  <si>
    <t>Host headers are not configured for all sites.</t>
  </si>
  <si>
    <t>Requiring a Host header for all sites may reduce the probability of DNS rebinding attacks successfully compromising or abusing site data or functionality and IP-based scans successfully identifying or interacting with a target application hosted on IIS.</t>
  </si>
  <si>
    <t>If a wildcard DNS entry exists and a wildcard host header is used, it may be serving data to more domains than intended.</t>
  </si>
  <si>
    <t>Obtain a listing of all sites by using the following `appcmd.exe` command:
Enter the following command in AppCmd.exe to configure the host header:
```
%systemroot%\system32\inetsrv\appcmd.exe set config -section:system.applicationHost/sites /"[name='&lt;website name&gt;'].bindings.[protocol='http',bindingInformation='*:80:&lt;host header&gt;'].bindingInformation:"*:80:&lt;host header&gt;"" /commit:apphost
```
_OR_
Enter the following command in PowerShell to configure the host header:
```
Set-WebConfigurationProperty -pspath 'MACHINE/WEBROOT/APPHOST' -filter 'system.applicationHost/sites/site[@name='&lt;website name&gt;']/bindings/binding[@protocol='http' and @bindingInformation='*:80:']' -name 'bindingInformation' -value '*:80:&lt;host header value&gt;'
```
_OR_
Perform the following in IIS Manager to configure host headers for the Default Web Site:
1. Open IIS Manager
2. In the Connections pane expand the Sites node and select Default Web Site
3. In the Actions pane click Bindings
4. In the Site Bindings dialog box, select the binding for which host headers are going to be configured, Port 80 in this example
5. Click Edit
6. Under host name, enter the sites FQDN, such as _&lt;www.examplesite.com&gt;_
7. Click OK, then Close
**Note:** Requiring a host header may impair site functionality for HTTP/1.0 clients.</t>
  </si>
  <si>
    <t>Ensure 'Host headers' are on all sites. One method to achieve the recommended state is to execute the following method(s):
Obtain a listing of all sites by using the following `appcmd.exe` command:
Enter the following command in AppCmd.exe to configure the host header:
```
%systemroot%\system32\inetsrv\appcmd.exe set config -section:system.applicationHost/sites /"[name='&lt;website name&gt;'].bindings.[protocol='http',bindingInformation='*:80:&lt;host header&gt;'].bindingInformation:"*:80:&lt;host header&gt;"" /commit:apphost
```
_OR_
Enter the following command in PowerShell to configure the host header:
```
Set-WebConfigurationProperty -pspath 'MACHINE/WEBROOT/APPHOST' -filter 'system.applicationHost/sites/site[@name='&lt;website name&gt;']/bindings/binding[@protocol='http' and @bindingInformation='*:80:']' -name 'bindingInformation' -value '*:80:&lt;host header value&gt;'
```
_OR_
Perform the following in IIS Manager to configure host headers for the Default Web Site:
1. Open IIS Manager
2. In the Connections pane expand the Sites node and select Default Web Site
3. In the Actions pane click Bindings
4. In the Site Bindings dialog box, select the binding for which host headers are going to be configured, Port 80 in this example
5. Click Edit
6. Under host name, enter the sites FQDN, such as _&lt;www.examplesite.com&gt;_
7. Click OK, then Close
**Note:** Requiring a host header may impair site functionality for HTTP/1.0 clients.</t>
  </si>
  <si>
    <t>IIS10-03</t>
  </si>
  <si>
    <t>Ensure 'Directory browsing' is set to Disabled</t>
  </si>
  <si>
    <t>Directory browsing allows the contents of a directory to be displayed upon request from a web client. If directory browsing is enabled for a directory in Internet Information Services, users receive a page that lists the contents of the directory when the following two conditions are met:
1. No specific file is requested in the URL
2. The Default Documents feature is disabled in IIS, or if it is enabled, IIS is unable to locate a file in the directory that matches a name specified in the IIS default document list
**Note:** If directory browsing is enabled (an exception to this recommendation), make sure that it is only enabled on the particular directory or directories that need to be shared.</t>
  </si>
  <si>
    <t>Perform the following to verify that Directory Browsing has been disabled at the server level:
To verify using AppCmd.exe enter the following command:
```
%systemroot%\system32\inetsrv\appcmd list config /section:directoryBrowse
```
If the server is configured as recommended, the following will be displayed:
```
&lt;system.webServer&gt;
 &lt;directoryBrowse enabled="false" /&gt;
&lt;system.webServer&gt;
```
OR
To verify using PowerShell enter the following command:
```
Get-WebConfigurationProperty -Filter system.webserver/directorybrowse -PSPath iis:\ -Name Enabled | select Value
```</t>
  </si>
  <si>
    <t>The directory browsing is set to disabled.</t>
  </si>
  <si>
    <t>The directoryBrowse configuration has not been disabled. The directoryBrowse configuration value has been set to "true".</t>
  </si>
  <si>
    <t>Ensuring that directory browsing is disabled may reduce the probability of disclosing sensitive content that is inadvertently accessible via IIS.</t>
  </si>
  <si>
    <t>Users will not be able to see the contents of directories.</t>
  </si>
  <si>
    <t>Directory Browsing can be set by using the UI, running `appcmd.exe` commands, by editing configuration files directly, or by writing WMI scripts. To disable directory browsing at the server level using an `appcmd.exe` command:
Enter the following command in AppCmd.exe to configure:
```
%systemroot%\system32\inetsrv\appcmd set config /section:directoryBrowse /enabled:false
```
OR
Enter the following command in PowerShell to configure:
```
Set-WebConfigurationProperty -Filter system.webserver/directorybrowse -PSPath iis:\ -Name Enabled -Value False
```</t>
  </si>
  <si>
    <t>To close this finding, please provide a screenshot showing the section:directoryBrowse configuration setting with the agency's CAP.</t>
  </si>
  <si>
    <t>IIS10-04</t>
  </si>
  <si>
    <t>Ensure 'application pool identity' is configured for all application pools</t>
  </si>
  <si>
    <t>To verify the Application Pools have been set to run under the ApplicationPoolIdentity using IIS Manager:
1. Open IIS Manager
2. Open the Application Pools node underneath the machine node; select Application Pool to be verified
3. Right click the Application Pool and select Advanced Settings…
4. Under the Process Model section, locate the Identity option and ensure that `ApplicationPoolIdentity` is set
This configuration is stored in the same `applicationHost.config` file for web sites and application/virtual directories, at the bottom of the file, surrounded by `&lt;location path="path/to/resource"&gt;` tags.
To verify that any new Application Pools use the ApplicationPoolIdentity, execute the following command to determine if the Application Pool default has been changed to `ApplicationPoolIdentity`:
To verify using AppCmd.exe enter the following command:
```
%systemroot%\system32\inetsrv\appcmd list config /section:applicationPools
```
OR
To verify using PowerShell enter the following command:
```
Get-ChildItem -Path IIS:\AppPools\ | 
Select-Object name, state, &lt;#@{e={$_.processModel.password};l="password"}, #&gt; @{e={$_.processModel.identityType};l="identityType"}
```</t>
  </si>
  <si>
    <t>To verify the Application Pools have been set to run under the ApplicationPoolIdentity using IIS Manager:
- Open IIS Manager
- Open the Application Pools node underneath the machine node; select Application Pool to be verified
- Right click the Application Pool and select Advanced Settings
- Under the Process Model section, locate the Identity option and ensure that ApplicationPoolIdentity is set
	This configuration is stored in the same applicationHost.config file for web sites and application/virtual directories, at the bottom of the file, surrounded by &lt;location path="path/to/resource"&gt; tags.
	To verify that any new Application Pools use the ApplicationPoolIdentity, execute the following command to determine if the Application Pool default has been changed to ApplicationPoolIdentity:
	%systemroot%\system32\inetsrv\appcmd list config /section:applicationPools</t>
  </si>
  <si>
    <t xml:space="preserve">The Application Pools have not been set up to run under the ApplicationPoolIdentity using IIS manager. </t>
  </si>
  <si>
    <t>1.4</t>
  </si>
  <si>
    <t>Setting Application Pools to use unique least privilege identities such as `ApplicationPoolIdentity` reduces the potential harm the identity could cause should the application ever become compromised.
Additionally, it will simplify application pools configuration and account management.</t>
  </si>
  <si>
    <t>If Application Pool Identities are not set properly to users/authorities applications may not function properly.</t>
  </si>
  <si>
    <t>The default Application Pool identity may be set for an application using the IIS Manager GUI, using `AppCmd.exe` commands in a command-line window, directly editing the configuration files, or by writing WMI scripts. Perform the following to change the default identity to the built-in `ApplicationPoolIdentity` in the IIS Manager GUI:
1. Open the IIS Manager GUI
2. In the connections pane, expand the server node and click Application Pools
3. On the Application Pools page, select the `DefaultAppPool`, and then click Advanced Settings in the Actions pane
4. For the Identity property, click the `'...'` button to open the Application Pool Identity dialog box
5. Select the Built-in account option choose `ApplicationPoolIdentity` from the list, or input a unique application user created for this purpose
6. Restart IIS
To change the `ApplicationPool` identity to the built-in `ApplicationPoolIdentity` using AppCmd.exe, run the following from a command prompt:
Enter the following command in AppCmd.exe to configure
```
%systemroot%\system32\inetsrv\appcmd set config /section:applicationPools /[name='&lt;apppool name&gt;'].processModel.identityType:ApplicationPoolIdentity 
```
OR
To change the `ApplicationPool` identity to the built-in `ApplicationPoolIdentity` using PowerShell:
```
Set-WebConfigurationProperty -pspath 'MACHINE/WEBROOT/APPHOST' -filter 'system.applicationHost/applicationPools/add[@name='&lt;apppool name&gt;']/processModel' -name 'identityType' -value 'ApplicationPoolIdentity'
```
The example code above will set just the `DefaultAppPool`. Run this command for each configured Application Pool. Additionally, `ApplicationPoolIdentity` can be made the default for all Application Pools by using the Set Application Pool Defaults action on the Application Pools node.
If using a custom defined Windows user such as a dedicated service account, that user will need to be a member of the IIS_IUSRS group. The IIS_IUSRS group has access to all the necessary file and system resources so that an account, when added to this group, can seamlessly act as an application pool identity.</t>
  </si>
  <si>
    <t>Ensure 'application pool identity' is configured for all application pools. One method to achieve the recommended state is to execute the following method(s):
The default Application Pool identity may be set for an application using the IIS Manager GUI, using `AppCmd.exe` commands in a command-line window, directly editing the configuration files, or by writing WMI scripts. Perform the following to change the default identity to the built-in `ApplicationPoolIdentity` in the IIS Manager GUI:
1. Open the IIS Manager GUI
2. In the connections pane, expand the server node and click Application Pools
3. On the Application Pools page, select the `DefaultAppPool`, and then click Advanced Settings in the Actions pane
4. For the Identity property, click the `'...'` button to open the Application Pool Identity dialog box
5. Select the Built-in account option choose `ApplicationPoolIdentity` from the list, or input a unique application user created for this purpose
6. Restart IIS
To change the `ApplicationPool` identity to the built-in `ApplicationPoolIdentity` using AppCmd.exe, run the following from a command prompt:
Enter the following command in AppCmd.exe to configure
```
%systemroot%\system32\inetsrv\appcmd set config /section:applicationPools /[name='&lt;apppool name&gt;'].processModel.identityType:ApplicationPoolIdentity 
```
OR
To change the `ApplicationPool` identity to the built-in `ApplicationPoolIdentity` using PowerShell:
```
Set-WebConfigurationProperty -pspath 'MACHINE/WEBROOT/APPHOST' -filter 'system.applicationHost/applicationPools/add[@name='&lt;apppool name&gt;']/processModel' -name 'identityType' -value 'ApplicationPoolIdentity'
```
The example code above will set just the `DefaultAppPool`. Run this command for each configured Application Pool. Additionally, `ApplicationPoolIdentity` can be made the default for all Application Pools by using the Set Application Pool Defaults action on the Application Pools node.
If using a custom defined Windows user such as a dedicated service account, that user will need to be a member of the IIS_IUSRS group. The IIS_IUSRS group has access to all the necessary file and system resources so that an account, when added to this group, can seamlessly act as an application pool identity.</t>
  </si>
  <si>
    <t>To close this finding, please provide a screenshot showing that the application pool identity has been configured for all application pools with the agency's CAP.</t>
  </si>
  <si>
    <t>IIS10-05</t>
  </si>
  <si>
    <t>SI-16</t>
  </si>
  <si>
    <t>Memory Protection</t>
  </si>
  <si>
    <t>Ensure 'unique application pools' is set for sites</t>
  </si>
  <si>
    <t>Application Pool Identities allows Application Pools to be run under unique accounts without the need to create and manage local or domain accounts. 
It is recommended that all Sites run under unique, dedicated Application Pools.</t>
  </si>
  <si>
    <t>The following appcmd.exe command will give a listing of all applications configured, which site they are in, which application pool is serving them and which application pool identity they are running under:
```
%systemroot%\system32\inetsrv\appcmd list app
```
The output of this command will be similar to the following: `APP "Default Web Site/" (applicationPool:DefaultAppPool)`
Run the above command and ensure a unique application pool is assigned for each site listed.
OR 
To verify using PowerShell enter the following command:
```
Get-Website | Select-Object Name, applicationPool
```</t>
  </si>
  <si>
    <t>The following appcmd.exe command will give a listing of all applications configured, which site they are in, which application pool is serving them and which application pool identity they are running under:
	%systemroot%\system32\inetsrv\appcmd list app
	The output of this command will be similar to the following:
APP "Default Web Site/" (applicationPool:DefaultAppPool)
- Run the above command and ensure a unique application pool is assigned for each site listed</t>
  </si>
  <si>
    <t xml:space="preserve">Sites are not running under unique Application pools. </t>
  </si>
  <si>
    <t>1.5</t>
  </si>
  <si>
    <t>By setting sites to run under unique Application Pools, resource-intensive applications can be assigned to their own application pools which could improve server and application performance. In addition, it can help maintain application availability: if an application in one pool fails, applications in other pools are not affected. Last, isolating applications helps mitigate the potential risk of one application being allowed access to the resources of another application. It is also recommended to stop any application pool that is not in use or was created by an installation such as .Net 4.0.</t>
  </si>
  <si>
    <t>All sites will need to be run under unique dedicated Application Pools.</t>
  </si>
  <si>
    <t>The following appcmd.exe command will set the application pool for a given application:
```
%systemroot%\system32\inetsrv\appcmd set app '&lt;website name&gt;/' /applicationpool:&lt;apppool name&gt;
```
The output of this command will be similar to the following: APP object "Default Web Site/" changed (applicationPool:DefaultAppPool)
Run the above command to ensure a unique application pool is assigned for each site listed
OR
Enter the following command in PowerShell to configure:
```
Set-ItemProperty -Path 'IIS:\Sites\&lt;website name&gt;' -Name applicationPool -Value &lt;apppool name&gt;
```
OR
1. Open IIS Manager
2. Open the Sites node underneath the machine node
3. Select the Site to be changed
4. In the Actions pane, select Basic Settings
5. Click the Select… box next to the Application Pool text box
6. Select the desired Application Pool
7. Once selected, click OK</t>
  </si>
  <si>
    <t>Ensure 'unique application pools' is set for sites. One method to achieve the recommended state is to execute the following method(s):
The following appcmd.exe command will set the application pool for a given application:
```
%systemroot%\system32\inetsrv\appcmd set app '&lt;website name&gt;/' /applicationpool:&lt;apppool name&gt;
```
The output of this command will be similar to the following: APP object "Default Web Site/" changed (applicationPool:DefaultAppPool)
Run the above command to ensure a unique application pool is assigned for each site listed
OR
Enter the following command in PowerShell to configure:
```
Set-ItemProperty -Path 'IIS:\Sites\&lt;website name&gt;' -Name applicationPool -Value &lt;apppool name&gt;
```
OR
1. Open IIS Manager
2. Open the Sites node underneath the machine node
3. Select the Site to be changed
4. In the Actions pane, select Basic Settings
5. Click the Select… box next to the Application Pool text box
6. Select the desired Application Pool
7. Once selected, click OK</t>
  </si>
  <si>
    <t xml:space="preserve">To close this finding, please provide a screenshot showing the application pool configuration settings for all sites with the agency's CAP. </t>
  </si>
  <si>
    <t>IIS10-06</t>
  </si>
  <si>
    <t>Ensure 'application pool identity' is configured for anonymous user identity</t>
  </si>
  <si>
    <t>To achieve isolation in IIS, application pools can be run as separate identities. IIS can be configured to automatically use the application pool identity if no anonymous user account is configured for a web site. This can greatly reduce the number of accounts needed for Web sites and make management of the accounts easier. 
It is recommended the Application Pool Identity be set as the Anonymous User Identity.</t>
  </si>
  <si>
    <t>Find and open the `applicationHost.config` file and verify that the `userName` attribute of the `anonymousAuthentication` tag is set to a blank string:
```
&lt;system.webServer&gt;
 &lt;security&gt;
 &lt;authentication&gt;
 &lt;anonymousAuthentication userName="" /&gt;
 &lt;/authentication&gt;
 &lt;/security&gt;
&lt;/system.webServer&gt;
```
This configuration is stored in the same `applicationHost.config` file for web sites and application/virtual directories, at the bottom of the file, surrounded by `&lt;location path="path/to/resource"&gt;` tags.
To verify using PowerShell enter the following command:
```
Get-WebConfiguration system.webServer/security/authentication/anonymousAuthentication -Recurse | where {$_.enabled -eq $true} | format-list location
```</t>
  </si>
  <si>
    <t>Find and open the applicationHost.config file and verify that the userName attribute of the anonymousAuthentication tag is set to a blank string:
	&lt;system.webServer&gt;
 &lt;security&gt;
 &lt;authentication&gt;
 &lt;anonymousAuthentication userName="" /&gt;
 &lt;/authentication&gt;
 &lt;/security&gt;
&lt;/system.webServer&gt;
	This configuration is stored in the same applicationHost.config file for web sites and application/virtual directories, at the bottom of the file, surrounded by &lt;location path="path/to/resource"&gt; tags.</t>
  </si>
  <si>
    <t>The anonymous user identity is not configured to use an application pool identity as the anonymousAuthentication tag within the applicationHost.config value is not set to a blank string.</t>
  </si>
  <si>
    <t>1.6</t>
  </si>
  <si>
    <t>Configuring the anonymous user identity to use the application pool identity will help ensure site isolation - provided sites are set to use the application pool identity. Since a unique principal will run each application pool, it will ensure the identity is least privilege. Additionally, it will simplify Site management.</t>
  </si>
  <si>
    <t>The Anonymous User Identity can be set to Application Pool Identity by using the IIS Manager GUI, using `AppCmd.exe` commands in a command-line window, directly editing the configuration files, or by writing WMI scripts. Perform the following to set the username attribute of the `anonymousAuthentication` node in the IIS Manager GUI:
1. Open the IIS Manager GUI and navigate to the desired server, site, or application
2. In Features View, find and double-click the Authentication icon
3. Select the Anonymous Authentication option and in the Actions pane select Edit...
4. Choose Application pool identity in the modal window and then press the OK button
OR
To use AppCmd.exe to configure `anonymousAuthentication` at the server level, the command would look like this:
```
%systemroot%\system32\inetsrv\appcmd set config -section:anonymousAuthentication /username:"" --password
```
OR
Enter the following command in PowerShell to configure:
```
Set-ItemProperty -Path IIS:\AppPools\&lt;apppool name&gt; -Name passAnonymousToken -Value True
```</t>
  </si>
  <si>
    <t>Ensure 'application pool identity' is configured for anonymous user identity. One method to achieve the recommended state is to execute the following method(s):
The Anonymous User Identity can be set to Application Pool Identity by using the IIS Manager GUI, using `AppCmd.exe` commands in a command-line window, directly editing the configuration files, or by writing WMI scripts. Perform the following to set the username attribute of the `anonymousAuthentication` node in the IIS Manager GUI:
1. Open the IIS Manager GUI and navigate to the desired server, site, or application
2. In Features View, find and double-click the Authentication icon
3. Select the Anonymous Authentication option and in the Actions pane select Edit...
4. Choose Application pool identity in the modal window and then press the OK button
OR
To use AppCmd.exe to configure `anonymousAuthentication` at the server level, the command would look like this:
```
%systemroot%\system32\inetsrv\appcmd set config -section:anonymousAuthentication /username:"" --password
```
OR
Enter the following command in PowerShell to configure:
```
Set-ItemProperty -Path IIS:\AppPools\&lt;apppool name&gt; -Name passAnonymousToken -Value True
```</t>
  </si>
  <si>
    <t>To close this finding, please provide a screenshot showing the Anonymous User Identity configuration setting with the agency's CAP.</t>
  </si>
  <si>
    <t>IIS10-07</t>
  </si>
  <si>
    <t>Ensure' WebDav' feature is disabled</t>
  </si>
  <si>
    <t>WebDAV is an extension to the HTTP protocol which allows clients to create, move, and delete files and resources on the web server. 
**Note:** The WebDAV feature must be enabled for this functionality to be available in IIS.</t>
  </si>
  <si>
    <t>To verify using PowerShell, enter the following command:
```
Install-WindowsFeature Web-DAV-Publishing
```
Verify that the Install State is Available</t>
  </si>
  <si>
    <t>The WebDav feature is disabled.</t>
  </si>
  <si>
    <t>The WebDav feature is not disabled.</t>
  </si>
  <si>
    <t>1.7</t>
  </si>
  <si>
    <t>WebDAV is not widely used, and it has serious security concerns because it may allow clients to modify unauthorized files on the web server. Therefore, the WebDav feature should be disabled.</t>
  </si>
  <si>
    <t>The WebDav feature will not be available in IIS.</t>
  </si>
  <si>
    <t>To disable this feature using PowerShell, enter the following command:
```
Uninstall-WindowsFeature Web-DAV-Publishing
```
Verify that Success is True</t>
  </si>
  <si>
    <t>Ensure' WebDav' feature is disabled. One method to achieve the recommended state is to execute the following method(s):
To disable this feature using PowerShell, enter the following command:
```
Uninstall-WindowsFeature Web-DAV-Publishing
```
Verify that Success is True</t>
  </si>
  <si>
    <t>To close this finding, please provide a screenshot showing WebDav feature has been disabled with the agency's CAP.</t>
  </si>
  <si>
    <t>IIS10-08</t>
  </si>
  <si>
    <t>Ensure 'global authorization rule' is set to restrict access</t>
  </si>
  <si>
    <t>IIS introduced URL Authorization, which allows the addition of Authorization rules to the actual URL, instead of the underlying file system resource, as a way to protect it. Authorization rules can be configured at the server, web site, folder (including Virtual Directories), or file level. The native URL Authorization module applies to all requests, whether they are .NET managed or other types of files (e.g., static files or ASP files). It is recommended that URL Authorization be configured to only grant access to the necessary security principals.</t>
  </si>
  <si>
    <t>Verify an authorization rule specifying no access to all users except the Administrators group:
To verify using AppCmd.exe enter the following command:
```
%systemroot%\system32\inetsrv\appcmd list config -section:system.webserver/security/authorization
```
OR
To verify using PowerShell enter the following command:
```
Get-WebConfiguration -pspath 'IIS:\' -filter 'system.webServer/security/authorization' 
```
OR
At the web site or application level, verify that the authorization rule configured has been applied:
1. Connect to Internet Information Services (IIS Manager)
2. Select the site or application where Authorization was configured
3. Select Authorization Rules and verify the configured rules were added
Browse to and open the `web.config` file for the configured site/application/content:
```
&lt;configuration&gt;
 &lt;system.webServer&gt;
 &lt;security&gt;
 &lt;authorization&gt;
 &lt;remove users="*" roles="" verbs="" /&gt;
 &lt;add accessType="Allow" roles="administrators" /&gt;
 &lt;/authorization&gt;
 &lt;/security&gt;
 &lt;/system.webServer&gt;
&lt;/configuration&gt;
```</t>
  </si>
  <si>
    <t>The authorization rule configured has been applied.</t>
  </si>
  <si>
    <t xml:space="preserve">The Global Authorization Rule has not been configured to restrict access to the server, web site, folder, or file levels. </t>
  </si>
  <si>
    <t>Configuring a global Authorization rule that restricts access will ensure inheritance of the settings down through the hierarchy of web directories; if that content is copied elsewhere, the authorization rules flow with it. This will ensure access to current and future content is only granted to the appropriate principals, mitigating risk of accidental or unauthorized access.</t>
  </si>
  <si>
    <t>If not set properly, the authorization rule could restrict assess at a level that is not intended to be restricted.</t>
  </si>
  <si>
    <t>To configure URL Authorization at the server level using command line utilities:
Enter the following command in AppCmd.exe to configure:
```
%systemroot%\system32\inetsrv\appcmd set config -section:system.webServer/security/authorization /-"[users='*',roles='',verbs='']"
```
```
%systemroot%\system32\inetsrv\appcmd set config -section:system.webServer/security/authorization /+"[accessType='Allow',roles='Administrators']"
```
OR
Enter the following command in PowerShell to configure:
```
Remove-WebConfigurationProperty -pspath 'MACHINE/WEBROOT/APPHOST' -filter "system.webServer/security/authorization" -name "." -AtElement @{users='*';roles='';verbs=''}
```
```
Add-WebConfigurationProperty -pspath 'MACHINE/WEBROOT/APPHOST' -filter "system.webServer/security/authorization" -name "." -value @{accessType='Allow';roles='Administrators'}
```
OR
To configure URL Authorization at the server level using IIS Manager:
1. Connect to Internet Information Services (IIS Manager)
2. Select the server
3. Select Authorization Rules
4. Remove the "Allow All Users" rule
5. Click Add Allow Rule…
6. Allow access to the user(s), user groups, or roles that are authorized across all of the web sites and applications (e.g. the Administrators group)</t>
  </si>
  <si>
    <t>Ensure 'global authorization rule' is set to restrict access. One method to achieve the recommended state is to execute the following method(s):
To configure URL Authorization at the server level using command line utilities:
Enter the following command in AppCmd.exe to configure:
```
%systemroot%\system32\inetsrv\appcmd set config -section:system.webServer/security/authorization /-"[users='*',roles='',verbs='']"
```
```
%systemroot%\system32\inetsrv\appcmd set config -section:system.webServer/security/authorization /+"[accessType='Allow',roles='Administrators']"
```
OR
Enter the following command in PowerShell to configure:
```
Remove-WebConfigurationProperty -pspath 'MACHINE/WEBROOT/APPHOST' -filter "system.webServer/security/authorization" -name "." -AtElement @{users='*';roles='';verbs=''}
```
```
Add-WebConfigurationProperty -pspath 'MACHINE/WEBROOT/APPHOST' -filter "system.webServer/security/authorization" -name "." -value @{accessType='Allow';roles='Administrators'}
```
OR
To configure URL Authorization at the server level using IIS Manager:
1. Connect to Internet Information Services (IIS Manager)
2. Select the server
3. Select Authorization Rules
4. Remove the "Allow All Users" rule
5. Click Add Allow Rule…
6. Allow access to the user(s), user groups, or roles that are authorized across all of the web sites and applications (e.g. the Administrators group)</t>
  </si>
  <si>
    <t>To close this finding, please provide a screenshot showing that URL Authorization has been configured at the server level with the agency's CAP.</t>
  </si>
  <si>
    <t>IIS10-09</t>
  </si>
  <si>
    <t>Ensure access to sensitive site features is restricted to authenticated principals only</t>
  </si>
  <si>
    <t>IIS supports both challenge-based and login redirection-based authentication methods. Challenge-based authentication methods, such as Integrated Windows Authentication, require a client to respond correctly to a server-initiated challenge. A login redirection-based authentication method such as Forms Authentication relies on redirection to a login page to determine the identity of the principal. Challenge-based authentication and login redirection-based authentication methods cannot be used in conjunction with one another.
Public servers/sites are typically configured to use Anonymous Authentication. This method typically works, provided the content or services is intended for use by the public. When sites, applications, or specific content containers are not intended for anonymous public use, an appropriate authentication mechanism should be utilized. Authentication will help confirm the identity of clients who request access to sites, application, and content. IIS provides the following authentication modules by default:
- Anonymous Authentication - allows anonymous users to access sites, applications, and/or content
- Integrated Windows Authentication - authenticates users using the NTLM or Kerberos protocols; Kerberos v5 requires a connection to Active Directory
- ASP.NET Impersonation - allows ASP.NET applications to run under a security context different from the default security context for an application
- Forms Authentication - enables a user to login to the configured space with a valid username and password which is then validated against a database or other credentials store
- Basic authentication - requires a valid username and password to access content
- Client Certificate Mapping Authentication - allows automatic authentication of users who log on with client certificates that have been configured; requires SSL
- Digest Authentication - uses Windows domain controller to authenticate users who request access
Note that none of the challenge-based authentication modules can be used at the same time Forms Authentication is enabled for certain applications/content. Forms Authentication does not rely on IIS authentication, so anonymous access for the ASP.NET application can be configured if Forms Authentication will be used.
It is recommended that sites containing sensitive information, confidential data, or non-public web services be configured with a credentials-based authentication mechanism.</t>
  </si>
  <si>
    <t>To verify that the authentication module is enabled for a specific site, application, or content, browse to and open the `web.config` file pertaining to the content. Verify the configuration file now has a mode defined within the `&lt;authentication&gt;` tags. The example below shows that Forms Authentication is configured, cookies will always be used, and SSL is required:
```
&lt;system.web&gt;
 &lt;authentication&gt;
 &lt;forms cookieless="UseCookies" requireSSL="true" /&gt;
 &lt;/authentication&gt;
&lt;/system.web&gt;
```
OR
To verify using AppCmd.exe enter the following command:
```
%systemroot%\system32\inetsrv\appcmd list config -section:system.web/authentication
```
OR
To verify using PowerShell enter the following command:
```
Get-WebConfiguration system.webServer/security/authentication/* -Recurse | Where-Object {$_.enabled -eq $true} | Format-Table
```</t>
  </si>
  <si>
    <t>The authentication module is enabled for a specific site, application, or content.</t>
  </si>
  <si>
    <t xml:space="preserve">The authentication module has not been enabled for specific sites, applications, or content. </t>
  </si>
  <si>
    <t>Configuring authentication will help mitigate the risk of unauthorized users accessing data and/or services, and in some cases reduce the potential harm that can be done to a system.</t>
  </si>
  <si>
    <t>Authentication will be restricted to the method that is applied.</t>
  </si>
  <si>
    <t>When configuring an authentication module for the first time, each mechanism must be completely configured before use.
Enabling authentication can be performed by using the user interface (UI), running `AppCmd.exe` commands in a command-line window, editing configuration files directly, or by writing WMI scripts. To verify an authentication mechanism is in place for sensitive content using the IIS Manager GUI:
1. Open IIS Manager and navigate to level with sensitive content
2. In Features View, double-click Authentication
3. On the Authentication page, make sure an authentication module is enabled, while anonymous authentication is enabled (Forms Authentication can have anonymous as well)
4. If necessary, select the desired authentication module, then in the Actions pane, click Enable
OR
Enter the following command in AppCmd.exe to configure:
```
%systemroot%\system32\inetsrv\appcmd set config -section:system.web/authentication /mode:&lt;Windows|Passport|Forms&gt;
```
OR
Enter the following command in PowerShell to configure:
```
Set-WebConfigurationProperty -pspath 'MACHINE/WEBROOT/APPHOST' -location '&lt;website location&gt;' -filter 'system.webServer/security/authentication/anonymousAuthentication' -name 'enabled' -value 'False'
```
```
Set-WebConfigurationProperty -pspath 'MACHINE/WEBROOT/APPHOST' -location '&lt;website location&gt;' -filter 'system.webServer/security/authentication/windowsAuthentication' -name 'enabled' -value 'True'
```</t>
  </si>
  <si>
    <t>Ensure access to sensitive site features is restricted to authenticated principals only. One method to achieve the recommended state is to execute the following method(s):
When configuring an authentication module for the first time, each mechanism must be completely configured before use.
Enabling authentication can be performed by using the user interface (UI), running `AppCmd.exe` commands in a command-line window, editing configuration files directly, or by writing WMI scripts. To verify an authentication mechanism is in place for sensitive content using the IIS Manager GUI:
1. Open IIS Manager and navigate to level with sensitive content
2. In Features View, double-click Authentication
3. On the Authentication page, make sure an authentication module is enabled, while anonymous authentication is enabled (Forms Authentication can have anonymous as well)
4. If necessary, select the desired authentication module, then in the Actions pane, click Enable
OR
Enter the following command in AppCmd.exe to configure:
```
%systemroot%\system32\inetsrv\appcmd set config -section:system.web/authentication /mode:&lt;Windows|Passport|Forms&gt;
```
OR
Enter the following command in PowerShell to configure:
```
Set-WebConfigurationProperty -pspath 'MACHINE/WEBROOT/APPHOST' -location '&lt;website location&gt;' -filter 'system.webServer/security/authentication/anonymousAuthentication' -name 'enabled' -value 'False'
```
```
Set-WebConfigurationProperty -pspath 'MACHINE/WEBROOT/APPHOST' -location '&lt;website location&gt;' -filter 'system.webServer/security/authentication/windowsAuthentication' -name 'enabled' -value 'True'
```</t>
  </si>
  <si>
    <t xml:space="preserve">To close this finding, please provide a screenshot showing the web.config file settings with the agency's CAP. </t>
  </si>
  <si>
    <t>IIS10-10</t>
  </si>
  <si>
    <t>Transmission Confidentiality And Integrity</t>
  </si>
  <si>
    <t>Ensure 'forms authentication' require SSL</t>
  </si>
  <si>
    <t>Forms-based authentication can pass credentials across the network in clear text. It is therefore imperative that the traffic between client and server be encrypted using SSL, especially in cases where the site is publicly accessible. It is recommended that communications with any portion of a site using Forms Authentication be encrypted using SSL.
**NOTE** Due to identified security vulnerabilities, SSL no longer provides adequate protection for a sensitive information.</t>
  </si>
  <si>
    <t>To verify that SSL is required for forms authentication for a specific site, application, or content, browse to and open the `web.config` file for the level in which forms authentication was enabled. Verify the tag `&lt;forms requireSSL="true" /&gt;`:
```
&lt;system.web&gt;
 &lt;authentication&gt;
 &lt;forms requireSSL="true" /&gt;
 &lt;/authentication&gt;
&lt;/system.web&gt;
```
OR
To verify using AppCmd.exe enter the following command:
```
%systemroot%\system32\inetsrv\appcmd list config -section:system.web/authentication
```
OR
To verify using PowerShell enter the following command:
```
Get-WebConfigurationProperty -pspath 'MACHINE/WEBROOT/APPHOST/Default Web Site' -filter 'system.web/authentication/forms' -name 'requireSSL' | Format-Table Name, Value
```</t>
  </si>
  <si>
    <t>The tag &lt;forms requireSSL="true" /&gt; exists in the web.config file.</t>
  </si>
  <si>
    <t xml:space="preserve">form-based authentication has not been encrypted through SSL. </t>
  </si>
  <si>
    <t>HSC18: System communication authenticity is not guaranteed</t>
  </si>
  <si>
    <t>Requiring SSL for Forms Authentication will protect the confidentiality of credentials during the login process, helping mitigate the risk of stolen user information.</t>
  </si>
  <si>
    <t>1. Open IIS Manager and navigate to the appropriate tier
2. In Features View, double-click Authentication
3. On the Authentication page, select Forms Authentication
4. In the Actions pane, click Edit
5. Check the Requires SSL checkbox in the cookie settings section, click OK
OR
Enter the following command in AppCmd.exe to configure:
```
%systemroot%\system32\inetsrv\appcmd set config -section:system.web/authentication /mode:Forms
```
OR
Enter the following command in PowerShell to configure:
```
Set-WebConfigurationProperty -pspath 'MACHINE/WEBROOT/APPHOST/Default Web Site' -filter 'system.web/authentication/forms' -name 'requireSSL' -value 'True'
```</t>
  </si>
  <si>
    <t>Ensure 'forms authentication' require SSL. One method to achieve the recommended state is to execute the following method(s):
1. Open IIS Manager and navigate to the appropriate tier
2. In Features View, double-click Authentication
3. On the Authentication page, select Forms Authentication
4. In the Actions pane, click Edit
5. Check the Requires SSL checkbox in the cookie settings section, click OK
OR
Enter the following command in AppCmd.exe to configure:
```
%systemroot%\system32\inetsrv\appcmd set config -section:system.web/authentication /mode:Forms
```
OR
Enter the following command in PowerShell to configure:
```
Set-WebConfigurationProperty -pspath 'MACHINE/WEBROOT/APPHOST/Default Web Site' -filter 'system.web/authentication/forms' -name 'requireSSL' -value 'True'
```</t>
  </si>
  <si>
    <t>IIS10-11</t>
  </si>
  <si>
    <t>Ensure 'cookie protection mode' is configured for forms authentication</t>
  </si>
  <si>
    <t>The cookie protection mode defines the protection Forms Authentication cookies will be given within a configured application. The four cookie protection modes that can be defined are:
- Encryption and validation - Specifies that the application use both data validation and encryption to help protect the cookie; this option uses the configured data validation algorithm (based on the machine key) and triple-DES (3DES) for encryption, if available and if the key is long enough (48 bytes or more)
- None - Specifies that both encryption and validation are disabled for sites that are using cookies only for personalization and have weaker security requirements
- Encryption - Specifies that the cookie is encrypted by using Triple-DES or DES, but data validation is not performed on the cookie; cookies used in this manner might be subject to plain text attacks
- Validation - Specifies that a validation scheme verifies that the contents of an encrypted cookie have not been changed in transit
It is recommended that cookie protection mode always encrypt and validate Forms Authentication cookies.</t>
  </si>
  <si>
    <t>Locate and open the `web.config` for the configured application. Verify the presence of `&lt;forms protection="All" /&gt;`.
```
&lt;system.web&gt;
 &lt;authentication&gt;
 &lt;forms cookieless="UseCookies" protection="All" /&gt;
 &lt;/authentication&gt;
&lt;/system.web&gt;
```
The `protection="All"` property will only show up if cookie protection mode was set to something different, and then changed to Encryption and validation. To truly verify the `protection="All`" property in the `web.config`, the protection mode can be changed, and then changed back. Conversely, the `protection="All"` line can be added to the `web.config` manually.
OR
To verify using PowerShell enter the following command:
```
Get-WebConfigurationProperty -pspath 'MACHINE/WEBROOT/APPHOST/&lt;website name&gt;' -filter 'system.web/authentication/forms' -name 'protection'
```</t>
  </si>
  <si>
    <t>The web.config contains &lt;forms protection="All" /&gt;.</t>
  </si>
  <si>
    <t xml:space="preserve">Cookie protection mode has not been enabled for forms authentication. </t>
  </si>
  <si>
    <t>By encrypting and validating the cookie, the confidentiality and integrity of data within the cookie is assured. This helps mitigate the risk of attacks such as session hijacking and impersonation.</t>
  </si>
  <si>
    <t>Protection Forms Authentication cookies will restricted to the mode defined.</t>
  </si>
  <si>
    <t>Cookie protection mode can be configured by using the user interface (UI), by running `Appcmd.exe` commands in a command-line window, by editing configuration files directly, or by writing WMI scripts. Using IIS Manager:
1. Open IIS Manager and navigate to the level where Forms Authentication is enabled
2. In Features View, double-click Authentication
3. On the Authentication page, select Forms Authentication
4. In the Actions pane, click Edit
5. In the Cookie settings section, verify the drop-down for Protection mode is set for Encryption and validation
OR
Enter the following command in PowerShell to configure:
```
Set-WebConfigurationProperty -pspath 'MACHINE/WEBROOT/APPHOST/&lt;website name&gt;' -filter 'system.web/authentication/forms' -name 'protection' -value 'All'
```</t>
  </si>
  <si>
    <t>Ensure 'cookie protection mode' is configured for forms authentication. One method to achieve the recommended state is to execute the following method(s):
Cookie protection mode can be configured by using the user interface (UI), by running `Appcmd.exe` commands in a command-line window, by editing configuration files directly, or by writing WMI scripts. Using IIS Manager:
1. Open IIS Manager and navigate to the level where Forms Authentication is enabled
2. In Features View, double-click Authentication
3. On the Authentication page, select Forms Authentication
4. In the Actions pane, click Edit
5. In the Cookie settings section, verify the drop-down for Protection mode is set for Encryption and validation
OR
Enter the following command in PowerShell to configure:
```
Set-WebConfigurationProperty -pspath 'MACHINE/WEBROOT/APPHOST/&lt;website name&gt;' -filter 'system.web/authentication/forms' -name 'protection' -value 'All'
```</t>
  </si>
  <si>
    <t>IIS10-12</t>
  </si>
  <si>
    <t>Ensure transport layer security for 'basic authentication' is configured</t>
  </si>
  <si>
    <t>Basic Authentication can pass credentials across the network in clear text. It is therefore imperative that the traffic between client and server be encrypted, especially in cases where the site is publicly accessible and is recommended that TLS be configured and required for any Site or Application using Basic Authentication.</t>
  </si>
  <si>
    <t>Once transport layer security has been configured and required for a Site or application, only the https:// address will be available. Attempt loading the Site or application for which Basic Authentication is configured using http://, the requests will fail and IIS will throw a 403.4 - Forbidden error.
OR
To verify using PowerShell enter the following command:
```
Get-WebConfigurationProperty -pspath 'MACHINE/WEBROOT/APPHOST' -location '&lt;website name&gt;' -filter 'system.webServer/security/access' -name 'sslFlags'
```</t>
  </si>
  <si>
    <t>HTTP attempt to access the web site will fail.</t>
  </si>
  <si>
    <t xml:space="preserve">Basic authentication has not been encrypted through SSL. </t>
  </si>
  <si>
    <t>HPW11</t>
  </si>
  <si>
    <t>HPW11: Password transmission does not use strong cryptography</t>
  </si>
  <si>
    <t>Credentials sent in clear text can be easily intercepted by malicious code or persons. Enforcing the use of Transport Layer Security will help mitigate the chances of hijacked credentials.</t>
  </si>
  <si>
    <t>Credentials will not be passed across the network in plain text.</t>
  </si>
  <si>
    <t>To protect Basic Authentication with transport layer security:
1. Open IIS Manager
2. In the Connections pane on the left, select the server to be configured
3. In the Connections pane, expand the server, then expand Sites and select the site to be configured
4. In the Actions pane, click Bindings; the Site Bindings dialog appears
5. If an HTTPS binding is available, click Close and see below "To require SSL"
6. If no HTTPS binding is visible, perform the following steps
To add an HTTPS binding:
1. In the Site Bindings dialog, click Add; the Add Site Binding dialog appears
2. Under Type, select https
3. Under SSL certificate, select an X.509 certificate
4. Click OK, then close
To require SSL:
1. In Features View, double-click SSL Settings
2. On the SSL Settings page, select Require SSL.
3. In the Actions pane, click Apply
OR
Enter the following command in PowerShell to configure:
```
Set-WebConfigurationProperty -pspath 'MACHINE/WEBROOT/APPHOST' -location '&lt;website name&gt;' -filter 'system.webServer/security/access' -name 'sslFlags' -value 'Ssl'
```</t>
  </si>
  <si>
    <t>Ensure transport layer security for 'basic authentication' is configured. One method to achieve the recommended state is to execute the following method(s):
To protect Basic Authentication with transport layer security:
1. Open IIS Manager
2. In the Connections pane on the left, select the server to be configured
3. In the Connections pane, expand the server, then expand Sites and select the site to be configured
4. In the Actions pane, click Bindings; the Site Bindings dialog appears
5. If an HTTPS binding is available, click Close and see below "To require SSL"
6. If no HTTPS binding is visible, perform the following steps
To add an HTTPS binding:
1. In the Site Bindings dialog, click Add; the Add Site Binding dialog appears
2. Under Type, select https
3. Under SSL certificate, select an X.509 certificate
4. Click OK, then close
To require SSL:
1. In Features View, double-click SSL Settings
2. On the SSL Settings page, select Require SSL.
3. In the Actions pane, click Apply
OR
Enter the following command in PowerShell to configure:
```
Set-WebConfigurationProperty -pspath 'MACHINE/WEBROOT/APPHOST' -location '&lt;website name&gt;' -filter 'system.webServer/security/access' -name 'sslFlags' -value 'Ssl'
```</t>
  </si>
  <si>
    <t xml:space="preserve">To close this finding, please provide a screenshot showing the SSL configuration settings for basic authentication with the agency's CAP. </t>
  </si>
  <si>
    <t>IIS10-13</t>
  </si>
  <si>
    <t>Ensure 'passwordFormat' is not set to clear</t>
  </si>
  <si>
    <t>The `&lt;credentials&gt;` element of the `&lt;authentication&gt;` element allows optional definitions of name and password for IIS Manager User accounts within the configuration file. Forms based authentication also uses these elements to define the users. IIS Manager Users can use the administration interface to connect to sites and applications in which they've been granted authorization. 
**Note:** The `&lt;credentials&gt;` element only applies when the default provider, `ConfigurationAuthenticationProvider`, is configured as the authentication provider. 
It is recommended that `passwordFormat` be set to a value other than `Clear`, such as `SHA1`.</t>
  </si>
  <si>
    <t>Locate and open the configuration file for the configured application. Verify the `credentials element` is not present:
```
&lt;configuration&gt;
 &lt;system.web&gt;
 &lt;authentication mode="Forms"&gt;
 &lt;forms name="SampleApp" loginUrl="/login.aspx"&gt;
 &lt;credentials passwordFormat="SHA1"&gt;
 &lt;user 
 name="&lt;em&gt;UserName1&lt;/em&gt;" 
 password="&lt;em&gt;SHA1EncryptedPassword1&lt;/em&gt;"/&gt;
 &lt;user 
 name="&lt;em&gt;UserName2&lt;/em&gt;" 
 password="&lt;em&gt;SHA1EncryptedPassword2&lt;/em&gt;"/&gt;
 &lt;/credentials&gt;
 &lt;/forms&gt;
 &lt;/authentication&gt;
 &lt;/system.web&gt;
&lt;/configuration&gt;
```
OR
To verify using PowerShell enter the following command:
```
Get-WebConfigurationProperty -pspath 'MACHINE/WEBROOT/APPHOST/&lt;website name&gt;' -filter 'system.web/authentication/forms/credentials' -name 'passwordFormat'
```</t>
  </si>
  <si>
    <t>The configuration file for the configured application has the passwordformat not set to Clear:</t>
  </si>
  <si>
    <t xml:space="preserve">The Passwordformat Credentials Element has not been set to "SHA-1" or "MD5". Credentials are currently set to "clear". </t>
  </si>
  <si>
    <t>Authentication credentials should always be protected to reduce the risk of stolen authentication credentials.</t>
  </si>
  <si>
    <t>`passwordFormat` will be encrypted.</t>
  </si>
  <si>
    <t>Authentication mode is configurable at the `machine.config`, root-level `web.config`, or application-level `web.config`:
1. Locate and open the configuration file where the credentials are stored
2. Find the `&lt;credentials&gt;` element
3. If present, ensure `passwordFormat` is not set to `Clear`
4. Change `passwordFormat `to `SHA1`
The clear text passwords will need to be replaced with the appropriate hashed version.
OR
Enter the following command in PowerShell to configure:
```
Set-WebConfigurationProperty -pspath 'MACHINE/WEBROOT/APPHOST/&lt;website name&gt;' -filter 'system.web/authentication/forms/credentials' -name 'passwordFormat' -value 'SHA1'
```</t>
  </si>
  <si>
    <t>Ensure 'passwordFormat' is not set to clear. One method to achieve the recommended state is to execute the following method(s):
Authentication mode is configurable at the `machine.config`, root-level `web.config`, or application-level `web.config`:
1. Locate and open the configuration file where the credentials are stored
2. Find the `&lt;credentials&gt;` element
3. If present, ensure `passwordFormat` is not set to `Clear`
4. Change `passwordFormat `to `SHA1`
The clear text passwords will need to be replaced with the appropriate hashed version.
OR
Enter the following command in PowerShell to configure:
```
Set-WebConfigurationProperty -pspath 'MACHINE/WEBROOT/APPHOST/&lt;website name&gt;' -filter 'system.web/authentication/forms/credentials' -name 'passwordFormat' -value 'SHA1'
```</t>
  </si>
  <si>
    <t>To close this finding, please provide a screenshot showing the Passwordformat Credentials Element configuration setting with the agency's CAP.</t>
  </si>
  <si>
    <t>IIS10-14</t>
  </si>
  <si>
    <t>Ensure 'deployment method retail' is set</t>
  </si>
  <si>
    <t>The `&lt;deployment retail&gt;` switch is intended for use by production IIS servers. This switch is used to help applications run with the best possible performance and least possible security information leakages by disabling the application's ability to generate trace output on a page, disabling the ability to display detailed error messages to end users, and disabling the debug switch. Often times, switches and options that are developer-focused, such as failed request tracing and debugging, are enabled during active development. 
It is recommended that the deployment method on any production server be set to `retail`.</t>
  </si>
  <si>
    <t>After the next time IIS is restarted, open the `machine.config` file and verify that `&lt;deployment retail="true" /&gt;` remains set to `true`.
```
&lt;system.web&gt;
 &lt;deployment retail="true" /&gt;
&lt;/system.web&gt;
```</t>
  </si>
  <si>
    <t>The machine.config file contains &lt;deployment retail="true" /&gt;.</t>
  </si>
  <si>
    <t>The Deployment method has not been set to retail as the &lt;deployment retail="true" /&gt;.</t>
  </si>
  <si>
    <t>Utilizing the switch specifically intended for production IIS servers will eliminate the risk of vital application and system information leakages that would otherwise occur if tracing or debug were to be left enabled, or `customErrors` were to be left off.</t>
  </si>
  <si>
    <t>1. Open the `machine.config` file located in: `%systemroot%\Microsoft.NET\Framework&lt;bitness (if not the 32 bit)&gt;\&lt;framework version&gt;\CONFIG`
2. Add the line `&lt;deployment retail="true" /&gt;` within the `&lt;system.web&gt;` section
3. If systems are 64-bit, do the same for the `machine.config` located in: `%systemroot%\Microsoft.NET\Framework&lt;bitness (if not the 32 bit)&gt;\&lt;framework version&gt;\CONFIG`</t>
  </si>
  <si>
    <t>Ensure 'deployment method retail' is set. One method to achieve the recommended state is to execute the following method(s):
1. Open the `machine.config` file located in: `%systemroot%\Microsoft.NET\Framework&lt;bitness (if not the 32 bit)&gt;\&lt;framework version&gt;\CONFIG`
2. Add the line `&lt;deployment retail="true" /&gt;` within the `&lt;system.web&gt;` section
3. If systems are 64-bit, do the same for the `machine.config` located in: `%systemroot%\Microsoft.NET\Framework&lt;bitness (if not the 32 bit)&gt;\&lt;framework version&gt;\CONFIG`</t>
  </si>
  <si>
    <t>IIS10-15</t>
  </si>
  <si>
    <t>Ensure IIS HTTP detailed errors are hidden from displaying remotely</t>
  </si>
  <si>
    <t>A Web site's error pages are often set to show detailed error information for troubleshooting purposes during testing or initial deployment. To prevent unauthorized users from viewing this privileged information, detailed error pages must not be seen by remote users. This setting can be modified in the `errorMode` attribute setting for a Web site's error pages. By default, the `errorMode` attribute is set in the `Web.config` file for the Web site or application and is located in the `&lt;httpErrors&gt;` element of the `&lt;system.webServer&gt;` section. 
It is recommended that custom errors be prevented from displaying remotely.</t>
  </si>
  <si>
    <t>The `errorMode` attribute is set in the `Web.config` file for the Web site or application in the `&lt;httpErrors&gt;` element of the `&lt;system.webServer&gt;` section. Browse to the `web.config` and verify the `errorMode` is set to `DetailedLocalOnly` or `Custom`:
```
&lt;system.web&gt;
 &lt;system.webServer&gt;
 &lt;httpErrors errorMode="DetailedLocalOnly"&gt;
 &lt;/httpErrors&gt;
 &lt;/system.webServer&gt;
&lt;/system.web&gt;
```
OR
To verify using PowerShell enter the following command:
```
Get-WebConfigurationProperty -pspath 'MACHINE/WEBROOT/APPHOST/&lt;website name&gt;' -filter "system.webServer/httpErrors" -name "errorMode"
```</t>
  </si>
  <si>
    <t>The errorMode is set to DetailedLocalOnly or Custom.</t>
  </si>
  <si>
    <t>The errorMode attribute has not been hidden from displaying to remote users as the &lt;httpErrors errorMode&gt; value is not set to "DetailedLocalOnly" or "Custom".</t>
  </si>
  <si>
    <t>The information contained in custom error messages can provide clues as to how applications function, opening up unnecessary attack vectors. Ensuring custom errors are never displayed remotely can help mitigate the risk of malicious persons obtaining information as to how the application works.</t>
  </si>
  <si>
    <t>Custom errors will not be viewable remotely.</t>
  </si>
  <si>
    <t>The following describes how to change the `errorMode` attribute to `DetailedLocalOnly` or `Custom` for a Web site by using IIS Manager:
1. Open IIS Manager with Administrative privileges
2. In the Connections pane on the left, expand the server, then expand the Sites folder
3. Select the Web site or application to be configured
4. In Features View, select Error Pages, in the Actions pane, select Open Feature
5. In the Actions pane, select Edit Feature Settings
6. In the Edit Error Pages Settings dialog, under Error Responses, select either Custom error pages or Detailed errors for local requests and custom error pages for remote requests
7. Click OK and exit the Edit Error Pages Settings dialog
OR
Enter the following command in PowerShell to configure:
```
Set-WebConfigurationProperty -pspath 'MACHINE/WEBROOT/APPHOST/&lt;website name&gt;' -filter "system.webServer/httpErrors" -name "errorMode" -value "DetailedLocalOnly"
```</t>
  </si>
  <si>
    <t>Ensure IIS HTTP detailed errors are hidden from displaying remotely. One method to achieve the recommended state is to execute the following method(s):
The following describes how to change the `errorMode` attribute to `DetailedLocalOnly` or `Custom` for a Web site by using IIS Manager:
1. Open IIS Manager with Administrative privileges
2. In the Connections pane on the left, expand the server, then expand the Sites folder
3. Select the Web site or application to be configured
4. In Features View, select Error Pages, in the Actions pane, select Open Feature
5. In the Actions pane, select Edit Feature Settings
6. In the Edit Error Pages Settings dialog, under Error Responses, select either Custom error pages or Detailed errors for local requests and custom error pages for remote requests
7. Click OK and exit the Edit Error Pages Settings dialog
OR
Enter the following command in PowerShell to configure:
```
Set-WebConfigurationProperty -pspath 'MACHINE/WEBROOT/APPHOST/&lt;website name&gt;' -filter "system.webServer/httpErrors" -name "errorMode" -value "DetailedLocalOnly"
```</t>
  </si>
  <si>
    <t>To close this finding, please provide a screenshot showing the errorMode is set to DetailedLocalOnly or Custom with the agency's CAP.</t>
  </si>
  <si>
    <t>IIS10-16</t>
  </si>
  <si>
    <t>Ensure 'cookies' are set with HttpOnly attribute</t>
  </si>
  <si>
    <t>The `httpOnlyCookies` attribute of the `httpCookies` node determines if IIS will set the `HttpOnly` flag on HTTP cookies it sets. The `HttpOnly` flag indicates to the user agent that the cookie must not be accessible by client-side script (i.e document.cookie). 
It is recommended that the `httpOnlyCookies` attribute be set to `true`.</t>
  </si>
  <si>
    <t>After the next time IIS is restarted, browse to and open the `web.config` for the application in which `httpOnly` cookies have been turned on. Confirm the `httpOnlyCookies `attribute is set to true: `&lt;httpCookies httpOnlyCookies="true" /&gt;`.</t>
  </si>
  <si>
    <t xml:space="preserve">The cookies have been set with the 'httpOnlyCookies' attribute. </t>
  </si>
  <si>
    <t xml:space="preserve">Cookies have not been set to use the 'httpOnlyCookies' attribute. </t>
  </si>
  <si>
    <t>When cookies are set with the `HttpOnly` flag, they cannot be accessed by client-side scripting running in the user's browser. Preventing client-side scripting from accessing cookie content may reduce the probability of a cross site scripting attack materializing into a successful session hijack.</t>
  </si>
  <si>
    <t>1. Locate and open the application's `web.config` file
2. Add the `&lt;httpCookies httpOnlyCookies="true" /&gt;` tag within `&lt;system.web&gt;`:
```
&lt;configuration&gt;
 &lt;system.web&gt;
 &lt;httpCookies httpOnlyCookies="true" /&gt;
 &lt;/system.web&gt;
&lt;/configuration&gt; 
```
Setting the value of the `httpOnlyCookies` attribute of the `httpCookies` element to `true` will add the `HttpOnly` flag to all the cookies set by the application. All modern versions of browsers recognize `HttpOnly` attribute; older versions will either treat them as normal cookies or simply ignore them altogether.</t>
  </si>
  <si>
    <t>Ensure 'cookies' are set with HttpOnly attribute. One method to achieve the recommended state is to execute the following method(s):
1. Locate and open the application's `web.config` file
2. Add the `&lt;httpCookies httpOnlyCookies="true" /&gt;` tag within `&lt;system.web&gt;`:
```
&lt;configuration&gt;
 &lt;system.web&gt;
 &lt;httpCookies httpOnlyCookies="true" /&gt;
 &lt;/system.web&gt;
&lt;/configuration&gt; 
```
Setting the value of the `httpOnlyCookies` attribute of the `httpCookies` element to `true` will add the `HttpOnly` flag to all the cookies set by the application. All modern versions of browsers recognize `HttpOnly` attribute; older versions will either treat them as normal cookies or simply ignore them altogether.</t>
  </si>
  <si>
    <t>To close this finding, please provide a screenshot showing the cookies have been set with the 'httpOnlyCookies' attribute with the agency's CAP.</t>
  </si>
  <si>
    <t>IIS10-17</t>
  </si>
  <si>
    <t>Ensure 'MachineKey validation method - .Net 4.5' is configured</t>
  </si>
  <si>
    <t>The `machineKey` element of the ASP.NET `web.config` specifies the algorithm and keys that ASP.NET will use for encryption. The Machine Key feature can be managed to specify hashing and encryption settings for application services such as view state, Forms authentication, membership and roles, and anonymous identification.
The following validation methods are available:
- Advanced Encryption Standard (AES) is relatively easy to implement and requires little memory. AES has a key size of 128, 192, or 256 bits. This method uses the same private key to encrypt and decrypt data, whereas a public-key method must use a pair of keys
- Message Digest 5 (MD5) is used for digital signing of applications. This method produces a 128-bit message digest, which is a compressed form of the original data
- Secure Hash Algorithm (SHA1) is considered more secure than MD5 because it produces a 160-bit message digest
- Triple Data Encryption Standard (TripleDES) is a minor variation of Data Encryption Standard (DES). It is three times slower than regular DES but can be more secure because it has a key size of 192 bits. If performance is not a primary consideration, consider using TripleDES
- Secure Hash Algorithm (SHA-2) is a family of two similar hash functions, with different block sizes known as SHA-256 and SHA-512. They differ in the word size; SHAS-256 used 32-bit words and SHA-512 uses 64-bit words.
It is recommended that SHA-2 methods be configured for use at the global level.</t>
  </si>
  <si>
    <t>To verify the Machine Key validation method using IIS Manager:
1. Open IIS Manager and navigate to the level that was configured, the WEBROOT, or server in this case
2. In the features view, double click Machine Key
3. On the Machine Key page, verify that HMACSHA256 is selected in the validation method dropdown
OR
To verify using PowerShell enter the following command:
```
Get-WebConfigurationProperty -pspath 'MACHINE/WEBROOT' -filter "system.web/machineKey" -name "validation"
```</t>
  </si>
  <si>
    <t>HMACSHA256 is selected in the Encryption method dropdown.</t>
  </si>
  <si>
    <t xml:space="preserve">HMACSHA256 has not been selected from the Machine Key encryption method dropdown. </t>
  </si>
  <si>
    <t>SHA-2 is the strongest hashing algorithm supported by the validation property so it should be used as the validation method for the MachineKey in .Net 4.5.</t>
  </si>
  <si>
    <t>Machine key encryption can be set by using the UI, running `appcmd.exe` commands, by editing configuration files directly, or by writing WMI scripts. To set the Machine Key encryption at the global level using an `appcmd.exe` command:
```
%systemroot%\system32\inetsrv\appcmd set config /commit:WEBROOT /section:machineKey /validation:&lt;validation method&gt; 
```
Note: When `Appcmd.exe` is used to configure the `&lt;machineKey&gt;` element at the global level in IIS, the `/commit:WEBROOT` switch must be included so that configuration changes are made to the root `web.config` file instead of `ApplicationHost.config`.
OR
Enter the following command in PowerShell to configure:
```
Set-WebConfigurationProperty -pspath 'MACHINE/WEBROOT' -filter "system.web/machineKey" -name "validation" -value "&lt;validation method&gt;"
```</t>
  </si>
  <si>
    <t>Ensure 'MachineKey validation method - .Net 4.5' is configured. One method to achieve the recommended state is to execute the following method(s):
Machine key encryption can be set by using the UI, running `appcmd.exe` commands, by editing configuration files directly, or by writing WMI scripts. To set the Machine Key encryption at the global level using an `appcmd.exe` command:
```
%systemroot%\system32\inetsrv\appcmd set config /commit:WEBROOT /section:machineKey /validation:&lt;validation method&gt; 
```
Note: When `Appcmd.exe` is used to configure the `&lt;machineKey&gt;` element at the global level in IIS, the `/commit:WEBROOT` switch must be included so that configuration changes are made to the root `web.config` file instead of `ApplicationHost.config`.
OR
Enter the following command in PowerShell to configure:
```
Set-WebConfigurationProperty -pspath 'MACHINE/WEBROOT' -filter "system.web/machineKey" -name "validation" -value "&lt;validation method&gt;"
```</t>
  </si>
  <si>
    <t>IIS10-18</t>
  </si>
  <si>
    <t>Ensure global .NET trust level is configured</t>
  </si>
  <si>
    <t>An application's trust level determines the permissions that are granted by the ASP.NET code access security (CAS) policy. CAS defines two trust categories: full trust and partial trust. An application that has full trust permissions may access all resource types on a server and perform privileged operations, while applications that run with partial trust have varying levels of operating permissions and access to resources.
The possible values for the Level property of the TrustSection class are:
- Full: Specifies unrestricted permissions and grants the ASP.NET application permissions to access any resource that is subject to operating system security; all privileged operations are supported
- High: specifies a high level of code access security which limits the application from doing the following:
 - Call unmanaged code
 - Call serviced components
 - Write to the event log
 - Access Microsoft Windows Message Queuing queues
 - Access ODBC, OLD DB, or Oracle data sources
- Medium: specifies a medium level of code access security, which means that in addition to the restrictions for High, the ASP.NET application cannot do any of the following things:
 - Access files outside the application directory
 - Access the registry
- Low: specifies a low level of code access security, which means that in addition to the restrictions for Medium, the application is prevented from performing any of the following actions:
 - Write to the file system
 - Call the `System.Security.CodeAccessPermission.Assert` method to expand permissions to resources
 - Minimal: specifies a minimal level of code access security, which means that the application has only execute permission
It is recommended that the global .NET Trust Level be set to Medium or lower.</t>
  </si>
  <si>
    <t>To verify the global .NET Trust Level using IIS Manager:
1. Open IIS Manager and navigate to the level that was configured, the server in this example
2. In the features view, double click .NET Trust Levels
3. On the .NET Trust Levels page, verify that `Medium (web_mediumtrust.config)` is selected in the Trust Level dropdown
_OR_
To verify using PowerShell enter the following command:
```
Get-WebConfigurationProperty -pspath 'MACHINE/WEBROOT' -filter "system.web/trust" -name "level"
```</t>
  </si>
  <si>
    <t>Medium (web_mediumtrust.config) is selected in the Trust Level dropdown.</t>
  </si>
  <si>
    <t>The Global .NET Trust level has not been set to "medium" as (web_mediumtrust.config) is not selected in the trust level.</t>
  </si>
  <si>
    <t>The CAS determines the permissions that are granted to the application on the server. Setting a minimal level of trust that is compatible with the applications will limit the potential harm that a compromised application could cause to a system.</t>
  </si>
  <si>
    <t>If not set properly, the application may not run.</t>
  </si>
  <si>
    <t>Trust level can be set by using the UI, running `appcmd.exe` commands, by editing configuration files directly, or by writing WMI scripts. To set the .Net Trust Level to Medium at the server level using an `appcmd.exe` command:
```
%systemroot%\system32\inetsrv\appcmd set config /commit:WEBROOT /section:trust /level:Medium 
```
When `Appcmd.exe` is used to configure the element at the global level in IIS, the `/commit:WEBROOT` switch must be included so that configuration changes are made to the root `web.config` file instead of `ApplicationHost.config`.
_OR_
Enter the following command in PowerShell to configure:
```
Set-WebConfigurationProperty -pspath 'MACHINE/WEBROOT' -filter "system.web/trust" -name "level" -value "Medium"
```</t>
  </si>
  <si>
    <t>Ensure global .NET trust level is configured. One method to achieve the recommended state is to execute the following method(s):
Trust level can be set by using the UI, running `appcmd.exe` commands, by editing configuration files directly, or by writing WMI scripts. To set the .Net Trust Level to Medium at the server level using an `appcmd.exe` command:
```
%systemroot%\system32\inetsrv\appcmd set config /commit:WEBROOT /section:trust /level:Medium 
```
When `Appcmd.exe` is used to configure the element at the global level in IIS, the `/commit:WEBROOT` switch must be included so that configuration changes are made to the root `web.config` file instead of `ApplicationHost.config`.
_OR_
Enter the following command in PowerShell to configure:
```
Set-WebConfigurationProperty -pspath 'MACHINE/WEBROOT' -filter "system.web/trust" -name "level" -value "Medium"
```</t>
  </si>
  <si>
    <t xml:space="preserve">To close this finding, please provide a screenshot showing the .NET trust level configuration setting with the agency's CAP. </t>
  </si>
  <si>
    <t>IIS10-19</t>
  </si>
  <si>
    <t>Ensure Double-Encoded requests will be rejected</t>
  </si>
  <si>
    <t>This Request Filter feature prevents attacks that rely on double-encoded requests and applies if an attacker submits a double-encoded request to IIS. When the double-encoded requests filter is enabled, IIS will go through a two iteration process of normalizing the request. If the first normalization differs from the second, the request is rejected and the error code is logged as a 404.11. The double-encoded requests filter was the `VerifyNormalization` option in UrlScan. 
It is recommended that double-encoded requests be rejected.</t>
  </si>
  <si>
    <t>If a request is rejected because it contains a double-encoded request, a 404.11 HTTP status is logged to the IIS log file.
To manually verify the change, locate and open the `web.config` for the web site or application in which the request filter was set. Ensure the value defined for `allowDoubleEscaping` is `false`:
```
&lt;configuration&gt;
 &lt;system.webServer&gt;
 &lt;security&gt;
 &lt;requestFiltering
 allowDoubleEscaping="false"&gt;
 &lt;/requestFiltering&gt;
 &lt;/security&gt;
 &lt;/system.webServer&gt;
&lt;/configuration&gt;
```
OR
To verify using PowerShell enter the following command:
```
Get-WebConfigurationProperty -pspath 'MACHINE/WEBROOT/APPHOST' -filter "system.webServer/security/requestFiltering" -name "allowDoubleEscaping"
```</t>
  </si>
  <si>
    <t>The value defined for allowDoubleEscaping is false.</t>
  </si>
  <si>
    <t xml:space="preserve">Double-encoded requests are not being rejected as the value set for "allowDoubleEscaping" is set to "true". </t>
  </si>
  <si>
    <t>4.5</t>
  </si>
  <si>
    <t>This feature will help prevent attacks that rely on URLs that have been crafted to contain double-encoded request(s).</t>
  </si>
  <si>
    <t>Double-encoded requests will be rejected.</t>
  </si>
  <si>
    <t>The `allowDoubleEscaping` Request Filter may be set for a server, website, or application using the IIS Manager GUI, using `AppCmd.exe` commands in a command-line window, and/or directly editing the configuration files. To configure using the IIS Manager GUI:
1. Open Internet Information Services (IIS) Manager
2. In the Connections pane, select the site, application, or directory to be configured
3. In the Home pane, double-click Request Filtering
4. Click Edit Feature Settings... in the Actions pane
5. Under the General section, uncheck Allow double escaping
If a file name in a URL includes "+" then `allowDoubleEscaping` must be set to `true` to allow functionality.
Enter the following command in AppCmd.exe to configure:
```
%systemroot%\system32\inetsrv\appcmd set config /section:requestfiltering /allowDoubleEscaping:false
```
OR
Enter the following command in PowerShell to configure:
```
Set-WebConfigurationProperty -pspath 'MACHINE/WEBROOT/APPHOST' -filter "system.webServer/security/requestFiltering" -name "allowDoubleEscaping" -value "True"
```</t>
  </si>
  <si>
    <t>Ensure Double-Encoded requests will be rejected. One method to achieve the recommended state is to execute the following method(s):
The `allowDoubleEscaping` Request Filter may be set for a server, website, or application using the IIS Manager GUI, using `AppCmd.exe` commands in a command-line window, and/or directly editing the configuration files. To configure using the IIS Manager GUI:
1. Open Internet Information Services (IIS) Manager
2. In the Connections pane, select the site, application, or directory to be configured
3. In the Home pane, double-click Request Filtering
4. Click Edit Feature Settings... in the Actions pane
5. Under the General section, uncheck Allow double escaping
If a file name in a URL includes "+" then `allowDoubleEscaping` must be set to `true` to allow functionality.
Enter the following command in AppCmd.exe to configure:
```
%systemroot%\system32\inetsrv\appcmd set config /section:requestfiltering /allowDoubleEscaping:false
```
OR
Enter the following command in PowerShell to configure:
```
Set-WebConfigurationProperty -pspath 'MACHINE/WEBROOT/APPHOST' -filter "system.webServer/security/requestFiltering" -name "allowDoubleEscaping" -value "True"
```</t>
  </si>
  <si>
    <t>IIS10-20</t>
  </si>
  <si>
    <t>Ensure 'HTTP Trace Method' is disabled</t>
  </si>
  <si>
    <t>The HTTP TRACE method returns the contents of client HTTP requests in the entity-body of the TRACE response. Attackers could leverage this behavior to access sensitive information, such as authentication data or cookies, contained in the HTTP headers of the request. One such way to mitigate this is by using the `&lt;verbs&gt;` element of the `&lt;requestFiltering&gt;` collection. The `&lt;verbs&gt;` element replaces the [AllowVerbs] and [DenyVerbs] features in UrlScan. 
It is recommended the HTTP TRACE method be denied.</t>
  </si>
  <si>
    <t>IIS will return an HTTP 404.6 error to the client when Request Filtering blocks an HTTP request because of a denied HTTP verb. To manually verify the change, browse to the `web.config` file for which the change was made and verify the below configuration:
```
&lt;configuration&gt;
 &lt;system.webServer&gt;
 &lt;security&gt;
 &lt;requestFiltering&gt;
 &lt;verbs&gt;
 &lt;add verb="TRACE" allowed="false" /&gt;
 &lt;/verbs&gt;
 &lt;/requestFiltering&gt;
 &lt;/security&gt;
 &lt;/system.webServer&gt;
&lt;/configuration&gt;
```
To view this Request Filter using an `AppCmd.exe` command, run the following command at an elevated command prompt:
```
%systemroot%\system32\inetsrv\appcmd listconfig /section:requestfiltering
```</t>
  </si>
  <si>
    <t>The web.config file has the below configuration:
 &lt;configuration&gt;
 &lt;system.webServer&gt;
 &lt;security&gt;
 &lt;requestFiltering&gt;
 &lt;verbs&gt;
 &lt;add verb="TRACE" allowed="false" /&gt;
 &lt;/verbs&gt;
 &lt;/requestFiltering&gt;
 &lt;/security&gt;
 &lt;/system.webServer&gt;
&lt;/configuration&gt;</t>
  </si>
  <si>
    <t xml:space="preserve">The HTTP trace method in the web.config file is not disabled as &lt;add verb="TRACE" allowed="true" /&gt; when it should equal "false". </t>
  </si>
  <si>
    <t>4.6</t>
  </si>
  <si>
    <t>Attackers may abuse HTTP TRACE functionality to gain access to information in HTTP headers such as cookies and authentication data. This risk can be mitigated by not allowing the TRACE verb.</t>
  </si>
  <si>
    <t>Contents of client HTTP requests in the entity-body of the TRACE response will not be available.</t>
  </si>
  <si>
    <t>1. Open Internet Information Services (IIS) Manager
2. In the Connections pane, select the site, application, or directory to be configured
3. In the Home pane, double-click Request Filtering
4. In the Request Filtering pane, click the HTTP verbs tab, and then click Deny Verb... in the Actions pane
5. In the Deny Verb dialog box, enter the TRACE, and then click OK
Enter the following command in AppCmd.exe to configure:
```
%systemroot%\system32\inetsrv\appcmd set config /section:requestfiltering /+verbs.[verb='TRACE',allowed='false']
```
OR
Enter the following command in PowerShell to configure:
```
Add-WebConfigurationProperty -pspath 'MACHINE/WEBROOT/APPHOST' -filter "system.webServer/security/requestFiltering/verbs" -name "." -value @{verb='TRACE';allowed='False'}
```</t>
  </si>
  <si>
    <t>Ensure 'HTTP Trace Method' is disabled. One method to achieve the recommended state is to execute the following method(s):
1. Open Internet Information Services (IIS) Manager
2. In the Connections pane, select the site, application, or directory to be configured
3. In the Home pane, double-click Request Filtering
4. In the Request Filtering pane, click the HTTP verbs tab, and then click Deny Verb... in the Actions pane
5. In the Deny Verb dialog box, enter the TRACE, and then click OK
Enter the following command in AppCmd.exe to configure:
```
%systemroot%\system32\inetsrv\appcmd set config /section:requestfiltering /+verbs.[verb='TRACE',allowed='false']
```
OR
Enter the following command in PowerShell to configure:
```
Add-WebConfigurationProperty -pspath 'MACHINE/WEBROOT/APPHOST' -filter "system.webServer/security/requestFiltering/verbs" -name "." -value @{verb='TRACE';allowed='False'}
```</t>
  </si>
  <si>
    <t>To close this finding, please provide a screenshot showing that HTTP trace has been disabled with the agency's CAP.</t>
  </si>
  <si>
    <t>IIS10-21</t>
  </si>
  <si>
    <t>Ensure Unlisted File Extensions are not allowed</t>
  </si>
  <si>
    <t>The `FileExtensions` Request Filter allows administrators to define specific extensions their web server(s) will allow and disallow. The property `allowUnlisted` will cover all other file extensions not explicitly allowed or denied. Often times, extensions such as `.config`, `.bat`, `.exe`, to name a few, should never be served. The `AllowExtensions` and `DenyExtensions` options are the UrlScan equivalents. 
It is recommended that all extensions be disallowed at the most global level possible, with only those necessary being allowed.</t>
  </si>
  <si>
    <t>When IIS rejects a request based on a file extensions filter, the error code logged is 404.7.
To manually verify the change, locate and open the `web.config` for the web site or application in which the Request Filter was set. Ensure `&lt;fileExtensions allowUnlisted="false"&gt;`. The following `web.config` will disallow any requests for files that do not have `.asp`, `.aspx`, or `.html` as their extension:
```
&lt;configuration&gt;
 &lt;system.webServer&gt;
 &lt;security&gt;
 &lt;requestFiltering&gt;
 &lt;fileExtensions allowUnlisted="false"&gt;
 &lt;add fileExtension=".asp" allowed="true" /&gt;
 &lt;add fileExtension=".aspx" allowed="true" /&gt;
 &lt;add fileExtension=".html" allowed="true" /&gt;
 &lt;/fileExtensions&gt;
 &lt;/requestFiltering&gt;
 &lt;/security&gt;
 &lt;/system.webServer&gt;
&lt;/configuration&gt;
```
OR
To verify using AppCmd.exe enter the following command:
```
%systemroot%\system32\inetsrv\appcmd list config /section:requestfiltering
```
OR
To verify using PowerShell enter the following command
```
Get-WebConfigurationProperty -pspath 'MACHINE/WEBROOT/APPHOST' -filter "system.webServer/security/requestFiltering/fileExtensions" -name "allowUnlisted"
```</t>
  </si>
  <si>
    <t>&lt;fileExtensions allowUnlisted="false"&gt; exists in the web.config file.</t>
  </si>
  <si>
    <t xml:space="preserve">Unlisted file extensions are being allowed because  the &lt;fileExtensions allowUnlisted&gt; configuration in the web.config value is not set to "false". </t>
  </si>
  <si>
    <t>4.7</t>
  </si>
  <si>
    <t>Disallowing all but the necessary file extensions can greatly reduce the attack surface of applications and servers.</t>
  </si>
  <si>
    <t>If not set properly, file extensions that are needed will be rejected.</t>
  </si>
  <si>
    <t>The `allowUnlisted` Request Filter may be set for a server, website, or application using the IIS Manager GUI, using `AppCmd.exe` commands in a command-line window, and/or directly editing the configuration files. To configure at the server level using the IIS Manager GUI:
1. Open Internet Information Services (IIS) Manager
2. In the Connections pane, select the server
3. In the Home pane, double-click Request Filtering
4. Click Edit Feature Settings... in the Actions pane
5. Under the General section, uncheck Allow unlisted file name extensions
Enter the following command in AppCmd.exe to configure:
```
%systemroot%\system32\inetsrv\appcmd set config /section:requestfiltering /fileExtensions.allowunlisted:false
```
OR
Enter the following command in PowerShell to configure:
```
Set-WebConfigurationProperty -pspath 'MACHINE/WEBROOT/APPHOST' -filter "system.webServer/security/requestFiltering/fileExtensions" -name "allowUnlisted" -value "False"
```</t>
  </si>
  <si>
    <t>Ensure Unlisted File Extensions are not allowed. One method to achieve the recommended state is to execute the following method(s):
The `allowUnlisted` Request Filter may be set for a server, website, or application using the IIS Manager GUI, using `AppCmd.exe` commands in a command-line window, and/or directly editing the configuration files. To configure at the server level using the IIS Manager GUI:
1. Open Internet Information Services (IIS) Manager
2. In the Connections pane, select the server
3. In the Home pane, double-click Request Filtering
4. Click Edit Feature Settings... in the Actions pane
5. Under the General section, uncheck Allow unlisted file name extensions
Enter the following command in AppCmd.exe to configure:
```
%systemroot%\system32\inetsrv\appcmd set config /section:requestfiltering /fileExtensions.allowunlisted:false
```
OR
Enter the following command in PowerShell to configure:
```
Set-WebConfigurationProperty -pspath 'MACHINE/WEBROOT/APPHOST' -filter "system.webServer/security/requestFiltering/fileExtensions" -name "allowUnlisted" -value "False"
```</t>
  </si>
  <si>
    <t xml:space="preserve">To close this finding, please provide a screenshot showing the allowed file extensions with the agency's CAP. </t>
  </si>
  <si>
    <t>IIS10-22</t>
  </si>
  <si>
    <t>Ensure Handler is not granted Write and Script/Execute</t>
  </si>
  <si>
    <t>Handler mappings can be configured to give permissions to `Read`, `Write`, `Script`, or `Execute` depending on what the use is for - reading static content, uploading files, executing scripts, etc. 
It is recommended to grant a handler either `Execute/Script` or `Write` permissions, but not both.</t>
  </si>
  <si>
    <t>Open the `ApplicationHost.config` file in `%systemroot%\system32\inetsrv\config`. Find the `&lt;handlers&gt;` section and verify that the `accessPolicy` attribute does not contain `Write` when `Script` or `Execute` are present. The following is an acceptable example:
```
&lt;system.webserver&gt;
 &lt;handlers accessPolicy="Read, Script"&gt;
 &lt;/handlers&gt;
&lt;/system.webserver&gt;
```
OR
To verify using PowerShell enter the following command:
```
Get-WebConfigurationProperty -pspath 'MACHINE/WEBROOT/APPHOST' -filter "system.webServer/handlers" -name "accessPolicy"
```</t>
  </si>
  <si>
    <t>The accessPolicy attribute does not contain Write when Script or Execute are present.</t>
  </si>
  <si>
    <t xml:space="preserve">The accessPolicy attribute contains both the write and script/execution permissions. </t>
  </si>
  <si>
    <t>4.8</t>
  </si>
  <si>
    <t>By allowing both `Execute/Script` and `Write` permissions, a handler can run malicious code on the target server. Ensuring these two permissions are never together will help lower the risk of malicious code being executed on the server.</t>
  </si>
  <si>
    <t>The `accessPolicy` attribute in the `&lt;handlers&gt;` section of either the `ApplicationHost.config` (server-wide) or `web.config` (site or application) must not have `Write` present when `Script` or `Execute` are present. To resolve this issue for a Web server, the attribute in the `&lt;handlers&gt;` section of the `ApplicationHost.config` file for the server must manually be edited. To edit the ApplicationHost.config file by using Notepad, perform the following steps:
1. Open Notepad as Administrator
2. Open the ApplicationHost.config file in `%systemroot%\system32\inetsrv\config`
3. Edit the `&lt;handlers&gt;` section `accessPolicy` attribute so that `Write` is not present when `Script` or `Execute` are present
Enter the following command in AppCmd.exe to configure:
```
%systemroot%\system32\inetsrv\appcmd set config /section:handlers /accessPolicy:Read,Script
```
OR
Enter the following command in PowerShell to configure:
```
Set-WebConfigurationProperty -pspath 'MACHINE/WEBROOT/APPHOST' -filter "system.webServer/handlers" -name "accessPolicy" -value "Read,Script"
```
Note: This configuration change cannot be made by using IIS Manager.</t>
  </si>
  <si>
    <t>Ensure Handler is not granted Write and Script/Execute. One method to achieve the recommended state is to execute the following method(s):
The `accessPolicy` attribute in the `&lt;handlers&gt;` section of either the `ApplicationHost.config` (server-wide) or `web.config` (site or application) must not have `Write` present when `Script` or `Execute` are present. To resolve this issue for a Web server, the attribute in the `&lt;handlers&gt;` section of the `ApplicationHost.config` file for the server must manually be edited. To edit the ApplicationHost.config file by using Notepad, perform the following steps:
1. Open Notepad as Administrator
2. Open the ApplicationHost.config file in `%systemroot%\system32\inetsrv\config`
3. Edit the `&lt;handlers&gt;` section `accessPolicy` attribute so that `Write` is not present when `Script` or `Execute` are present
Enter the following command in AppCmd.exe to configure:
```
%systemroot%\system32\inetsrv\appcmd set config /section:handlers /accessPolicy:Read,Script
```
OR
Enter the following command in PowerShell to configure:
```
Set-WebConfigurationProperty -pspath 'MACHINE/WEBROOT/APPHOST' -filter "system.webServer/handlers" -name "accessPolicy" -value "Read,Script"
```
Note: This configuration change cannot be made by using IIS Manager.</t>
  </si>
  <si>
    <t>To close this finding, please provide a screenshot showing the ApplicationHost.conf configuration settings with the agency's CAP.</t>
  </si>
  <si>
    <t>IIS10-23</t>
  </si>
  <si>
    <t>Ensure 'notListedIsapisAllowed' is set to false</t>
  </si>
  <si>
    <t>The `notListedIsapisAllowed `attribute is a server-level setting that is located in the `ApplicationHost.config` file in the `&lt;isapiCgiRestriction&gt;` element of the `&lt;system.webServer&gt;` section under `&lt;security&gt;`. This element ensures that malicious users cannot copy unauthorized ISAPI binaries to the Web server and then run them. 
It is recommended that `notListedIsapisAllowed` be set to `false`.</t>
  </si>
  <si>
    <t>Open the `applicationHost.config` file in `%systemroot%\system32\inetsrv\config`. Verify that the `notListedIsapisAllowed` attribute in the `&lt;isapiCgiRestriction&gt;` element is set to `false`:
```
&lt;system.webServer&gt;
 &lt;security&gt;
 &lt;isapiCgiRestriction notListedIsapisAllowed="false"&gt;
 &lt;/isapiCgiRestriction&gt;
 &lt;/security&gt;
&lt;/system.webServer&gt;
```
OR
To verify using PowerShell enter the following command:
```
Get-WebConfigurationProperty -pspath 'MACHINE/WEBROOT/APPHOST' -filter "system.webServer/security/isapiCgiRestriction" -name "notListedIsapisAllowed"
```</t>
  </si>
  <si>
    <t xml:space="preserve">The notListedIsapisAllowed attribute in the &lt;isapiCgiRestriction&gt; element is set to false.
</t>
  </si>
  <si>
    <t xml:space="preserve">The notListedIsapisAllowed attribute in the &lt;isapiCgiRestriction&gt; element is not set to "false". </t>
  </si>
  <si>
    <t>4.9</t>
  </si>
  <si>
    <t>Restricting this attribute to `false `will help prevent potentially malicious ISAPI extensions from being run.</t>
  </si>
  <si>
    <t>Unauthorized ISAPI binaries will not be allowed.</t>
  </si>
  <si>
    <t>To use IIS Manager to set the `notListedIsapisAllowed` attribute to `false`:
1. Open IIS Manager as Administrator
2. In the Connections pane on the left, select server to be configured
3. In Features View, select ISAPI and CGI Restrictions; in the Actions pane, select Open Feature
4. In the Actions pane, select Edit Feature Settings
5. In the Edit ISAPI and CGI Restrictions Settings dialog, clear the Allow unspecified ISAPI modules check box, if checked
6. Click OK
Enter the following command in AppCmd.exe to configure:
```
%systemroot%\system32\inetsrv\appcmd.exe set config -section:system.webServer/security/isapiCgiRestriction /notListedIsapisAllowed:false
```
OR
Enter the following command in PowerShell to configure:
```
Set-WebConfigurationProperty -pspath 'MACHINE/WEBROOT/APPHOST' -filter "system.webServer/security/isapiCgiRestriction" -name "notListedIsapisAllowed" -value "False"
```</t>
  </si>
  <si>
    <t>Ensure 'notListedIsapisAllowed' is set to false. One method to achieve the recommended state is to execute the following method(s):
To use IIS Manager to set the `notListedIsapisAllowed` attribute to `false`:
1. Open IIS Manager as Administrator
2. In the Connections pane on the left, select server to be configured
3. In Features View, select ISAPI and CGI Restrictions; in the Actions pane, select Open Feature
4. In the Actions pane, select Edit Feature Settings
5. In the Edit ISAPI and CGI Restrictions Settings dialog, clear the Allow unspecified ISAPI modules check box, if checked
6. Click OK
Enter the following command in AppCmd.exe to configure:
```
%systemroot%\system32\inetsrv\appcmd.exe set config -section:system.webServer/security/isapiCgiRestriction /notListedIsapisAllowed:false
```
OR
Enter the following command in PowerShell to configure:
```
Set-WebConfigurationProperty -pspath 'MACHINE/WEBROOT/APPHOST' -filter "system.webServer/security/isapiCgiRestriction" -name "notListedIsapisAllowed" -value "False"
```</t>
  </si>
  <si>
    <t>To close this finding, please provide a screenshot showing the notListedApisAllowed configuration setting with the agency's CAP.</t>
  </si>
  <si>
    <t>IIS10-24</t>
  </si>
  <si>
    <t>Ensure 'notListedCgisAllowed' is set to false</t>
  </si>
  <si>
    <t>The `notListedCgisAllowed` attribute is a server-level setting that is located in the `ApplicationHost.config` file in the `&lt;isapiCgiRestriction&gt;` element of the `&lt;system.webServer&gt;` section under `&lt;security&gt;`. This element ensures that malicious users cannot copy unauthorized CGI binaries to the Web server and then run them. 
It is recommended that `notListedCgisAllowed` be set to `false`.</t>
  </si>
  <si>
    <t>Browse to and open the `applicationHost.config` file and verify that the `notListedCgisAllowed` attribute in the `&lt;isapiCgiRestriction&gt;` element is set to `false`:
```
&lt;system.webServer&gt;
 &lt;security&gt;
 &lt;isapiCgiRestriction notListedCgisAllowed="false"&gt;
 &lt;/isapiCgiRestriction&gt;
 &lt;/security&gt;
&lt;/system.webServer&gt;
```
OR
To verify using PowerShell enter the following command:
```
Get-WebConfigurationProperty -pspath 'MACHINE/WEBROOT/APPHOST' -filter "system.webServer/security/isapiCgiRestriction" -name "notListedCgisAllowed"
```</t>
  </si>
  <si>
    <t>The notListedCgisAllowed attribute in the &lt;isapiCgiRestriction&gt; element is set to false.</t>
  </si>
  <si>
    <t>The notListedCgisAllowed attribute in the &lt;isapiCgiRestriction&gt; value is not set to "false".</t>
  </si>
  <si>
    <t>4.10</t>
  </si>
  <si>
    <t>Restricting this attribute to `false` will help prevent unlisted CGI extensions, including potentially malicious CGI scripts from being run.</t>
  </si>
  <si>
    <t>Unlisted CGI extensions will not be allowed.</t>
  </si>
  <si>
    <t>To set the `notListedCgisAllowed` attribute to false using IIS Manager:
1. Open IIS Manager as Administrator
2. In the Connections pane on the left, select the server to configure
3. In Features View, select ISAPI and CGI Restrictions; in the Actions pane, select Open Feature
4. In the Actions pane, select Edit Feature Settings
5. In the Edit ISAPI and CGI Restrictions Settings dialog, clear the Allow unspecified CGI modules check box
6. Click OK
Enter the following command in AppCmd.exe to configure:
```
%systemroot%\system32\inetsrv\appcmd.exe set config -section:system.webServer/security/isapiCgiRestriction /notListedCgisAllowed:false
```
OR
Enter the following command in PowerShell to configure:
```
Set-WebConfigurationProperty -pspath 'MACHINE/WEBROOT/APPHOST' -filter "system.webServer/security/isapiCgiRestriction" -name "notListedCgisAllowed" -value "False"
```</t>
  </si>
  <si>
    <t>Ensure 'notListedCgisAllowed' is set to false. One method to achieve the recommended state is to execute the following method(s):
To set the `notListedCgisAllowed` attribute to false using IIS Manager:
1. Open IIS Manager as Administrator
2. In the Connections pane on the left, select the server to configure
3. In Features View, select ISAPI and CGI Restrictions; in the Actions pane, select Open Feature
4. In the Actions pane, select Edit Feature Settings
5. In the Edit ISAPI and CGI Restrictions Settings dialog, clear the Allow unspecified CGI modules check box
6. Click OK
Enter the following command in AppCmd.exe to configure:
```
%systemroot%\system32\inetsrv\appcmd.exe set config -section:system.webServer/security/isapiCgiRestriction /notListedCgisAllowed:false
```
OR
Enter the following command in PowerShell to configure:
```
Set-WebConfigurationProperty -pspath 'MACHINE/WEBROOT/APPHOST' -filter "system.webServer/security/isapiCgiRestriction" -name "notListedCgisAllowed" -value "False"
```</t>
  </si>
  <si>
    <t>To close this finding, please provide a screenshot showing the notListedCgisAllowed configuration setting with the agency's CAP.</t>
  </si>
  <si>
    <t>IIS10-25</t>
  </si>
  <si>
    <t>Ensure 'Dynamic IP Address Restrictions' is enabled</t>
  </si>
  <si>
    <t>Dynamic IP address filtering allows administrators to configure the server to block access for IPs that exceed the specified number of requests or request frequency. 
**Note:** Ensure that you receive the Forbidden page once the block has been enforced.</t>
  </si>
  <si>
    <t>Access the web server enough times to trigger the IP restriction based on the settings entered.
OR
To verify using PowerShell enter the following command:
```
Get-WebConfigurationProperty -pspath 'MACHINE/WEBROOT/APPHOST' -filter "system.webServer/security/dynamicIpSecurity/denyByConcurrentRequests" -name "enabled"
```
```
Get-WebConfigurationProperty -pspath 'MACHINE/WEBROOT/APPHOST' -filter "system.webServer/security/dynamicIpSecurity/denyByConcurrentRequests" -name "maxConcurrentRequests"
```</t>
  </si>
  <si>
    <t>After several access attempts to the web site will produce a forbidden response to the client.</t>
  </si>
  <si>
    <t xml:space="preserve">Dynamic IP Address restrictions have not been enabled. </t>
  </si>
  <si>
    <t>4.11</t>
  </si>
  <si>
    <t>IIS Dynamic IP Address Restrictions capability can be used to thwart DDos attacks. This is complimentary to the IP Addresses and Domain names Restrictions lists that can be manually maintained within IIS. In contrast, Dynamic IP address filtering allows administrators to configure the server to block access for IPs that exceed the specified request threshold. The default action Deny action for restrictions is to return a Forbidden response to the client.</t>
  </si>
  <si>
    <t>Clients will receive a forbidden response when the specified number of requests or request frequency is exceeded.</t>
  </si>
  <si>
    <t>1. Open IIS Manager.
2. Open the IP Address and Domain Restrictions feature.
3. Click Edit Dynamic Restrictions Settings..
4. Check the Deny IP Address based on the number of concurrent requests and the Deny IP Address based on the number of requests over a period of time boxes. The values can be tweaked as needed for your specific environment.
OR
Enter the following command in PowerShell to configure:
```
Set-WebConfigurationProperty -pspath 'MACHINE/WEBROOT/APPHOST' -filter "system.webServer/security/dynamicIpSecurity/denyByConcurrentRequests" -name "enabled" -value "True"
```
```
Set-WebConfigurationProperty -pspath 'MACHINE/WEBROOT/APPHOST' -filter "system.webServer/security/dynamicIpSecurity/denyByConcurrentRequests" -name "maxConcurrentRequests" -value &lt;number of requests&gt;
```</t>
  </si>
  <si>
    <t>Ensure 'Dynamic IP Address Restrictions' is enabled. One method to achieve the recommended state is to execute the following method(s):
1. Open IIS Manager.
2. Open the IP Address and Domain Restrictions feature.
3. Click Edit Dynamic Restrictions Settings..
4. Check the Deny IP Address based on the number of concurrent requests and the Deny IP Address based on the number of requests over a period of time boxes. The values can be tweaked as needed for your specific environment.
OR
Enter the following command in PowerShell to configure:
```
Set-WebConfigurationProperty -pspath 'MACHINE/WEBROOT/APPHOST' -filter "system.webServer/security/dynamicIpSecurity/denyByConcurrentRequests" -name "enabled" -value "True"
```
```
Set-WebConfigurationProperty -pspath 'MACHINE/WEBROOT/APPHOST' -filter "system.webServer/security/dynamicIpSecurity/denyByConcurrentRequests" -name "maxConcurrentRequests" -value &lt;number of requests&gt;
```</t>
  </si>
  <si>
    <t>To close this finding, please provide a screenshot showing the domain restriction settings with the agency's CAP.</t>
  </si>
  <si>
    <t>IIS10-26</t>
  </si>
  <si>
    <t>Ensure Default IIS web log location is moved</t>
  </si>
  <si>
    <t>IIS will log relatively detailed information on every request. These logs are usually the first item looked at in a security response and can be the most valuable. Malicious users are aware of this and will often try to remove evidence of their activities. 
It is recommended that the default location for IIS log files be changed to a restricted, non-system drive.</t>
  </si>
  <si>
    <t>To verify web logs are being logged to the new location, open Windows Explorer and browse to the path that was defined. Depending on how the logging was configured, there will be either:
1. A folder containing .log files or
2. .log files in the root of the specified directory
OR
To verify using PowerShell enter the following command:
```
Get-WebConfigurationProperty -pspath 'MACHINE/WEBROOT/APPHOST' -filter "system.applicationHost/sites/siteDefaults/logFile" -name "directory"
```</t>
  </si>
  <si>
    <t>The .log files are located in a new directory.</t>
  </si>
  <si>
    <t>Default IIS web log location has not been moved.</t>
  </si>
  <si>
    <t>HAU10</t>
  </si>
  <si>
    <t>HAU10: Audit logs are not properly protected</t>
  </si>
  <si>
    <t>Moving IIS logging to a restricted, non-system drive will help mitigate the risk of logs being maliciously altered, removed, or lost in the event of system drive failure(s).</t>
  </si>
  <si>
    <t>If an administrator needs access to the log file, that does not have drive permission, they will be unable to view that file.</t>
  </si>
  <si>
    <t>Moving the default log location can be easily accomplished using the Logging feature in the IIS Management UI, `AppCmd.exe`, or PowerShell. 
Enter the following command in AppCmd.exe to configure:
```
%systemroot%\system32\inetsrv\appcmd set config -section:sites -siteDefaults.logfile.directory:&lt;new log location&gt; 
```
OR
Enter the following command in PowerShell to configure:
```
Set-WebConfigurationProperty -pspath 'MACHINE/WEBROOT/APPHOST' -filter "system.applicationHost/sites/siteDefaults/logFile" -name "directory" -value &lt;new log location&gt;
```
Moving log file stores to a non-system drive or partition separate from where web applications run and/or content is served is preferred. Additionally, folder-level NTFS permissions should be set as restrictive as possible; Administrators and SYSTEM are typically the only principals requiring access.
While standard IIS logs can be moved and edited using IIS Manager, additional management tool add-ons are required in order to manage logs generated by other IIS features, such as Request Filtering and IIS Advanced Logging. These add-ons can be obtained using the Web Platform Installer or from Microsoft's site. The HTTPErr logging location can be changed by adding a registry key.</t>
  </si>
  <si>
    <t>Ensure Default IIS web log location is moved. One method to achieve the recommended state is to execute the following method(s):
Moving the default log location can be easily accomplished using the Logging feature in the IIS Management UI, `AppCmd.exe`, or PowerShell. 
Enter the following command in AppCmd.exe to configure:
```
%systemroot%\system32\inetsrv\appcmd set config -section:sites -siteDefaults.logfile.directory:&lt;new log location&gt; 
```
OR
Enter the following command in PowerShell to configure:
```
Set-WebConfigurationProperty -pspath 'MACHINE/WEBROOT/APPHOST' -filter "system.applicationHost/sites/siteDefaults/logFile" -name "directory" -value &lt;new log location&gt;
```
Moving log file stores to a non-system drive or partition separate from where web applications run and/or content is served is preferred. Additionally, folder-level NTFS permissions should be set as restrictive as possible; Administrators and SYSTEM are typically the only principals requiring access.
While standard IIS logs can be moved and edited using IIS Manager, additional management tool add-ons are required in order to manage logs generated by other IIS features, such as Request Filtering and IIS Advanced Logging. These add-ons can be obtained using the Web Platform Installer or from Microsoft's site. The HTTPErr logging location can be changed by adding a registry key.</t>
  </si>
  <si>
    <t xml:space="preserve">To close this finding, please provide a screenshot showing the new directory path for the IIS web logs with the agency's CAP. </t>
  </si>
  <si>
    <t>IIS10-27</t>
  </si>
  <si>
    <t>Ensure Advanced IIS logging is enabled</t>
  </si>
  <si>
    <t>IIS Advanced Logging is a module which provides flexibility in logging requests and client data. It provides controls that allow businesses to specify what fields are important, easily add additional fields, and provide policies pertaining to log file rollover and Request Filtering. HTTP request/response headers, server variables, and client-side fields can be easily logged with minor configuration in the IIS management console.</t>
  </si>
  <si>
    <t>Browse to the location of the Advanced Logs and verify .log files are being generated. Note that logs will be written to disk after a non-determined period of time. They can be written into their specified directory immediately if, in the Log Definition, the Publish real-time events and Write to disk options are selected.</t>
  </si>
  <si>
    <t>In the Log Definition, the Publish real-time events and Write to disk options are selected.</t>
  </si>
  <si>
    <t xml:space="preserve">Advanced IIS logging is  has not been enabled. </t>
  </si>
  <si>
    <t>HAU17</t>
  </si>
  <si>
    <t>HAU17: Audit logs do not capture sufficient auditable events</t>
  </si>
  <si>
    <t>Many of the fields available in Advanced Logging can provide extensive, real-time data and details not otherwise obtainable. Developers and security professionals can use this information to identify and remediate application vulnerabilities/attack patterns.</t>
  </si>
  <si>
    <t>Collecting detailed log files will take more space on the specified drive.</t>
  </si>
  <si>
    <t>IIS Advanced Logging can be configured for servers, Web sites, and directories in IIS Manager. To enable Advanced Logging using the UI:
1. Open Internet Information Services (IIS) Manager
2. Click the server in the Connections pane
3. Double-click the Logging icon on the Home page
4. Click Select Fields
The fields that will be logged need to be configured using the Add or Edit Fields button.
Note: There may be performance considerations depending on the extent of the configuration.</t>
  </si>
  <si>
    <t>Ensure Advanced IIS logging is enabled. One method to achieve the recommended state is to execute the following method(s):
IIS Advanced Logging can be configured for servers, Web sites, and directories in IIS Manager. To enable Advanced Logging using the UI:
1. Open Internet Information Services (IIS) Manager
2. Click the server in the Connections pane
3. Double-click the Logging icon on the Home page
4. Click Select Fields
The fields that will be logged need to be configured using the Add or Edit Fields button.
Note: There may be performance considerations depending on the extent of the configuration.</t>
  </si>
  <si>
    <t xml:space="preserve">To close this finding, please provide a screenshot showing the advanced logging configuration setting with the agency's CAP. </t>
  </si>
  <si>
    <t>IIS10-28</t>
  </si>
  <si>
    <t>AU-6</t>
  </si>
  <si>
    <t>Audit Review, Analysis, And Reporting</t>
  </si>
  <si>
    <t>Ensure 'ETW Logging' is enabled</t>
  </si>
  <si>
    <t>Event Tracing for Windows (ETW) is a Windows feature that allows Administrators to send logging information to another location. This information is then compiled on the server and can be queried.</t>
  </si>
  <si>
    <t>Using Message Analyzer, configure the query for Microsoft-Windows-IIS-Logging. Verify you see live logging data by accessing the website.</t>
  </si>
  <si>
    <t>Live logging data is produced by accessing the website.</t>
  </si>
  <si>
    <t>ETW logging has not been configured correctly.</t>
  </si>
  <si>
    <t>HAU19</t>
  </si>
  <si>
    <t>HAU19: Audit log anomalies or findings are not reported and tracked</t>
  </si>
  <si>
    <t>IIS flushes log information to disk, therefore prior to IIS, administrators do not have access to real-time logging information. Text-based log files can also be difficult and time consuming to process. By enabling ETW, administrators have access to use standard query tools for viewing real-time logging information.</t>
  </si>
  <si>
    <t>A dedicated server hosting Event Tracing for Windows (ETW) will be needed.</t>
  </si>
  <si>
    <t>To configure ETW logging:
1. Open IIS Manager
2. Select the server or site to enable ETW
3. Select Logging.
4. Ensure Log file format is W3C.
5. Select Both log file and ETW event
6. Save your settings.</t>
  </si>
  <si>
    <t>Ensure 'ETW Logging' is enabled. One method to achieve the recommended state is to execute the following method(s):
To configure ETW logging:
1. Open IIS Manager
2. Select the server or site to enable ETW
3. Select Logging.
4. Ensure Log file format is W3C.
5. Select Both log file and ETW event
6. Save your settings.</t>
  </si>
  <si>
    <t>To close this finding, please provide a screenshot of the ETW configuration setting with the agency's CAP.</t>
  </si>
  <si>
    <t>IIS10-29</t>
  </si>
  <si>
    <t>Ensure FTP requests are encrypted</t>
  </si>
  <si>
    <t>FTP Publishing Service for IIS supports adding an SSL certificate to an FTP site. Using an SSL certificate with an FTP site is also known as FTP-S or FTP over Secure Socket Layers (SSL). FTP-S is an RFC standard (RFC 4217) where an SSL certificate is added to an FTP site and thereby making it possible to perform secure file transfers.</t>
  </si>
  <si>
    <t>To verify using PowerShell enter the following commands:
```
Get-WebConfigurationProperty -pspath 'MACHINE/WEBROOT/APPHOST' -filter "system.applicationHost/sites/siteDefaults/ftpServer/security/ssl" -name "controlChannelPolicy"
```
```
Get-WebConfigurationProperty -pspath 'MACHINE/WEBROOT/APPHOST' -filter "system.applicationHost/sites/siteDefaults/ftpServer/security/ssl" -name "dataChannelPolicy"
```
The output should be SslRequire for both commands.</t>
  </si>
  <si>
    <t>FTP-S is implemented on the server.</t>
  </si>
  <si>
    <t>FTP requests are not being encrypted via an SSL certificate. (Also known as FTP-S)</t>
  </si>
  <si>
    <t>HSC1</t>
  </si>
  <si>
    <t>HSC1: FTI is not encrypted in transit</t>
  </si>
  <si>
    <t>By using SSL, the FTP transmission is encrypted and secured from point to point and all FTP traffic as well as credentials are thereby guarded against interception.</t>
  </si>
  <si>
    <t>SSL will be needed for the FTP transmission.</t>
  </si>
  <si>
    <t>To configure FTP over SSL at the server level using AppCmd.exe or PowerShell:
Enter the following command in AppCmd.exe to configure:
```
%systemroot%\system32\inetsrv\appcmd.exe set config -section:system.applicationHost/sites /siteDefaults.ftpServer.security.ssl.controlChannelPolicy:"SslRequire" /siteDefaults.ftpServer.security.ssl.dataChannelPolicy:"SslRequire" /commit:apphost
```
OR
Enter the following commands in PowerShell to configure:
```
Set-WebConfigurationProperty -pspath 'MACHINE/WEBROOT/APPHOST' -filter "system.applicationHost/sites/siteDefaults/ftpServer/security/ssl" -name "controlChannelPolicy" -value "SslRequire"
```
```
Set-WebConfigurationProperty -pspath 'MACHINE/WEBROOT/APPHOST' -filter "system.applicationHost/sites/siteDefaults/ftpServer/security/ssl" -name "dataChannelPolicy" -value "SslRequire"
```</t>
  </si>
  <si>
    <t>Ensure FTP requests are encrypted. One method to achieve the recommended state is to execute the following method(s):
To configure FTP over SSL at the server level using AppCmd.exe or PowerShell:
Enter the following command in AppCmd.exe to configure:
```
%systemroot%\system32\inetsrv\appcmd.exe set config -section:system.applicationHost/sites /siteDefaults.ftpServer.security.ssl.controlChannelPolicy:"SslRequire" /siteDefaults.ftpServer.security.ssl.dataChannelPolicy:"SslRequire" /commit:apphost
```
OR
Enter the following commands in PowerShell to configure:
```
Set-WebConfigurationProperty -pspath 'MACHINE/WEBROOT/APPHOST' -filter "system.applicationHost/sites/siteDefaults/ftpServer/security/ssl" -name "controlChannelPolicy" -value "SslRequire"
```
```
Set-WebConfigurationProperty -pspath 'MACHINE/WEBROOT/APPHOST' -filter "system.applicationHost/sites/siteDefaults/ftpServer/security/ssl" -name "dataChannelPolicy" -value "SslRequire"
```</t>
  </si>
  <si>
    <t xml:space="preserve">To close this finding, please provide a screenshot showing the SSL policy setting with the agency's CAP. </t>
  </si>
  <si>
    <t>IIS10-30</t>
  </si>
  <si>
    <t>AC-7</t>
  </si>
  <si>
    <t>Unsuccessful Logon Attempts</t>
  </si>
  <si>
    <t>Ensure FTP Logon attempt restrictions is enabled</t>
  </si>
  <si>
    <t>FTP Logon attempt restrictions is a built-in network security feature to automatically block brute force FTP attacks. This can be used to mitigate a malicious client from attempting a brute-force attack on a discovered account, such as the local administrator account.</t>
  </si>
  <si>
    <t>To verify using AppCmd.exe enter the following command:
```
%systemroot%\system32\inetsrv\appcmd.exe list config -section:system.ftpServer/security/authentication
```
The output should include denyByFailure = true
OR
To verify using PowerShell enter the following command:
```
Get-WebConfigurationProperty -pspath 'MACHINE/WEBROOT/APPHOST' -filter "system.ftpServer/security/authentication/denyByFailure" -name "enabled"
```</t>
  </si>
  <si>
    <t>Receive a message 'Connection closed by remote host' when trying to access FTP.</t>
  </si>
  <si>
    <t>The FTP logon attempt restrictions have not been enabled.</t>
  </si>
  <si>
    <t>6.2</t>
  </si>
  <si>
    <t>Successful brute force FTP attacks can allow an otherwise unauthorized user to make changes to data that should not be made. This could allow the unauthorized user to modify website code by uploading malicious software or even changing functionality for items such as online payments.</t>
  </si>
  <si>
    <t>To configure FTP Logon Attempt Restrictions at the server level using AppCmd.exe or PowerShell:
Enter the following command in AppCmd.exe to configure:
```
%systemroot%\system32\inetsrv\appcmd.exe set config -section:system.ftpServer/security/authentication /denyByFailure.enabled:"True" /commit:apphost
```
OR
Enter the following command in PowerShell to configure:
```
Set-WebConfigurationProperty -pspath 'MACHINE/WEBROOT/APPHOST' -filter "system.ftpServer/security/authentication/denyByFailure" -name "enabled" -value "True"
```</t>
  </si>
  <si>
    <t>Ensure FTP Logon attempt restrictions is enabled. One method to achieve the recommended state is to execute the following method(s):
To configure FTP Logon Attempt Restrictions at the server level using AppCmd.exe or PowerShell:
Enter the following command in AppCmd.exe to configure:
```
%systemroot%\system32\inetsrv\appcmd.exe set config -section:system.ftpServer/security/authentication /denyByFailure.enabled:"True" /commit:apphost
```
OR
Enter the following command in PowerShell to configure:
```
Set-WebConfigurationProperty -pspath 'MACHINE/WEBROOT/APPHOST' -filter "system.ftpServer/security/authentication/denyByFailure" -name "enabled" -value "True"
```</t>
  </si>
  <si>
    <t>IIS10-31</t>
  </si>
  <si>
    <t>Ensure SSLv2 is Disabled</t>
  </si>
  <si>
    <t>The SSLv2 protocol is not considered cryptographically secure, therefore should be disabled.</t>
  </si>
  <si>
    <t>Perform the following to verify SSL 2.0 is disabled.
1. Ensure the following key is set to `0`.
```
HKLM\SYSTEM\CurrentControlSet\Control\SecurityProviders\SCHANNEL\Protocols\SSL 2.0\Server:Enabled
HKLM\SYSTEM\CurrentControlSet\Control\SecurityProviders\SCHANNEL\Protocols\SSL 2.0\Client:Enabled
```
2. Ensure the following key is set to `1`.
```
HKLM\SYSTEM\CurrentControlSet\Control\SecurityProviders\SCHANNEL\Protocols\SSL 2.0\Server:DisabledByDefault
HKLM\SYSTEM\CurrentControlSet\Control\SecurityProviders\SCHANNEL\Protocols\SSL 2.0\Client:DisabledByDefault
```
To verify using PowerShell enter the following command:
```
Get-ItemProperty -path 'HKLM:\SYSTEM\CurrentControlSet\Control\SecurityProviders\SCHANNEL\Protocol
s\SSL 2.0\Server' -name 'Enabled'
Get-ItemProperty -path 'HKLM:\SYSTEM\CurrentControlSet\Control\SecurityProviders\SCHANNEL\Protocol
s\SSL 2.0\Client' -name 'Enabled'
Get-ItemProperty -path 'HKLM:\SYSTEM\CurrentControlSet\Control\SecurityProviders\SCHANNEL\Protocol
s\SSL 2.0\Server' -name 'DisabledByDefault'
Get-ItemProperty -path 'HKLM:\SYSTEM\CurrentControlSet\Control\SecurityProviders\SCHANNEL\Protocol
s\SSL 2.0\Client' -name 'DisabledByDefault'
```</t>
  </si>
  <si>
    <t>The following key is set to 1. 
HKLM\System\CurrentControlSet\Control\SecurityProviders\SCHANNEL\Protocols\SSL 2.0\Server\DisabledByDefault
The following key is set to 0. 
HKLM\System\CurrentControlSet\Control\SecurityProviders\SCHANNEL\Protocols\SSL 2.0\Server\Enabled</t>
  </si>
  <si>
    <t>SSLv2 is not disabled.</t>
  </si>
  <si>
    <t>Disabling weak protocols will help ensure the confidentiality and integrity of in-transit data.</t>
  </si>
  <si>
    <t>The SSLv2 protocol will not be available for use.</t>
  </si>
  <si>
    <t>Perform the following to disable SSL 2.0:
1. Set the following Registry key to `0`.
```
HKLM\SYSTEM\CurrentControlSet\Control\SecurityProviders\SCHANNEL\Protocols\SSL 2.0\Server:Enabled
HKLM\SYSTEM\CurrentControlSet\Control\SecurityProviders\SCHANNEL\Protocols\SSL 2.0\Client:Enabled
```
2. Set the following Registry key to `1`.
```
HKLM\SYSTEM\CurrentControlSet\Control\SecurityProviders\SCHANNEL\Protocols\SSL 2.0\Server:DisabledByDefault
HKLM\SYSTEM\CurrentControlSet\Control\SecurityProviders\SCHANNEL\Protocols\SSL 2.0\Client:DisabledByDefault
```
To disable using PowerShell enter the following command:
```
New-Item 'HKLM:\SYSTEM\CurrentControlSet\Control\SecurityProviders\SCHANNEL\Protocols\SSL 2.0\Server' -Force | Out-Null
New-Item 'HKLM:\SYSTEM\CurrentControlSet\Control\SecurityProviders\SCHANNEL\Protocols\SSL 2.0\Client' -Force | Out-Null
New-ItemProperty -path 'HKLM:\SYSTEM\CurrentControlSet\Control\SecurityProviders\SCHANNEL\Protocols\SSL 2.0\Server' -name 'Enabled' -value '0' -PropertyType 'DWord' -Force | Out-Null
New-ItemProperty -path 'HKLM:\SYSTEM\CurrentControlSet\Control\SecurityProviders\SCHANNEL\Protocols\SSL 2.0\Client' -name 'Enabled' -value '0' -PropertyType 'DWord' -Force | Out-Null
New-ItemProperty -path 'HKLM:\SYSTEM\CurrentControlSet\Control\SecurityProviders\SCHANNEL\Protocols\SSL 2.0\Server' -name 'DisabledByDefault' -value '1' -PropertyType 'DWord' -Force | Out-Null
New-ItemProperty -path 'HKLM:\SYSTEM\CurrentControlSet\Control\SecurityProviders\SCHANNEL\Protocols\SSL 2.0\Client' -name 'DisabledByDefault' -value '1' -PropertyType 'DWord' -Force | Out-Null
```</t>
  </si>
  <si>
    <t>Ensure SSLv2 is Disabled. One method to achieve the recommended state is to execute the following method(s):
Perform the following to disable SSL 2.0:
1. Set the following Registry key to `0`.
```
HKLM\SYSTEM\CurrentControlSet\Control\SecurityProviders\SCHANNEL\Protocols\SSL 2.0\Server:Enabled
HKLM\SYSTEM\CurrentControlSet\Control\SecurityProviders\SCHANNEL\Protocols\SSL 2.0\Client:Enabled
```
2. Set the following Registry key to `1`.
```
HKLM\SYSTEM\CurrentControlSet\Control\SecurityProviders\SCHANNEL\Protocols\SSL 2.0\Server:DisabledByDefault
HKLM\SYSTEM\CurrentControlSet\Control\SecurityProviders\SCHANNEL\Protocols\SSL 2.0\Client:DisabledByDefault
```
To disable using PowerShell enter the following command:
```
New-Item 'HKLM:\SYSTEM\CurrentControlSet\Control\SecurityProviders\SCHANNEL\Protocols\SSL 2.0\Server' -Force | Out-Null
New-Item 'HKLM:\SYSTEM\CurrentControlSet\Control\SecurityProviders\SCHANNEL\Protocols\SSL 2.0\Client' -Force | Out-Null
New-ItemProperty -path 'HKLM:\SYSTEM\CurrentControlSet\Control\SecurityProviders\SCHANNEL\Protocols\SSL 2.0\Server' -name 'Enabled' -value '0' -PropertyType 'DWord' -Force | Out-Null
New-ItemProperty -path 'HKLM:\SYSTEM\CurrentControlSet\Control\SecurityProviders\SCHANNEL\Protocols\SSL 2.0\Client' -name 'Enabled' -value '0' -PropertyType 'DWord' -Force | Out-Null
New-ItemProperty -path 'HKLM:\SYSTEM\CurrentControlSet\Control\SecurityProviders\SCHANNEL\Protocols\SSL 2.0\Server' -name 'DisabledByDefault' -value '1' -PropertyType 'DWord' -Force | Out-Null
New-ItemProperty -path 'HKLM:\SYSTEM\CurrentControlSet\Control\SecurityProviders\SCHANNEL\Protocols\SSL 2.0\Client' -name 'DisabledByDefault' -value '1' -PropertyType 'DWord' -Force | Out-Null
```</t>
  </si>
  <si>
    <t xml:space="preserve">To close this finding, please provide a screenshot showing that SSL 2.0 has been disabled with the agency's CAP. </t>
  </si>
  <si>
    <t>IIS10-32</t>
  </si>
  <si>
    <t>Ensure SSLv3 is Disabled</t>
  </si>
  <si>
    <t>The SSLv3 protocol is not considered cryptographically secure, therefore should be disabled.</t>
  </si>
  <si>
    <t>Perform the following to verify SSL 3.0 is disabled:
1. Ensure the following key is set to `0`.
```
HKLM\SYSTEM\CurrentControlSet\Control\SecurityProviders\SCHANNEL\Protocols\SSL 3.0\Server:Enabled
HKLM\SYSTEM\CurrentControlSet\Control\SecurityProviders\SCHANNEL\Protocols\SSL 3.0\Client:Enabled
```
2. Ensure the following key is set to `1`.
```
HKLM\SYSTEM\CurrentControlSet\Control\SecurityProviders\SCHANNEL\Protocols\SSL 3.0\Server:DisabledByDefault
HKLM\SYSTEM\CurrentControlSet\Control\SecurityProviders\SCHANNEL\Protocols\SSL 3.0\Client:DisabledByDefault
```
To verify using PowerShell enter the following command:
```
Get-ItemProperty -path 'HKLM:\SYSTEM\CurrentControlSet\Control\SecurityProviders\SCHANNEL\Protocol
s\SSL 3.0\Server' -name 'Enabled'
Get-ItemProperty -path 'HKLM:\SYSTEM\CurrentControlSet\Control\SecurityProviders\SCHANNEL\Protocol
s\SSL 3.0\Client' -name 'Enabled'
Get-ItemProperty -path 'HKLM:\SYSTEM\CurrentControlSet\Control\SecurityProviders\SCHANNEL\Protocol
s\SSL 3.0\Server' -name 'DisabledByDefault'
Get-ItemProperty -path 'HKLM:\SYSTEM\CurrentControlSet\Control\SecurityProviders\SCHANNEL\Protocol
s\SSL 3.0\Client' -name 'DisabledByDefault'
```</t>
  </si>
  <si>
    <t>The following key is set to 1. 
HKLM\System\CurrentControlSet\Control\SecurityProviders\SCHANNEL\Protocols\SSL 3.0\Server\DisabledByDefault
The following key is set to 0. 
HKLM\System\CurrentControlSet\Control\SecurityProviders\SCHANNEL\Protocols\SSL 3.0\Server\Enabled</t>
  </si>
  <si>
    <t>SSLv3 is not disabled.</t>
  </si>
  <si>
    <t>The SSLv3 protocol will not be available.</t>
  </si>
  <si>
    <t>Perform the following to disable SSL 3.0:
1. Set the following Registry key to `0`.
```
HKLM\SYSTEM\CurrentControlSet\Control\SecurityProviders\SCHANNEL\Protocols\SSL 3.0\Server:Enabled
HKLM\SYSTEM\CurrentControlSet\Control\SecurityProviders\SCHANNEL\Protocols\SSL 3.0\Client:Enabled
```
2. Set the following Registry key to `1`.
```
HKLM\SYSTEM\CurrentControlSet\Control\SecurityProviders\SCHANNEL\Protocols\SSL 3.0\Server:DisabledByDefault
HKLM\SYSTEM\CurrentControlSet\Control\SecurityProviders\SCHANNEL\Protocols\SSL 3.0\Client:DisabledByDefault
```
To disable using PowerShell enter the following command:
```
New-Item 'HKLM:\SYSTEM\CurrentControlSet\Control\SecurityProviders\SCHANNEL\Protocols\SSL 3.0\Server' -Force | Out-Null
New-Item 'HKLM:\SYSTEM\CurrentControlSet\Control\SecurityProviders\SCHANNEL\Protocols\SSL 3.0\Client' -Force | Out-Null
New-ItemProperty -path 'HKLM:\SYSTEM\CurrentControlSet\Control\SecurityProviders\SCHANNEL\Protocols\SSL 3.0\Server' -name 'Enabled' -value '0' -PropertyType 'DWord' -Force | Out-Null
New-ItemProperty -path 'HKLM:\SYSTEM\CurrentControlSet\Control\SecurityProviders\SCHANNEL\Protocols\SSL 3.0\Client' -name 'Enabled' -value '0' -PropertyType 'DWord' -Force | Out-Null
New-ItemProperty -path 'HKLM:\SYSTEM\CurrentControlSet\Control\SecurityProviders\SCHANNEL\Protocols\SSL 3.0\Server' -name 'DisabledByDefault' -value '1' -PropertyType 'DWord' -Force | Out-Null
New-ItemProperty -path 'HKLM:\SYSTEM\CurrentControlSet\Control\SecurityProviders\SCHANNEL\Protocols\SSL 3.0\Client' -name 'DisabledByDefault' -value '1' -PropertyType 'DWord' -Force | Out-Null
```</t>
  </si>
  <si>
    <t>Ensure SSLv3 is Disabled. One method to achieve the recommended state is to execute the following method(s):
Perform the following to disable SSL 3.0:
1. Set the following Registry key to `0`.
```
HKLM\SYSTEM\CurrentControlSet\Control\SecurityProviders\SCHANNEL\Protocols\SSL 3.0\Server:Enabled
HKLM\SYSTEM\CurrentControlSet\Control\SecurityProviders\SCHANNEL\Protocols\SSL 3.0\Client:Enabled
```
2. Set the following Registry key to `1`.
```
HKLM\SYSTEM\CurrentControlSet\Control\SecurityProviders\SCHANNEL\Protocols\SSL 3.0\Server:DisabledByDefault
HKLM\SYSTEM\CurrentControlSet\Control\SecurityProviders\SCHANNEL\Protocols\SSL 3.0\Client:DisabledByDefault
```
To disable using PowerShell enter the following command:
```
New-Item 'HKLM:\SYSTEM\CurrentControlSet\Control\SecurityProviders\SCHANNEL\Protocols\SSL 3.0\Server' -Force | Out-Null
New-Item 'HKLM:\SYSTEM\CurrentControlSet\Control\SecurityProviders\SCHANNEL\Protocols\SSL 3.0\Client' -Force | Out-Null
New-ItemProperty -path 'HKLM:\SYSTEM\CurrentControlSet\Control\SecurityProviders\SCHANNEL\Protocols\SSL 3.0\Server' -name 'Enabled' -value '0' -PropertyType 'DWord' -Force | Out-Null
New-ItemProperty -path 'HKLM:\SYSTEM\CurrentControlSet\Control\SecurityProviders\SCHANNEL\Protocols\SSL 3.0\Client' -name 'Enabled' -value '0' -PropertyType 'DWord' -Force | Out-Null
New-ItemProperty -path 'HKLM:\SYSTEM\CurrentControlSet\Control\SecurityProviders\SCHANNEL\Protocols\SSL 3.0\Server' -name 'DisabledByDefault' -value '1' -PropertyType 'DWord' -Force | Out-Null
New-ItemProperty -path 'HKLM:\SYSTEM\CurrentControlSet\Control\SecurityProviders\SCHANNEL\Protocols\SSL 3.0\Client' -name 'DisabledByDefault' -value '1' -PropertyType 'DWord' -Force | Out-Null
```</t>
  </si>
  <si>
    <t xml:space="preserve">To close this finding, please provide a screenshot showing that SSL 3.0 has been disabled with the agency's CAP. </t>
  </si>
  <si>
    <t>IIS10-33</t>
  </si>
  <si>
    <t>Ensure TLS 1.0 is Disabled</t>
  </si>
  <si>
    <t>The TLS 1.0 protocol is not considered cryptographically secure, therefore should be disabled.</t>
  </si>
  <si>
    <t>Perform the following to verify TLS 1.0 is disabled:
1. Ensure the following Registry key is set to `0`.
```
HKLM\SYSTEM\CurrentControlSet\Control\SecurityProviders\SCHANNEL\Protocols\TLS 1.0\Server:Enabled
HKLM\SYSTEM\CurrentControlSet\Control\SecurityProviders\SCHANNEL\Protocols\TLS 1.0\Client:Enabled
```
2. Ensure the following Registry key is set to `1`.
```
HKLM\SYSTEM\CurrentControlSet\Control\SecurityProviders\SCHANNEL\Protocols\TLS 1.0\Server:DisabledByDefault
HKLM\SYSTEM\CurrentControlSet\Control\SecurityProviders\SCHANNEL\Protocols\TLS 1.0\Client:DisabledByDefault
```
To verify using PowerShell enter the following command:
```
Get-ItemProperty -path 'HKLM:\SYSTEM\CurrentControlSet\Control\SecurityProviders\SCHANNEL\Protocol
s\TLS 1.0\Server' -name 'Enabled'
Get-ItemProperty -path 'HKLM:\SYSTEM\CurrentControlSet\Control\SecurityProviders\SCHANNEL\Protocol
s\TLS 1.0\Client' -name 'Enabled'
Get-ItemProperty -path 'HKLM:\SYSTEM\CurrentControlSet\Control\SecurityProviders\SCHANNEL\Protocol
s\TLS 1.0\Server' -name 'DisabledByDefault'
Get-ItemProperty -path 'HKLM:\SYSTEM\CurrentControlSet\Control\SecurityProviders\SCHANNEL\Protocol
s\TLS 1.0\Client' -name 'DisabledByDefault'
```</t>
  </si>
  <si>
    <t>TLS 1.0 is disabled.</t>
  </si>
  <si>
    <t>TLS 1.0 is not disabled.</t>
  </si>
  <si>
    <t>The TLS 1.0 protocol will not be available.</t>
  </si>
  <si>
    <t>Perform the following to disable TLS 1.0:
1. Set the following Registry key to `0`.
```
HKLM\SYSTEM\CurrentControlSet\Control\SecurityProviders\SCHANNEL\Protocols\TLS 1.0\Server:Enabled
HKLM\SYSTEM\CurrentControlSet\Control\SecurityProviders\SCHANNEL\Protocols\TLS 1.0\Client:Enabled
```
2. Set the following Registry key to `1`.
```
HKLM\SYSTEM\CurrentControlSet\Control\SecurityProviders\SCHANNEL\Protocols\TLS 1.0\Server:DisabledByDefault
HKLM\SYSTEM\CurrentControlSet\Control\SecurityProviders\SCHANNEL\Protocols\TLS 1.0\Client:DisabledByDefault
```
To disable using PowerShell enter the following command:
```
New-Item 'HKLM:\SYSTEM\CurrentControlSet\Control\SecurityProviders\SCHANNEL\Protocols\TLS 1.0\Server' -Force | Out-Null
New-Item 'HKLM:\SYSTEM\CurrentControlSet\Control\SecurityProviders\SCHANNEL\Protocols\TLS 1.0\Client' -Force | Out-Null
New-ItemProperty -path 'HKLM:\SYSTEM\CurrentControlSet\Control\SecurityProviders\SCHANNEL\Protocols\TLS 1.0\Server' -name 'Enabled' -value '0' -PropertyType 'DWord' -Force | Out-Null
New-ItemProperty -path 'HKLM:\SYSTEM\CurrentControlSet\Control\SecurityProviders\SCHANNEL\Protocols\TLS 1.0\Client' -name 'Enabled' -value '0' -PropertyType 'DWord' -Force | Out-Null
New-ItemProperty -path 'HKLM:\SYSTEM\CurrentControlSet\Control\SecurityProviders\SCHANNEL\Protocols\TLS 1.0\Server' -name 'DisabledByDefault' -value '1' -PropertyType 'DWord' -Force | Out-Null
New-ItemProperty -path 'HKLM:\SYSTEM\CurrentControlSet\Control\SecurityProviders\SCHANNEL\Protocols\TLS 1.0\Client' -name 'DisabledByDefault' -value '1' -PropertyType 'DWord' -Force | Out-Null
```</t>
  </si>
  <si>
    <t>Ensure TLS 1.0 is Disabled. One method to achieve the recommended state is to execute the following method(s):
Perform the following to disable TLS 1.0:
1. Set the following Registry key to `0`.
```
HKLM\SYSTEM\CurrentControlSet\Control\SecurityProviders\SCHANNEL\Protocols\TLS 1.0\Server:Enabled
HKLM\SYSTEM\CurrentControlSet\Control\SecurityProviders\SCHANNEL\Protocols\TLS 1.0\Client:Enabled
```
2. Set the following Registry key to `1`.
```
HKLM\SYSTEM\CurrentControlSet\Control\SecurityProviders\SCHANNEL\Protocols\TLS 1.0\Server:DisabledByDefault
HKLM\SYSTEM\CurrentControlSet\Control\SecurityProviders\SCHANNEL\Protocols\TLS 1.0\Client:DisabledByDefault
```
To disable using PowerShell enter the following command:
```
New-Item 'HKLM:\SYSTEM\CurrentControlSet\Control\SecurityProviders\SCHANNEL\Protocols\TLS 1.0\Server' -Force | Out-Null
New-Item 'HKLM:\SYSTEM\CurrentControlSet\Control\SecurityProviders\SCHANNEL\Protocols\TLS 1.0\Client' -Force | Out-Null
New-ItemProperty -path 'HKLM:\SYSTEM\CurrentControlSet\Control\SecurityProviders\SCHANNEL\Protocols\TLS 1.0\Server' -name 'Enabled' -value '0' -PropertyType 'DWord' -Force | Out-Null
New-ItemProperty -path 'HKLM:\SYSTEM\CurrentControlSet\Control\SecurityProviders\SCHANNEL\Protocols\TLS 1.0\Client' -name 'Enabled' -value '0' -PropertyType 'DWord' -Force | Out-Null
New-ItemProperty -path 'HKLM:\SYSTEM\CurrentControlSet\Control\SecurityProviders\SCHANNEL\Protocols\TLS 1.0\Server' -name 'DisabledByDefault' -value '1' -PropertyType 'DWord' -Force | Out-Null
New-ItemProperty -path 'HKLM:\SYSTEM\CurrentControlSet\Control\SecurityProviders\SCHANNEL\Protocols\TLS 1.0\Client' -name 'DisabledByDefault' -value '1' -PropertyType 'DWord' -Force | Out-Null
```</t>
  </si>
  <si>
    <t xml:space="preserve">To close this finding, please provide a screenshot showing that TLS 1.0 has been disabled with the agency's CAP. </t>
  </si>
  <si>
    <t>IIS10-34</t>
  </si>
  <si>
    <t>Ensure TLS 1.1 is Disabled</t>
  </si>
  <si>
    <t>The TLS 1.1 protocol is not considered cryptographically secure, therefore should be disabled.</t>
  </si>
  <si>
    <t>Perform the following to verify TLS 1.1 is disabled:
1. Ensure the following Registry key is set to `0`.
```
HKLM\SYSTEM\CurrentControlSet\Control\SecurityProviders\SCHANNEL\Protocols\TLS 1.1\Server:Enabled
HKLM\SYSTEM\CurrentControlSet\Control\SecurityProviders\SCHANNEL\Protocols\TLS 1.1\Client:Enabled
```
2. Ensure the following Registry key is set to `1`.
```
HKLM\SYSTEM\CurrentControlSet\Control\SecurityProviders\SCHANNEL\Protocols\TLS 1.1\Server:DisabledByDefault
HKLM\SYSTEM\CurrentControlSet\Control\SecurityProviders\SCHANNEL\Protocols\TLS 1.1\Client:DisabledByDefault
```
To verify using PowerShell enter the following command:
```
Get-ItemProperty -path 'HKLM:\SYSTEM\CurrentControlSet\Control\SecurityProviders\SCHANNEL\Protocol
s\TLS 1.1\Server' -name 'Enabled'
Get-ItemProperty -path 'HKLM:\SYSTEM\CurrentControlSet\Control\SecurityProviders\SCHANNEL\Protocol
s\TLS 1.1\Client' -name 'Enabled'
Get-ItemProperty -path 'HKLM:\SYSTEM\CurrentControlSet\Control\SecurityProviders\SCHANNEL\Protocol
s\TLS 1.1\Server' -name 'DisabledByDefault'
Get-ItemProperty -path 'HKLM:\SYSTEM\CurrentControlSet\Control\SecurityProviders\SCHANNEL\Protocol
s\TLS 1.1\Client' -name 'DisabledByDefault'
```</t>
  </si>
  <si>
    <t>TLS 1.1 is disabled.</t>
  </si>
  <si>
    <t>TLS 1.1 is not disabled.</t>
  </si>
  <si>
    <t>TLS 1.1 may be needed for backward compatibility. 
**Warning:** Fully test the application to ensure that backwards compatibility is not needed. If it is, build in exceptions as necessary for backwards compatibility.</t>
  </si>
  <si>
    <t>Perform the following to disable TLS 1.1:
1. Set the following Registry key to `0`.
```
HKLM\SYSTEM\CurrentControlSet\Control\SecurityProviders\SCHANNEL\Protocols\TLS 1.1\Server:Enabled
HKLM\SYSTEM\CurrentControlSet\Control\SecurityProviders\SCHANNEL\Protocols\TLS 1.1\Client:Enabled
```
2. Set the following Registry key to `1`.
```
HKLM\SYSTEM\CurrentControlSet\Control\SecurityProviders\SCHANNEL\Protocols\TLS 1.1\Server:DisabledByDefault
HKLM\SYSTEM\CurrentControlSet\Control\SecurityProviders\SCHANNEL\Protocols\TLS 1.1\Client:DisabledByDefault
```
To disable using PowerShell enter the following command:
```
New-Item 'HKLM:\SYSTEM\CurrentControlSet\Control\SecurityProviders\SCHANNEL\Protocols\TLS 1.1\Server' -Force | Out-Null
New-Item 'HKLM:\SYSTEM\CurrentControlSet\Control\SecurityProviders\SCHANNEL\Protocols\TLS 1.1\Client' -Force | Out-Null
New-ItemProperty -path 'HKLM:\SYSTEM\CurrentControlSet\Control\SecurityProviders\SCHANNEL\Protocols\TLS 1.1\Server' -name 'Enabled' -value '0' -PropertyType 'DWord' -Force | Out-Null
New-ItemProperty -path 'HKLM:\SYSTEM\CurrentControlSet\Control\SecurityProviders\SCHANNEL\Protocols\TLS 1.1\Client' -name 'Enabled' -value '0' -PropertyType 'DWord' -Force | Out-Null
New-ItemProperty -path 'HKLM:\SYSTEM\CurrentControlSet\Control\SecurityProviders\SCHANNEL\Protocols\TLS 1.1\Server' -name 'DisabledByDefault' -value '1' -PropertyType 'DWord' -Force | Out-Null
New-ItemProperty -path 'HKLM:\SYSTEM\CurrentControlSet\Control\SecurityProviders\SCHANNEL\Protocols\TLS 1.1\Client' -name 'DisabledByDefault' -value '1' -PropertyType 'DWord' -Force | Out-Null
```</t>
  </si>
  <si>
    <t>Ensure TLS 1.1 is Disabled. One method to achieve the recommended state is to execute the following method(s):
Perform the following to disable TLS 1.1:
1. Set the following Registry key to `0`.
```
HKLM\SYSTEM\CurrentControlSet\Control\SecurityProviders\SCHANNEL\Protocols\TLS 1.1\Server:Enabled
HKLM\SYSTEM\CurrentControlSet\Control\SecurityProviders\SCHANNEL\Protocols\TLS 1.1\Client:Enabled
```
2. Set the following Registry key to `1`.
```
HKLM\SYSTEM\CurrentControlSet\Control\SecurityProviders\SCHANNEL\Protocols\TLS 1.1\Server:DisabledByDefault
HKLM\SYSTEM\CurrentControlSet\Control\SecurityProviders\SCHANNEL\Protocols\TLS 1.1\Client:DisabledByDefault
```
To disable using PowerShell enter the following command:
```
New-Item 'HKLM:\SYSTEM\CurrentControlSet\Control\SecurityProviders\SCHANNEL\Protocols\TLS 1.1\Server' -Force | Out-Null
New-Item 'HKLM:\SYSTEM\CurrentControlSet\Control\SecurityProviders\SCHANNEL\Protocols\TLS 1.1\Client' -Force | Out-Null
New-ItemProperty -path 'HKLM:\SYSTEM\CurrentControlSet\Control\SecurityProviders\SCHANNEL\Protocols\TLS 1.1\Server' -name 'Enabled' -value '0' -PropertyType 'DWord' -Force | Out-Null
New-ItemProperty -path 'HKLM:\SYSTEM\CurrentControlSet\Control\SecurityProviders\SCHANNEL\Protocols\TLS 1.1\Client' -name 'Enabled' -value '0' -PropertyType 'DWord' -Force | Out-Null
New-ItemProperty -path 'HKLM:\SYSTEM\CurrentControlSet\Control\SecurityProviders\SCHANNEL\Protocols\TLS 1.1\Server' -name 'DisabledByDefault' -value '1' -PropertyType 'DWord' -Force | Out-Null
New-ItemProperty -path 'HKLM:\SYSTEM\CurrentControlSet\Control\SecurityProviders\SCHANNEL\Protocols\TLS 1.1\Client' -name 'DisabledByDefault' -value '1' -PropertyType 'DWord' -Force | Out-Null
```</t>
  </si>
  <si>
    <t xml:space="preserve">To close this finding, please provide a screenshot showing that TLS 1.1 has been disabled with the agency's CAP. </t>
  </si>
  <si>
    <t>IIS10-35</t>
  </si>
  <si>
    <t>Ensure TLS 1.2 is Enabled</t>
  </si>
  <si>
    <t>TLS 1.2 is the most recent and mature protocol for protecting the confidentiality and integrity of HTTP traffic.</t>
  </si>
  <si>
    <t>Perform the following to verify TLS 1.2 is enabled:
1. Ensure the following Registry key is set to `1`.
```
HKLM\SYSTEM\CurrentControlSet\Control\SecurityProviders\SCHANNEL\Protocols\TLS 1.2\Server:Enabled
```
2. Ensure the following Registry key is set to `0`.
```
HKLM\SYSTEM\CurrentControlSet\Control\SecurityProviders\SCHANNEL\Protocols\TLS 1.2\Server:DisabledByDefault
```
To verify using PowerShell enter the following command:
```
Get-ItemProperty -path 'HKLM:\SYSTEM\CurrentControlSet\Control\SecurityProviders\SCHANNEL\Protocol
s\TLS 1.2\Server' -name 'Enabled'
Get-ItemProperty -path 'HKLM:\SYSTEM\CurrentControlSet\Control\SecurityProviders\SCHANNEL\Protocol
s\TLS 1.2\Server' -name 'DisabledByDefault'
```</t>
  </si>
  <si>
    <t>The following key is set to 0xFFFFFFFF
HKLM\System\CurrentControlSet\Control\SecurityProviders\SCHANNEL\Protocols\TLS 1.2\Server\Enabled
The following key is set to 0:
HKLM\System\CurrentControlSet\Control\SecurityProviders\SCHANNEL\Protocols\TLS 1.2\Server\DisabledByDefault</t>
  </si>
  <si>
    <t>TLS 1.2 is not enabled.</t>
  </si>
  <si>
    <t>Enabling this protocol will help ensure the confidentiality and integrity of data in transit.</t>
  </si>
  <si>
    <t>Perform the following to enable TLS 1.2:
1. Set the following Registry key to `1`.
```
HKLM\SYSTEM\CurrentControlSet\Control\SecurityProviders\SCHANNEL\Protocols\TLS 1.2\Server:Enabled
```
2. Set the following Registry key to `0`.
```
HKLM\SYSTEM\CurrentControlSet\Control\SecurityProviders\SCHANNEL\Protocols\TLS 1.2\Server:DisabledByDefault
```
To enable using PowerShell enter the following command:
```
New-Item 'HKLM:\SYSTEM\CurrentControlSet\Control\SecurityProviders\SCHANNEL\Protocols\TLS 1.2\Server' -Force | Out-Null
New-ItemProperty -path 'HKLM:\SYSTEM\CurrentControlSet\Control\SecurityProviders\SCHANNEL\Protocols\TLS 1.2\Server' -name 'Enabled' -value '1' -PropertyType 'DWord' -Force | Out-Null
New-ItemProperty -path 'HKLM:\SYSTEM\CurrentControlSet\Control\SecurityProviders\SCHANNEL\Protocols\TLS 1.2\Server' -name 'DisabledByDefault' -value '0' -PropertyType 'DWord' -Force | Out-Null
```</t>
  </si>
  <si>
    <t>Ensure TLS 1.2 is Enabled. One method to achieve the recommended state is to execute the following method(s):
Perform the following to enable TLS 1.2:
1. Set the following Registry key to `1`.
```
HKLM\SYSTEM\CurrentControlSet\Control\SecurityProviders\SCHANNEL\Protocols\TLS 1.2\Server:Enabled
```
2. Set the following Registry key to `0`.
```
HKLM\SYSTEM\CurrentControlSet\Control\SecurityProviders\SCHANNEL\Protocols\TLS 1.2\Server:DisabledByDefault
```
To enable using PowerShell enter the following command:
```
New-Item 'HKLM:\SYSTEM\CurrentControlSet\Control\SecurityProviders\SCHANNEL\Protocols\TLS 1.2\Server' -Force | Out-Null
New-ItemProperty -path 'HKLM:\SYSTEM\CurrentControlSet\Control\SecurityProviders\SCHANNEL\Protocols\TLS 1.2\Server' -name 'Enabled' -value '1' -PropertyType 'DWord' -Force | Out-Null
New-ItemProperty -path 'HKLM:\SYSTEM\CurrentControlSet\Control\SecurityProviders\SCHANNEL\Protocols\TLS 1.2\Server' -name 'DisabledByDefault' -value '0' -PropertyType 'DWord' -Force | Out-Null
```</t>
  </si>
  <si>
    <t xml:space="preserve">To close this finding, please provide a screenshot showing that TLS 1.2 has been enabled with the agency's CAP. </t>
  </si>
  <si>
    <t>IIS10-36</t>
  </si>
  <si>
    <t>Ensure NULL Cipher Suites is Disabled</t>
  </si>
  <si>
    <t>The NULL cipher does not provide data confidentiality or integrity, therefore it is recommended that the NULL cipher be disabled.</t>
  </si>
  <si>
    <t>Perform the following to verify `NULL` cipher is disabled:
1. Ensure the following Registry key is set to `0`.
```
HKLM\SYSTEM\CurrentControlSet\Control\SecurityProviders\SCHANNEL\Ciphers\NULL:Enabled
```
To verify using PowerShell enter the following command:
```
Get-ItemProperty -path 'HKLM:\SYSTEM\CurrentControlSet\Control\SecurityProviders\SCHANNEL\Ciphers\NULL' -name 'Enabled'
```</t>
  </si>
  <si>
    <t>The following key does not exist or is set to 0:
HKLM\System\CurrentControlSet\Control\SecurityProviders\SCHANNEL\Ciphers\NULL\Enabled</t>
  </si>
  <si>
    <t>Null cipher suites are not disabled.</t>
  </si>
  <si>
    <t>By disabling the NULL cipher, there is a better chance of maintaining data confidentiality and integrity.</t>
  </si>
  <si>
    <t>The NULL cipher suite will not be available.</t>
  </si>
  <si>
    <t>Perform the following to disable `NULL` cipher:
1. Set the following Registry key to `0`.
```
HKLM\SYSTEM\CurrentControlSet\Control\SecurityProviders\SCHANNEL\Ciphers\NULL:Enabled
```
To disable using PowerShell enter the following command:
```
New-Item 'HKLM:\SYSTEM\CurrentControlSet\Control\SecurityProviders\SCHANNEL\Ciphers\NULL' -Force | Out-Null
New-ItemProperty -path 'HKLM:\SYSTEM\CurrentControlSet\Control\SecurityProviders\SCHANNEL\Ciphers\NULL' -name 'Enabled' -value '0' -PropertyType 'DWord' -Force | Out-Null
```</t>
  </si>
  <si>
    <t>Ensure NULL Cipher Suites is Disabled. One method to achieve the recommended state is to execute the following method(s):
Perform the following to disable `NULL` cipher:
1. Set the following Registry key to `0`.
```
HKLM\SYSTEM\CurrentControlSet\Control\SecurityProviders\SCHANNEL\Ciphers\NULL:Enabled
```
To disable using PowerShell enter the following command:
```
New-Item 'HKLM:\SYSTEM\CurrentControlSet\Control\SecurityProviders\SCHANNEL\Ciphers\NULL' -Force | Out-Null
New-ItemProperty -path 'HKLM:\SYSTEM\CurrentControlSet\Control\SecurityProviders\SCHANNEL\Ciphers\NULL' -name 'Enabled' -value '0' -PropertyType 'DWord' -Force | Out-Null
```</t>
  </si>
  <si>
    <t xml:space="preserve">To close this finding, please provide a screenshot showing the list of enabled ciphers with the agency's CAP. </t>
  </si>
  <si>
    <t>IIS10-37</t>
  </si>
  <si>
    <t>Ensure DES Cipher Suites is Disabled</t>
  </si>
  <si>
    <t>The DES Cipher Suite is considered a weak symmetric-key cipher, therefore it is recommended that it be disabled.</t>
  </si>
  <si>
    <t>Perform the following to verify `DES 56/56` cipher is disabled:
1. Ensure the following Registry key is set to `0`.
```
HKLM\SYSTEM\CurrentControlSet\Control\SecurityProviders\SCHANNEL\Ciphers\DES 56/56:Enabled
```
To verify using PowerShell enter the following command:
```
Get-ItemProperty -path 'HKLM:\SYSTEM\CurrentControlSet\Control\SecurityProviders\SCHANNEL\Ciphers\DES 56/56' -name 'Enabled'
```</t>
  </si>
  <si>
    <t>The following keys are set to 0 or do not exist: HKLM\System\CurrentControlSet\Control\SecurityProviders\SCHANNEL\Ciphers\RC4 40/128\Enabled
HKLM\System\CurrentControlSet\Control\SecurityProviders\SCHANNEL\Ciphers\RC4 56/128\Enabled
HKLM\System\CurrentControlSet\Control\SecurityProviders\SCHANNEL\Ciphers\RC4 64/128\Enabled
 HKLM\System\CurrentControlSet\Control\SecurityProviders\SCHANNEL\Ciphers\RC4 128/128\Enabled</t>
  </si>
  <si>
    <t>RC4 cipher suites are not disabled.</t>
  </si>
  <si>
    <t>By disabling DES, there is a better chance of maintaining data confidentiality and integrity.</t>
  </si>
  <si>
    <t>The DES Cipher Suite will not be available.</t>
  </si>
  <si>
    <t>Perform the following to disable `DES 56/56` cipher:
1. Set the following Registry key to `0`.
```
HKLM\SYSTEM\CurrentControlSet\Control\SecurityProviders\SCHANNEL\Ciphers\DES 56/56:Enabled
```
To disable using PowerShell enter the following command:
```
(Get-Item 'HKLM:\').OpenSubKey('SYSTEM\CurrentControlSet\Control\SecurityProviders\SCHANNEL\Ciphers', $true).CreateSubKey('DES 56/56')
New-ItemProperty -path 'HKLM:\SYSTEM\CurrentControlSet\Control\SecurityProviders\SCHANNEL\Ciphers\DES 56/56' -name 'Enabled' -value '0' -PropertyType 'DWord' -Force | Out-Null
```</t>
  </si>
  <si>
    <t>Ensure DES Cipher Suites is Disabled. One method to achieve the recommended state is to execute the following method(s):
Perform the following to disable `DES 56/56` cipher:
1. Set the following Registry key to `0`.
```
HKLM\SYSTEM\CurrentControlSet\Control\SecurityProviders\SCHANNEL\Ciphers\DES 56/56:Enabled
```
To disable using PowerShell enter the following command:
```
(Get-Item 'HKLM:\').OpenSubKey('SYSTEM\CurrentControlSet\Control\SecurityProviders\SCHANNEL\Ciphers', $true).CreateSubKey('DES 56/56')
New-ItemProperty -path 'HKLM:\SYSTEM\CurrentControlSet\Control\SecurityProviders\SCHANNEL\Ciphers\DES 56/56' -name 'Enabled' -value '0' -PropertyType 'DWord' -Force | Out-Null
```</t>
  </si>
  <si>
    <t>IIS10-38</t>
  </si>
  <si>
    <t>Ensure RC4 Cipher Suites is Disabled</t>
  </si>
  <si>
    <t>The RC4 Cipher Suites are considered insecure, therefore should be disabled. 
**Note:** RC4 cipher enabled by default on Server 2012 and 2012 R2 is RC4 128/128.</t>
  </si>
  <si>
    <t>Perform the following to verify `RC4 40/128`, `RC4 56/128`, `RC4 64/128`, `RC4 128/128` ciphers have been disabled.
1. Ensure the following Registry keys are set to `0`.
```
HKLM\SYSTEM\CurrentControlSet\Control\SecurityProviders\SCHANNEL\Ciphers\RC4 40/128:Enabled
HKLM\SYSTEM\CurrentControlSet\Control\SecurityProviders\SCHANNEL\Ciphers\RC4 56/128:Enabled
HKLM\SYSTEM\CurrentControlSet\Control\SecurityProviders\SCHANNEL\Ciphers\RC4 64/128:Enabled
HKLM\SYSTEM\CurrentControlSet\Control\SecurityProviders\SCHANNEL\Ciphers\RC4 128/128:Enabled
```
To verify using PowerShell enter the following commands:
```
Get-ItemProperty -path 'HKLM:\SYSTEM\CurrentControlSet\Control\SecurityProviders\SCHANNEL\Ciphers\RC4 40/128' -name 'Enabled'
Get-ItemProperty -path 'HKLM:\SYSTEM\CurrentControlSet\Control\SecurityProviders\SCHANNEL\Ciphers\RC4 56/128' -name 'Enabled'
Get-ItemProperty -path 'HKLM:\SYSTEM\CurrentControlSet\Control\SecurityProviders\SCHANNEL\Ciphers\RC4 64/128' -name 'Enabled'
Get-ItemProperty -path 'HKLM:\SYSTEM\CurrentControlSet\Control\SecurityProviders\SCHANNEL\Ciphers\RC4 128/128' -name 'Enabled'
```</t>
  </si>
  <si>
    <t>The Triple DES 168/168 cipher has been enabled, and the following key either does not exist on R2 or is set to 0xFFFFFFFF on SP2 and R2:
HKLM\System\CurrentControlSet\Control\SecurityProviders\SCHANNEL\Ciphers\Triple DES 168/168\Enabled</t>
  </si>
  <si>
    <t>Triple des cipher suites are not configured correctly.</t>
  </si>
  <si>
    <t>The use of RC4 may increase an adversaries ability to read sensitive information sent over SSL/TLS.</t>
  </si>
  <si>
    <t>The RC4 Cipher Suites will not be available. The use of RC4 in TLS and SSL could allow an attacker to perform man-in-the-middle attacks and recover plaintext from encrypted sessions.</t>
  </si>
  <si>
    <t>Perform the following to disable `RC4 40/128`, `RC4 56/128`, `RC4 64/128`, `RC4 128/128` ciphers:
1. Set the following Registry keys to `0`.
```
HKLM\SYSTEM\CurrentControlSet\Control\SecurityProviders\SCHANNEL\Ciphers\RC4 40/128:Enabled
HKLM\SYSTEM\CurrentControlSet\Control\SecurityProviders\SCHANNEL\Ciphers\RC4 56/128:Enabled
HKLM\SYSTEM\CurrentControlSet\Control\SecurityProviders\SCHANNEL\Ciphers\RC4 64/128:Enabled
HKLM\SYSTEM\CurrentControlSet\Control\SecurityProviders\SCHANNEL\Ciphers\RC4 128/128:Enabled
```
To disable using PowerShell enter the following commands:
```
(Get-Item 'HKLM:\').OpenSubKey('SYSTEM\CurrentControlSet\Control\SecurityProviders\SCHANNEL\Ciphers', $true).CreateSubKey('RC4 40/128')
New-ItemProperty -path 'HKLM:\SYSTEM\CurrentControlSet\Control\SecurityProviders\SCHANNEL\Ciphers\RC4 40/128' -name 'Enabled' -value '0' -PropertyType 'DWord' -Force | Out-Null
(Get-Item 'HKLM:\').OpenSubKey('SYSTEM\CurrentControlSet\Control\SecurityProviders\SCHANNEL\Ciphers', $true).CreateSubKey('RC4 56/128')
New-ItemProperty -path 'HKLM:\SYSTEM\CurrentControlSet\Control\SecurityProviders\SCHANNEL\Ciphers\RC4 56/128' -name 'Enabled' -value '0' -PropertyType 'DWord' -Force | Out-Null
(Get-Item 'HKLM:\').OpenSubKey('SYSTEM\CurrentControlSet\Control\SecurityProviders\SCHANNEL\Ciphers', $true).CreateSubKey('RC4 64/128')
New-ItemProperty -path 'HKLM:\SYSTEM\CurrentControlSet\Control\SecurityProviders\SCHANNEL\Ciphers\RC4 64/128' -name 'Enabled' -value '0' -PropertyType 'DWord' -Force | Out-Null
(Get-Item 'HKLM:\').OpenSubKey('SYSTEM\CurrentControlSet\Control\SecurityProviders\SCHANNEL\Ciphers', $true).CreateSubKey('RC4 128/128')
New-ItemProperty -path 'HKLM:\SYSTEM\CurrentControlSet\Control\SecurityProviders\SCHANNEL\Ciphers\RC4 128/128' -name 'Enabled' -value '0' -PropertyType 'DWord' -Force | Out-Null
```</t>
  </si>
  <si>
    <t>Ensure RC4 Cipher Suites is Disabled. One method to achieve the recommended state is to execute the following method(s):
Perform the following to disable `RC4 40/128`, `RC4 56/128`, `RC4 64/128`, `RC4 128/128` ciphers:
1. Set the following Registry keys to `0`.
```
HKLM\SYSTEM\CurrentControlSet\Control\SecurityProviders\SCHANNEL\Ciphers\RC4 40/128:Enabled
HKLM\SYSTEM\CurrentControlSet\Control\SecurityProviders\SCHANNEL\Ciphers\RC4 56/128:Enabled
HKLM\SYSTEM\CurrentControlSet\Control\SecurityProviders\SCHANNEL\Ciphers\RC4 64/128:Enabled
HKLM\SYSTEM\CurrentControlSet\Control\SecurityProviders\SCHANNEL\Ciphers\RC4 128/128:Enabled
```
To disable using PowerShell enter the following commands:
```
(Get-Item 'HKLM:\').OpenSubKey('SYSTEM\CurrentControlSet\Control\SecurityProviders\SCHANNEL\Ciphers', $true).CreateSubKey('RC4 40/128')
New-ItemProperty -path 'HKLM:\SYSTEM\CurrentControlSet\Control\SecurityProviders\SCHANNEL\Ciphers\RC4 40/128' -name 'Enabled' -value '0' -PropertyType 'DWord' -Force | Out-Null
(Get-Item 'HKLM:\').OpenSubKey('SYSTEM\CurrentControlSet\Control\SecurityProviders\SCHANNEL\Ciphers', $true).CreateSubKey('RC4 56/128')
New-ItemProperty -path 'HKLM:\SYSTEM\CurrentControlSet\Control\SecurityProviders\SCHANNEL\Ciphers\RC4 56/128' -name 'Enabled' -value '0' -PropertyType 'DWord' -Force | Out-Null
(Get-Item 'HKLM:\').OpenSubKey('SYSTEM\CurrentControlSet\Control\SecurityProviders\SCHANNEL\Ciphers', $true).CreateSubKey('RC4 64/128')
New-ItemProperty -path 'HKLM:\SYSTEM\CurrentControlSet\Control\SecurityProviders\SCHANNEL\Ciphers\RC4 64/128' -name 'Enabled' -value '0' -PropertyType 'DWord' -Force | Out-Null
(Get-Item 'HKLM:\').OpenSubKey('SYSTEM\CurrentControlSet\Control\SecurityProviders\SCHANNEL\Ciphers', $true).CreateSubKey('RC4 128/128')
New-ItemProperty -path 'HKLM:\SYSTEM\CurrentControlSet\Control\SecurityProviders\SCHANNEL\Ciphers\RC4 128/128' -name 'Enabled' -value '0' -PropertyType 'DWord' -Force | Out-Null
```</t>
  </si>
  <si>
    <t xml:space="preserve">To close this finding, please provide a screenshot showing the list of disabled ciphers with the agency's CAP. </t>
  </si>
  <si>
    <t>IIS10-39</t>
  </si>
  <si>
    <t>Ensure AES 128/128 Cipher Suite is Disabled</t>
  </si>
  <si>
    <t>The AES 128/128 Cipher Suite is not considered secure and therefore should be disabled, if possible.</t>
  </si>
  <si>
    <t>Perform the following to verify `AES 128/128` cipher is disabled:
1. Ensure the following Registry key is set to `0`.
```
HKLM\SYSTEM\CurrentControlSet\Control\SecurityProviders\SCHANNEL\Ciphers\AES 128/128:Enabled
```
To verify using PowerShell enter the following command:
```
Get-ItemProperty -path 'HKLM:\SYSTEM\CurrentControlSet\Control\SecurityProviders\SCHANNEL\Ciphers\AES 128/128' -name 'Enabled'
```</t>
  </si>
  <si>
    <t>The AES 128/128 cipher has been enabled, and the following key is set to 0xFFFFFFFF:
HKLM\System\CurrentControlSet\Control\SecurityProviders\SCHANNEL\Ciphers\AES 128/128\Enabled</t>
  </si>
  <si>
    <t>AES 128/128 cipher suite is not configured correctly.</t>
  </si>
  <si>
    <t>7.10</t>
  </si>
  <si>
    <t>This item is Scored for the following reasons and should be disabled:
- Enabling AES 256/256 is recommended.
- This cipher does not suffer from known practical attacks.</t>
  </si>
  <si>
    <t>**Warning:** Enabling AES 128/128 may be required for client compatibility.</t>
  </si>
  <si>
    <t>Perform the following to disable `AES 128/128` cipher:
1. Set the following Registry key to `0`.
```
HKLM\SYSTEM\CurrentControlSet\Control\SecurityProviders\SCHANNEL\Ciphers\AES 128/128:Enabled
```
To disable using PowerShell enter the following command:
```
(Get-Item 'HKLM:\').OpenSubKey('SYSTEM\CurrentControlSet\Control\SecurityProviders\SCHANNEL\Ciphers', $true).CreateSubKey('AES 128/128')
New-ItemProperty -path 'HKLM:\SYSTEM\CurrentControlSet\Control\SecurityProviders\SCHANNEL\Ciphers\AES 128/128' -name 'Enabled' -value '0' -PropertyType 'DWord' -Force | Out-Null
```</t>
  </si>
  <si>
    <t>Ensure AES 128/128 Cipher Suite is Disabled. One method to achieve the recommended state is to execute the following method(s):
Perform the following to disable `AES 128/128` cipher:
1. Set the following Registry key to `0`.
```
HKLM\SYSTEM\CurrentControlSet\Control\SecurityProviders\SCHANNEL\Ciphers\AES 128/128:Enabled
```
To disable using PowerShell enter the following command:
```
(Get-Item 'HKLM:\').OpenSubKey('SYSTEM\CurrentControlSet\Control\SecurityProviders\SCHANNEL\Ciphers', $true).CreateSubKey('AES 128/128')
New-ItemProperty -path 'HKLM:\SYSTEM\CurrentControlSet\Control\SecurityProviders\SCHANNEL\Ciphers\AES 128/128' -name 'Enabled' -value '0' -PropertyType 'DWord' -Force | Out-Null
```</t>
  </si>
  <si>
    <t>IIS10-40</t>
  </si>
  <si>
    <t>Ensure AES 256/256 Cipher Suite is Enabled</t>
  </si>
  <si>
    <t>AES 256/256 is the most recent and mature cipher suite for protecting the confidentiality and integrity of HTTP traffic. Enabling AES 256/256 is recommended. 
**Note:** AES 256/256 is enabled by default starting with Server 2012 and 2012 R2.</t>
  </si>
  <si>
    <t>Perform the following to verify `AES 256/256` cipher is enabled:
1. Ensure the following Registry key is set to `1`.
```
HKLM\SYSTEM\CurrentControlSet\Control\SecurityProviders\SCHANNEL\Ciphers\AES 256/256:Enabled
```
To verify using PowerShell enter the following command:
```
Get-ItemProperty -path 'HKLM:\SYSTEM\CurrentControlSet\Control\SecurityProviders\SCHANNEL\Ciphers\AES 256/256' -name 'Enabled'
```</t>
  </si>
  <si>
    <t>The AES 256/256 cipher has been enabled, and the following key is set to 0xFFFFFFFF:
HKLM\System\CurrentControlSet\Control\SecurityProviders\SCHANNEL\Ciphers\AES 256/256\Enabled</t>
  </si>
  <si>
    <t>.</t>
  </si>
  <si>
    <t>AES 256/256 cipher suite is not enabled.</t>
  </si>
  <si>
    <t>7.11</t>
  </si>
  <si>
    <t>Enabling this cipher will help ensure the confidentiality and integrity of data in transit.</t>
  </si>
  <si>
    <t>Perform the following to enable `AES 256/256` cipher:
1. Set the following Registry key to `1`.
```
HKLM\SYSTEM\CurrentControlSet\Control\SecurityProviders\SCHANNEL\Ciphers\AES 256/256:Enabled
```
To enable using PowerShell enter the following command:
```
(Get-Item 'HKLM:\').OpenSubKey('SYSTEM\CurrentControlSet\Control\SecurityProviders\SCHANNEL\Ciphers', $true).CreateSubKey('AES 256/256')
New-ItemProperty -path 'HKLM:\SYSTEM\CurrentControlSet\Control\SecurityProviders\SCHANNEL\Ciphers\AES 256/256' -name 'Enabled' -value '1' -PropertyType 'DWord' -Force | Out-Null
```</t>
  </si>
  <si>
    <t>Ensure AES 256/256 Cipher Suite is Enabled. One method to achieve the recommended state is to execute the following method(s):
Perform the following to enable `AES 256/256` cipher:
1. Set the following Registry key to `1`.
```
HKLM\SYSTEM\CurrentControlSet\Control\SecurityProviders\SCHANNEL\Ciphers\AES 256/256:Enabled
```
To enable using PowerShell enter the following command:
```
(Get-Item 'HKLM:\').OpenSubKey('SYSTEM\CurrentControlSet\Control\SecurityProviders\SCHANNEL\Ciphers', $true).CreateSubKey('AES 256/256')
New-ItemProperty -path 'HKLM:\SYSTEM\CurrentControlSet\Control\SecurityProviders\SCHANNEL\Ciphers\AES 256/256' -name 'Enabled' -value '1' -PropertyType 'DWord' -Force | Out-Null
```</t>
  </si>
  <si>
    <t>Change Log</t>
  </si>
  <si>
    <t>Version</t>
  </si>
  <si>
    <t>Date</t>
  </si>
  <si>
    <t>Description of Changes</t>
  </si>
  <si>
    <t>Author</t>
  </si>
  <si>
    <t>First Release</t>
  </si>
  <si>
    <t xml:space="preserve">Internal Revenue Service </t>
  </si>
  <si>
    <t>Update to new template.</t>
  </si>
  <si>
    <t>Minor update to correct worksheet locking capabilities.  Added back NIST control name to Test Cases Tab.  Correction made to "Test Method" column.</t>
  </si>
  <si>
    <t>Update test cases based on NIST 800-53 R4</t>
  </si>
  <si>
    <t>Updates based on Publication 1075.  See SCSEM notes column for specific updates.</t>
  </si>
  <si>
    <t>Added baseline Criticality Score and Issue Codes, weighted test cases based on criticality, and updated Results Tab</t>
  </si>
  <si>
    <t>Re-assigned issue codes and revised weighted risk formulas</t>
  </si>
  <si>
    <t>Added Apache 2.2, Apache 2.4, IIS7, IIS7.5, IIS8, IIS8.5 Tabs. Updated issue code table. Removed redundant checks from General Test Cases tab. Adjusted language in Instructions for testing both tabs.</t>
  </si>
  <si>
    <t>Added IIS 10 and removed Apache 2.2 as it is EOL</t>
  </si>
  <si>
    <t>Internal changes/updates</t>
  </si>
  <si>
    <t>Updated with Apache Benchmark and Updated Issue Code Table</t>
  </si>
  <si>
    <t>Internal updates</t>
  </si>
  <si>
    <t>Added CIS Microsoft IIS 10 Benchmark v1.1.1, Updated based on IRS Publication 1075 (November 2021) Internal updates and Issue Code Table updates</t>
  </si>
  <si>
    <t>Updated issue code table</t>
  </si>
  <si>
    <t>Internal Updates</t>
  </si>
  <si>
    <t>Updated Issue Code Table</t>
  </si>
  <si>
    <t>Updated to align with respective current CIS Benchmark and IRS Interim Guidance on Authentication
CIS Microsoft_ IIS 10 Benchmark v1.2.1
CIS Apache HTTP Server 2.4 Benchmark v2.1.0</t>
  </si>
  <si>
    <t>Test cases for unsupported IIS versions (IIS 8 and IIS 8.5) have been removed.</t>
  </si>
  <si>
    <t xml:space="preserve">Test Case Tab </t>
  </si>
  <si>
    <t xml:space="preserve">Date </t>
  </si>
  <si>
    <t>Aligned Test method, Section title, Description, Test Procedure, Rationale Statement, Remediation Procedure, Impact Statement with CIS Benchmark</t>
  </si>
  <si>
    <t>Aligned Section title, Description, Test Procedure, Rationale Statement, Remediation Procedure, Impact Statement with CIS Benchmark</t>
  </si>
  <si>
    <t>Aligned Section title, Description, Test Procedure, Remediation Procedure, Impact Statement with CIS Benchmark</t>
  </si>
  <si>
    <t>Aligned Section title, Test Procedure, Remediation Procedure, Impact Statement with CIS Benchmark</t>
  </si>
  <si>
    <t>Aligned Section title, Description, Test Procedure, Remediation Procedure with CIS Benchmark</t>
  </si>
  <si>
    <t>Aligned Test method, Section title, Description, Test Procedure, Remediation Procedure, Impact Statement with CIS Benchmark</t>
  </si>
  <si>
    <t>Aligned Test method, Test Procedure, Remediation Procedure, Impact Statement with CIS Benchmark</t>
  </si>
  <si>
    <t>Aligned Test method, Section title, Description, Test Procedure, Remediation Procedure with CIS Benchmark</t>
  </si>
  <si>
    <t>Aligned Description, Test Procedure, Remediation Procedure, Impact Statement with CIS Benchmark</t>
  </si>
  <si>
    <t>Aligned Section title, Description, Test Procedure, Rationale Statement, Remediation Procedure with CIS Benchmark</t>
  </si>
  <si>
    <t>Aligned Section title, Test Procedure, Remediation Procedure with CIS Benchmark</t>
  </si>
  <si>
    <t>Aligned Test method, Description, Test Procedure, Remediation Procedure with CIS Benchmark</t>
  </si>
  <si>
    <t>Aligned Section title, Rationale Statement, Remediation Procedure, Impact Statement with CIS Benchmark</t>
  </si>
  <si>
    <t>Aligned Test method, Section title, Description, Remediation Procedure, Impact Statement with CIS Benchmark</t>
  </si>
  <si>
    <t>Aligned Test method, Description, Test Procedure, Remediation Procedure, Impact Statement with CIS Benchmark</t>
  </si>
  <si>
    <t>Aligned Section Title, Test Procedures, Rationale Statement, Remediation Procedure with CIS Benchmark</t>
  </si>
  <si>
    <t>Aligned Test Method, Section Title, Test Procedures, Remediation Procedure with CIS Benchmark</t>
  </si>
  <si>
    <t>Aligned Section Title, Test Procedures with CIS Benchmark</t>
  </si>
  <si>
    <t>Aligned Test Method, Section Title, Description, Test Procedures, Remediation Procedure with CIS Benchmark</t>
  </si>
  <si>
    <t>Aligned Section Title, Test Procedures, Remediation Procedure with CIS Benchmark</t>
  </si>
  <si>
    <t>Aligned Test Method, Section Title, Remediation Procedure with CIS Benchmark</t>
  </si>
  <si>
    <t>Aligned Section Title, Remediation Procedure with CIS Benchmark</t>
  </si>
  <si>
    <t>Aligned Section Title, Description, Test Procedures, Rationale Statement, Remediation Procedure with CIS Benchmark</t>
  </si>
  <si>
    <t>Aligned Section Title, Description, Test Procedures, Remediation Procedure with CIS Benchmark</t>
  </si>
  <si>
    <t>Added New Test Case based on CIS Benchmark</t>
  </si>
  <si>
    <t>IIS 8 and IIS 8.5</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</si>
  <si>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</si>
  <si>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</si>
  <si>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</si>
  <si>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</si>
  <si>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</si>
  <si>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</si>
  <si>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</si>
  <si>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</si>
  <si>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</si>
  <si>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</si>
  <si>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</si>
  <si>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</si>
  <si>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</si>
  <si>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</si>
  <si>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</si>
  <si>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</si>
  <si>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</si>
  <si>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</si>
  <si>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</si>
  <si>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</si>
  <si>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</si>
  <si>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</si>
  <si>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</si>
  <si>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HAC12</t>
  </si>
  <si>
    <t>Separation of duties is not in place</t>
  </si>
  <si>
    <t>Operating system configuration files have incorrect permissions</t>
  </si>
  <si>
    <t>HAC14</t>
  </si>
  <si>
    <t>Warning banner is insufficient</t>
  </si>
  <si>
    <t>HAC15</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</si>
  <si>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</si>
  <si>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</si>
  <si>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</si>
  <si>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</si>
  <si>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</si>
  <si>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</si>
  <si>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</si>
  <si>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</si>
  <si>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</si>
  <si>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</si>
  <si>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</si>
  <si>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</si>
  <si>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</si>
  <si>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</si>
  <si>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</si>
  <si>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</si>
  <si>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</si>
  <si>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</si>
  <si>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</si>
  <si>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</si>
  <si>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</si>
  <si>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</si>
  <si>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</si>
  <si>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</si>
  <si>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</si>
  <si>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</si>
  <si>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</si>
  <si>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</si>
  <si>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</si>
  <si>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</si>
  <si>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</si>
  <si>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</si>
  <si>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</si>
  <si>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</si>
  <si>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</si>
  <si>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</si>
  <si>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</si>
  <si>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</si>
  <si>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</si>
  <si>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</si>
  <si>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</si>
  <si>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</si>
  <si>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</si>
  <si>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</si>
  <si>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</si>
  <si>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</si>
  <si>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</si>
  <si>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</si>
  <si>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</si>
  <si>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</si>
  <si>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</si>
  <si>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</si>
  <si>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</si>
  <si>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</si>
  <si>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</si>
  <si>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</si>
  <si>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</si>
  <si>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</si>
  <si>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</si>
  <si>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</si>
  <si>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</si>
  <si>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</si>
  <si>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</si>
  <si>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</si>
  <si>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</si>
  <si>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</si>
  <si>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</si>
  <si>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</si>
  <si>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</si>
  <si>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</si>
  <si>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</si>
  <si>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</si>
  <si>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</si>
  <si>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</si>
  <si>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</si>
  <si>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</si>
  <si>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</si>
  <si>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</si>
  <si>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</si>
  <si>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</si>
  <si>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</si>
  <si>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</si>
  <si>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</si>
  <si>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</si>
  <si>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</si>
  <si>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</si>
  <si>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</si>
  <si>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</si>
  <si>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</si>
  <si>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</si>
  <si>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</si>
  <si>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</si>
  <si>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</si>
  <si>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</si>
  <si>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</si>
  <si>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</si>
  <si>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</si>
  <si>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</si>
  <si>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</si>
  <si>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</si>
  <si>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</si>
  <si>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</si>
  <si>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</si>
  <si>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</si>
  <si>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</si>
  <si>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</si>
  <si>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</si>
  <si>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</si>
  <si>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</si>
  <si>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</si>
  <si>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</si>
  <si>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</si>
  <si>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</si>
  <si>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</si>
  <si>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</si>
  <si>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</si>
  <si>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</si>
  <si>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</si>
  <si>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</si>
  <si>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</si>
  <si>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</si>
  <si>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</si>
  <si>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HIA6</t>
  </si>
  <si>
    <t>Identity proofing as not been implemented</t>
  </si>
  <si>
    <t>HIA7</t>
  </si>
  <si>
    <t>Identity proofing has not been properly implemented</t>
  </si>
  <si>
    <t>HAU1</t>
  </si>
  <si>
    <t>No auditing is being performed at the agency</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</si>
  <si>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</si>
  <si>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</si>
  <si>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</si>
  <si>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</si>
  <si>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</si>
  <si>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</si>
  <si>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</si>
  <si>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</si>
  <si>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</si>
  <si>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</si>
  <si>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HAU8</t>
  </si>
  <si>
    <t>Logs are not maintained on a centralized log server</t>
  </si>
  <si>
    <t>HAU9</t>
  </si>
  <si>
    <t>No log reduction system exists</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</si>
  <si>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</si>
  <si>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</si>
  <si>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</si>
  <si>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</si>
  <si>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</si>
  <si>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</si>
  <si>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</si>
  <si>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</si>
  <si>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</si>
  <si>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</si>
  <si>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</si>
  <si>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</si>
  <si>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Audit logs do not capture sufficient auditable events</t>
  </si>
  <si>
    <t>HAU18</t>
  </si>
  <si>
    <t>Audit logs are reviewed, but not per Pub 1075 requirements</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</si>
  <si>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</si>
  <si>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</si>
  <si>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</si>
  <si>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</si>
  <si>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</si>
  <si>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</si>
  <si>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</si>
  <si>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</si>
  <si>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</si>
  <si>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</si>
  <si>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</si>
  <si>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</si>
  <si>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</si>
  <si>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</si>
  <si>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</si>
  <si>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</si>
  <si>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</si>
  <si>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</si>
  <si>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</si>
  <si>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</si>
  <si>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</si>
  <si>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</si>
  <si>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</si>
  <si>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</si>
  <si>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</si>
  <si>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</si>
  <si>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</si>
  <si>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</si>
  <si>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</si>
  <si>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</si>
  <si>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</si>
  <si>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</si>
  <si>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</si>
  <si>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</si>
  <si>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</si>
  <si>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</si>
  <si>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</si>
  <si>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</si>
  <si>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</si>
  <si>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</si>
  <si>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</si>
  <si>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</si>
  <si>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</si>
  <si>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</si>
  <si>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</si>
  <si>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</si>
  <si>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</si>
  <si>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</si>
  <si>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</si>
  <si>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</si>
  <si>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</si>
  <si>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</si>
  <si>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</si>
  <si>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</si>
  <si>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</si>
  <si>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</si>
  <si>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</si>
  <si>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</si>
  <si>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</si>
  <si>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</si>
  <si>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</si>
  <si>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</si>
  <si>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</si>
  <si>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</si>
  <si>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</si>
  <si>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</si>
  <si>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</si>
  <si>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</si>
  <si>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</si>
  <si>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</si>
  <si>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</si>
  <si>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</si>
  <si>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</si>
  <si>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</si>
  <si>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</si>
  <si>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</si>
  <si>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</si>
  <si>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</si>
  <si>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</si>
  <si>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</si>
  <si>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</si>
  <si>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</si>
  <si>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</si>
  <si>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</si>
  <si>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</si>
  <si>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</si>
  <si>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</si>
  <si>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</si>
  <si>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</si>
  <si>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</si>
  <si>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</si>
  <si>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</si>
  <si>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</si>
  <si>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</si>
  <si>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</si>
  <si>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</si>
  <si>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</si>
  <si>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</si>
  <si>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</si>
  <si>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</si>
  <si>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</si>
  <si>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</si>
  <si>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</si>
  <si>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</si>
  <si>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</si>
  <si>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</si>
  <si>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</si>
  <si>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</si>
  <si>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</si>
  <si>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</si>
  <si>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</si>
  <si>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</si>
  <si>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</si>
  <si>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</si>
  <si>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</si>
  <si>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</si>
  <si>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</si>
  <si>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</si>
  <si>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</si>
  <si>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</si>
  <si>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</si>
  <si>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</si>
  <si>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</si>
  <si>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</si>
  <si>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</si>
  <si>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</si>
  <si>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</si>
  <si>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</si>
  <si>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</si>
  <si>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</si>
  <si>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</si>
  <si>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</si>
  <si>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</si>
  <si>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</si>
  <si>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</si>
  <si>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</si>
  <si>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</si>
  <si>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</si>
  <si>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</si>
  <si>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</si>
  <si>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</si>
  <si>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</si>
  <si>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</si>
  <si>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</si>
  <si>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</si>
  <si>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</si>
  <si>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</si>
  <si>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</si>
  <si>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</si>
  <si>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</si>
  <si>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</si>
  <si>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</si>
  <si>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</si>
  <si>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</si>
  <si>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</si>
  <si>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</si>
  <si>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</si>
  <si>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</si>
  <si>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</si>
  <si>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</si>
  <si>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</si>
  <si>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</si>
  <si>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</si>
  <si>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</si>
  <si>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</si>
  <si>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</si>
  <si>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</si>
  <si>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</si>
  <si>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</si>
  <si>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</si>
  <si>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</si>
  <si>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</si>
  <si>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</si>
  <si>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</si>
  <si>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</si>
  <si>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</si>
  <si>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</si>
  <si>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</si>
  <si>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</si>
  <si>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</si>
  <si>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</si>
  <si>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</si>
  <si>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</si>
  <si>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</si>
  <si>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</si>
  <si>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</si>
  <si>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</si>
  <si>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</si>
  <si>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</si>
  <si>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</si>
  <si>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</si>
  <si>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</si>
  <si>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</si>
  <si>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</si>
  <si>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</si>
  <si>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</si>
  <si>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</si>
  <si>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</si>
  <si>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</si>
  <si>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</si>
  <si>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</si>
  <si>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</si>
  <si>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</si>
  <si>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</si>
  <si>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</si>
  <si>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</si>
  <si>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</si>
  <si>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</si>
  <si>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</si>
  <si>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</si>
  <si>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</si>
  <si>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</si>
  <si>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</si>
  <si>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</si>
  <si>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</si>
  <si>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</si>
  <si>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</si>
  <si>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</si>
  <si>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</si>
  <si>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</si>
  <si>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</si>
  <si>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</si>
  <si>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</si>
  <si>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</si>
  <si>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</si>
  <si>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</si>
  <si>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</si>
  <si>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</si>
  <si>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</si>
  <si>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</si>
  <si>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</si>
  <si>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HPW2</t>
  </si>
  <si>
    <t>Password does not expire timely</t>
  </si>
  <si>
    <t>HPW3</t>
  </si>
  <si>
    <t>Minimum password length is too short</t>
  </si>
  <si>
    <t>HPW4</t>
  </si>
  <si>
    <t>Minimum password age does not exist</t>
  </si>
  <si>
    <t>HPW5</t>
  </si>
  <si>
    <t>Passwords are generated and distributed automatically</t>
  </si>
  <si>
    <t>HPW6</t>
  </si>
  <si>
    <t>Password history is insufficient</t>
  </si>
  <si>
    <t>HPW7</t>
  </si>
  <si>
    <t>Password change notification is not sufficient</t>
  </si>
  <si>
    <t>HPW8</t>
  </si>
  <si>
    <t>Passwords are displayed on screen when entered</t>
  </si>
  <si>
    <t>HPW9</t>
  </si>
  <si>
    <t>Password management processes are not documented</t>
  </si>
  <si>
    <t>HPW10</t>
  </si>
  <si>
    <t>Passwords are allowed to be stored</t>
  </si>
  <si>
    <t>HPW100</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</si>
  <si>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</si>
  <si>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</si>
  <si>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</si>
  <si>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</si>
  <si>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</si>
  <si>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</si>
  <si>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</si>
  <si>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</si>
  <si>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</si>
  <si>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</si>
  <si>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</si>
  <si>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</si>
  <si>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</si>
  <si>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</si>
  <si>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</si>
  <si>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</si>
  <si>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</si>
  <si>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</si>
  <si>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</si>
  <si>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</si>
  <si>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</si>
  <si>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</si>
  <si>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</si>
  <si>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</si>
  <si>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</si>
  <si>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</si>
  <si>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</si>
  <si>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</si>
  <si>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</si>
  <si>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</si>
  <si>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</si>
  <si>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</si>
  <si>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</si>
  <si>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</si>
  <si>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</si>
  <si>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</si>
  <si>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</si>
  <si>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</si>
  <si>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</si>
  <si>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</si>
  <si>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</si>
  <si>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</si>
  <si>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</si>
  <si>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</si>
  <si>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</si>
  <si>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</si>
  <si>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</si>
  <si>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</si>
  <si>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</si>
  <si>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</si>
  <si>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</si>
  <si>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</si>
  <si>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</si>
  <si>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</si>
  <si>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</si>
  <si>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</si>
  <si>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</si>
  <si>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</si>
  <si>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</si>
  <si>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</si>
  <si>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</si>
  <si>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</si>
  <si>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</si>
  <si>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</si>
  <si>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</si>
  <si>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</si>
  <si>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</si>
  <si>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</si>
  <si>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</si>
  <si>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</si>
  <si>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</si>
  <si>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</si>
  <si>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</si>
  <si>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</si>
  <si>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</si>
  <si>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HRM5</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</si>
  <si>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</si>
  <si>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</si>
  <si>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</si>
  <si>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</si>
  <si>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</si>
  <si>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</si>
  <si>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</si>
  <si>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</si>
  <si>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</si>
  <si>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</si>
  <si>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</si>
  <si>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</si>
  <si>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</si>
  <si>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</si>
  <si>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</si>
  <si>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</si>
  <si>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</si>
  <si>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</si>
  <si>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</si>
  <si>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</si>
  <si>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</si>
  <si>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</si>
  <si>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</si>
  <si>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</si>
  <si>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</si>
  <si>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</si>
  <si>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</si>
  <si>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</si>
  <si>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</si>
  <si>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</si>
  <si>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</si>
  <si>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</si>
  <si>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</si>
  <si>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</si>
  <si>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</si>
  <si>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</si>
  <si>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</si>
  <si>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</si>
  <si>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</si>
  <si>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</si>
  <si>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</si>
  <si>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</si>
  <si>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</si>
  <si>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</si>
  <si>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</si>
  <si>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</si>
  <si>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</si>
  <si>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</si>
  <si>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</si>
  <si>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</si>
  <si>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</si>
  <si>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</si>
  <si>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</si>
  <si>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</si>
  <si>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</si>
  <si>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</si>
  <si>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</si>
  <si>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</si>
  <si>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</si>
  <si>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</si>
  <si>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</si>
  <si>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</si>
  <si>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</si>
  <si>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</si>
  <si>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</si>
  <si>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</si>
  <si>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</si>
  <si>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</si>
  <si>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</si>
  <si>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</si>
  <si>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</si>
  <si>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</si>
  <si>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</si>
  <si>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</si>
  <si>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</si>
  <si>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</si>
  <si>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</si>
  <si>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</si>
  <si>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Denial of Service protection settings are not configured</t>
  </si>
  <si>
    <t>System communication authenticity is not guaranteed</t>
  </si>
  <si>
    <t>HSC19</t>
  </si>
  <si>
    <t>Network perimeter devices do not properly restrict traffic</t>
  </si>
  <si>
    <t>HSC20</t>
  </si>
  <si>
    <t>Publicly available systems contain FTI</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</si>
  <si>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</si>
  <si>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</si>
  <si>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</si>
  <si>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</si>
  <si>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</si>
  <si>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</si>
  <si>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</si>
  <si>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</si>
  <si>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</si>
  <si>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</si>
  <si>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</si>
  <si>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</si>
  <si>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</si>
  <si>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</si>
  <si>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</si>
  <si>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 xml:space="preserve">Cryptographic key pairs are not properly managed </t>
  </si>
  <si>
    <t>HSC30</t>
  </si>
  <si>
    <t>VLAN configurations do not utilize networking best practices</t>
  </si>
  <si>
    <t>HSC31</t>
  </si>
  <si>
    <t>Collaborative computing devices are not deployed securely</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</si>
  <si>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</si>
  <si>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</si>
  <si>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</si>
  <si>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</si>
  <si>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</si>
  <si>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</si>
  <si>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</si>
  <si>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</si>
  <si>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</si>
  <si>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</si>
  <si>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</si>
  <si>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</si>
  <si>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</si>
  <si>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</si>
  <si>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</si>
  <si>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</si>
  <si>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</si>
  <si>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</si>
  <si>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</si>
  <si>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</si>
  <si>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</si>
  <si>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</si>
  <si>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</si>
  <si>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</si>
  <si>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</si>
  <si>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</si>
  <si>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</si>
  <si>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</si>
  <si>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</si>
  <si>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</si>
  <si>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</si>
  <si>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</si>
  <si>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</si>
  <si>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</si>
  <si>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</si>
  <si>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</si>
  <si>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</si>
  <si>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</si>
  <si>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</si>
  <si>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</si>
  <si>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</si>
  <si>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</si>
  <si>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</si>
  <si>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</si>
  <si>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</si>
  <si>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</si>
  <si>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</si>
  <si>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</si>
  <si>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</si>
  <si>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</si>
  <si>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</si>
  <si>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</si>
  <si>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</si>
  <si>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</si>
  <si>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</si>
  <si>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</si>
  <si>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</si>
  <si>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</si>
  <si>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</si>
  <si>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</si>
  <si>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</si>
  <si>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</si>
  <si>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</si>
  <si>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</si>
  <si>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</si>
  <si>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</si>
  <si>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</si>
  <si>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</si>
  <si>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</si>
  <si>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</si>
  <si>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</si>
  <si>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</si>
  <si>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</si>
  <si>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</si>
  <si>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</si>
  <si>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</si>
  <si>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</si>
  <si>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</si>
  <si>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</si>
  <si>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</si>
  <si>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</si>
  <si>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</si>
  <si>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</si>
  <si>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</si>
  <si>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</si>
  <si>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</si>
  <si>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</si>
  <si>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</si>
  <si>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</si>
  <si>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</si>
  <si>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</si>
  <si>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</si>
  <si>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</si>
  <si>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</si>
  <si>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</si>
  <si>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</si>
  <si>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</si>
  <si>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</si>
  <si>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</si>
  <si>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</si>
  <si>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</si>
  <si>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</si>
  <si>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</si>
  <si>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</si>
  <si>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</si>
  <si>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</si>
  <si>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</si>
  <si>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</si>
  <si>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</si>
  <si>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</si>
  <si>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</si>
  <si>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</si>
  <si>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</si>
  <si>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</si>
  <si>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</si>
  <si>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</si>
  <si>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</si>
  <si>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</si>
  <si>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</si>
  <si>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</si>
  <si>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</si>
  <si>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</si>
  <si>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</si>
  <si>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</si>
  <si>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</si>
  <si>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</si>
  <si>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</si>
  <si>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</si>
  <si>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</si>
  <si>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</si>
  <si>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</si>
  <si>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</si>
  <si>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</si>
  <si>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</si>
  <si>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</si>
  <si>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</si>
  <si>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</si>
  <si>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</si>
  <si>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</si>
  <si>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</si>
  <si>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</si>
  <si>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</si>
  <si>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</si>
  <si>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</si>
  <si>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</si>
  <si>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</si>
  <si>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</si>
  <si>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</si>
  <si>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</si>
  <si>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</si>
  <si>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</si>
  <si>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</si>
  <si>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</si>
  <si>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</si>
  <si>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</si>
  <si>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</si>
  <si>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</si>
  <si>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</si>
  <si>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</si>
  <si>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</si>
  <si>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</si>
  <si>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</si>
  <si>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</si>
  <si>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</si>
  <si>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</si>
  <si>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</si>
  <si>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</si>
  <si>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</si>
  <si>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</si>
  <si>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</si>
  <si>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</si>
  <si>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</si>
  <si>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</si>
  <si>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</si>
  <si>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</si>
  <si>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</si>
  <si>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</si>
  <si>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</si>
  <si>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</si>
  <si>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</si>
  <si>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</si>
  <si>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</si>
  <si>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</si>
  <si>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</si>
  <si>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</si>
  <si>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</si>
  <si>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</si>
  <si>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</si>
  <si>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</si>
  <si>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</si>
  <si>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</si>
  <si>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</si>
  <si>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</si>
  <si>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</si>
  <si>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</si>
  <si>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</si>
  <si>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</si>
  <si>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</si>
  <si>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</si>
  <si>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</si>
  <si>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</si>
  <si>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</si>
  <si>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</si>
  <si>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</si>
  <si>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</si>
  <si>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</si>
  <si>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</si>
  <si>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</si>
  <si>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</si>
  <si>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</si>
  <si>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</si>
  <si>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</si>
  <si>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</si>
  <si>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</si>
  <si>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</si>
  <si>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</si>
  <si>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</si>
  <si>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</si>
  <si>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</si>
  <si>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</si>
  <si>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</si>
  <si>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</si>
  <si>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</si>
  <si>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</si>
  <si>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</si>
  <si>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</si>
  <si>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</si>
  <si>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</si>
  <si>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</si>
  <si>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</si>
  <si>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</si>
  <si>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</si>
  <si>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</si>
  <si>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</si>
  <si>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</si>
  <si>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</si>
  <si>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</si>
  <si>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</si>
  <si>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</si>
  <si>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</si>
  <si>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</si>
  <si>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</si>
  <si>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</si>
  <si>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</si>
  <si>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</si>
  <si>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</si>
  <si>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</si>
  <si>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</si>
  <si>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</si>
  <si>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</si>
  <si>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</si>
  <si>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</si>
  <si>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</si>
  <si>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</si>
  <si>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</si>
  <si>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</si>
  <si>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</si>
  <si>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</si>
  <si>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</si>
  <si>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</si>
  <si>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</si>
  <si>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</si>
  <si>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</si>
  <si>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</si>
  <si>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</si>
  <si>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</si>
  <si>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</si>
  <si>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</si>
  <si>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</si>
  <si>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</si>
  <si>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</si>
  <si>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</si>
  <si>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</si>
  <si>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</si>
  <si>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</si>
  <si>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</si>
  <si>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</si>
  <si>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</si>
  <si>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</si>
  <si>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</si>
  <si>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</si>
  <si>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</si>
  <si>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</si>
  <si>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</si>
  <si>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</si>
  <si>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</si>
  <si>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</si>
  <si>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</si>
  <si>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</si>
  <si>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</si>
  <si>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</si>
  <si>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</si>
  <si>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</si>
  <si>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</si>
  <si>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</si>
  <si>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</si>
  <si>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</si>
  <si>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</si>
  <si>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</si>
  <si>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</si>
  <si>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</si>
  <si>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</si>
  <si>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</si>
  <si>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</si>
  <si>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</si>
  <si>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</si>
  <si>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</si>
  <si>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</si>
  <si>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</si>
  <si>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</si>
  <si>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</si>
  <si>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</si>
  <si>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</si>
  <si>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</si>
  <si>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</si>
  <si>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</si>
  <si>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</si>
  <si>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</si>
  <si>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</si>
  <si>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</si>
  <si>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</si>
  <si>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</si>
  <si>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</si>
  <si>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</si>
  <si>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</si>
  <si>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</si>
  <si>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</si>
  <si>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</si>
  <si>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</si>
  <si>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</si>
  <si>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</si>
  <si>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</si>
  <si>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</si>
  <si>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</si>
  <si>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</si>
  <si>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</si>
  <si>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</si>
  <si>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</si>
  <si>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</si>
  <si>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</si>
  <si>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</si>
  <si>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</si>
  <si>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</si>
  <si>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</si>
  <si>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</si>
  <si>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</si>
  <si>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</si>
  <si>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</si>
  <si>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</si>
  <si>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</si>
  <si>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</si>
  <si>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</si>
  <si>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</si>
  <si>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</si>
  <si>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</si>
  <si>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</si>
  <si>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</si>
  <si>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</si>
  <si>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</si>
  <si>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</si>
  <si>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</si>
  <si>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</si>
  <si>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</si>
  <si>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</si>
  <si>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</si>
  <si>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</si>
  <si>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</si>
  <si>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</si>
  <si>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</si>
  <si>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</si>
  <si>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</si>
  <si>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</si>
  <si>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</si>
  <si>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</si>
  <si>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</si>
  <si>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</si>
  <si>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</si>
  <si>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</si>
  <si>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</si>
  <si>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</si>
  <si>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</si>
  <si>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</si>
  <si>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</si>
  <si>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</si>
  <si>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</si>
  <si>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</si>
  <si>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</si>
  <si>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</si>
  <si>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</si>
  <si>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</si>
  <si>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</si>
  <si>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</si>
  <si>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</si>
  <si>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</si>
  <si>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</si>
  <si>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</si>
  <si>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</si>
  <si>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</si>
  <si>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</si>
  <si>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</si>
  <si>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</si>
  <si>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</si>
  <si>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</si>
  <si>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</si>
  <si>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</si>
  <si>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</si>
  <si>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</si>
  <si>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</si>
  <si>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</si>
  <si>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</si>
  <si>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</si>
  <si>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</si>
  <si>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</si>
  <si>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</si>
  <si>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</si>
  <si>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</si>
  <si>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</si>
  <si>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</si>
  <si>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</si>
  <si>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</si>
  <si>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</si>
  <si>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</si>
  <si>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</si>
  <si>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</si>
  <si>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</si>
  <si>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</si>
  <si>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</si>
  <si>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</si>
  <si>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</si>
  <si>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</si>
  <si>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</si>
  <si>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</si>
  <si>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</si>
  <si>
    <t>New test case added</t>
  </si>
  <si>
    <r>
      <t xml:space="preserve">Issue Code Mapping (Select </t>
    </r>
    <r>
      <rPr>
        <b/>
        <u/>
        <sz val="10"/>
        <color theme="0"/>
        <rFont val="Arial"/>
        <family val="2"/>
      </rPr>
      <t>one</t>
    </r>
    <r>
      <rPr>
        <b/>
        <sz val="10"/>
        <color theme="0"/>
        <rFont val="Arial"/>
        <family val="2"/>
      </rPr>
      <t xml:space="preserve"> to enter in column M)</t>
    </r>
  </si>
  <si>
    <r>
      <rPr>
        <b/>
        <sz val="10"/>
        <color theme="1"/>
        <rFont val="Arial"/>
        <family val="2"/>
      </rPr>
      <t>Note</t>
    </r>
    <r>
      <rPr>
        <sz val="10"/>
        <color theme="1"/>
        <rFont val="Arial"/>
        <family val="2"/>
      </rPr>
      <t xml:space="preserve"> -  This is N/A for Apache Web Server  as this test case is included in the automated scans.   </t>
    </r>
  </si>
  <si>
    <r>
      <rPr>
        <b/>
        <sz val="10"/>
        <color theme="1"/>
        <rFont val="Arial"/>
        <family val="2"/>
      </rPr>
      <t>Note</t>
    </r>
    <r>
      <rPr>
        <sz val="10"/>
        <color theme="1"/>
        <rFont val="Arial"/>
        <family val="2"/>
      </rPr>
      <t xml:space="preserve"> - As of 9/30/2021, TLS 1.2 does not have an announced end of life date and is still acceptable.  Refer to NIST 800-52 Rev 2 for further information.
This is N/A for IIS Web Servers as this test case is included in the automated scans.  </t>
    </r>
  </si>
  <si>
    <r>
      <t xml:space="preserve">Issue Code Mapping (Select </t>
    </r>
    <r>
      <rPr>
        <b/>
        <u/>
        <sz val="10"/>
        <color theme="0"/>
        <rFont val="Arial"/>
        <family val="2"/>
      </rPr>
      <t>one</t>
    </r>
    <r>
      <rPr>
        <b/>
        <sz val="10"/>
        <color theme="0"/>
        <rFont val="Arial"/>
        <family val="2"/>
      </rPr>
      <t xml:space="preserve"> to enter in column N)</t>
    </r>
  </si>
  <si>
    <t>HAC67</t>
  </si>
  <si>
    <t>Lock screen does not obscure or block potentially sensitive data</t>
  </si>
  <si>
    <t>HAC68</t>
  </si>
  <si>
    <t>Peer to peer or client to client access/filesharing is enabled</t>
  </si>
  <si>
    <t>HAC69</t>
  </si>
  <si>
    <t>Sensitive data about the FTI environment is shared</t>
  </si>
  <si>
    <t>HCM50</t>
  </si>
  <si>
    <t>Unauthorized hardware is not blocked</t>
  </si>
  <si>
    <t>HCP11</t>
  </si>
  <si>
    <t>System Recovery and Reconstitution process is not defined</t>
  </si>
  <si>
    <t>HPM2</t>
  </si>
  <si>
    <t>Key security or privacy program management leadership roles are not established.</t>
  </si>
  <si>
    <t>HPM3</t>
  </si>
  <si>
    <t>The agency has not developed a risk management strategy</t>
  </si>
  <si>
    <t>HRA10</t>
  </si>
  <si>
    <t>Web Application is not scanned for Web Application Vulnerabilities</t>
  </si>
  <si>
    <t>HSI37</t>
  </si>
  <si>
    <t>The agency does not require use of digitally signed software components</t>
  </si>
  <si>
    <t>HSR1</t>
  </si>
  <si>
    <t>Supply Chain Risk Management documentation is insufficient</t>
  </si>
  <si>
    <t>HSR100</t>
  </si>
  <si>
    <t>HSR2</t>
  </si>
  <si>
    <t>System/Application components are not inspected for potential supply chain issues</t>
  </si>
  <si>
    <t>HSR3</t>
  </si>
  <si>
    <t>SBOM is not produced for the system/application</t>
  </si>
  <si>
    <t>HTC161</t>
  </si>
  <si>
    <t>The Windows 2025 Server has not been configured securely</t>
  </si>
  <si>
    <t>HTC162</t>
  </si>
  <si>
    <t>The SQL Server 2025 Server has not been configured securely</t>
  </si>
  <si>
    <t>HTC163</t>
  </si>
  <si>
    <t>The RHEL 10.0 Server is not configured securely</t>
  </si>
  <si>
    <t>HTC164</t>
  </si>
  <si>
    <t>The Debian 12 operating system is not configured securely</t>
  </si>
  <si>
    <t>HTC165</t>
  </si>
  <si>
    <t>The Apple iOS 18 device is not configured securely</t>
  </si>
  <si>
    <t>HTC166</t>
  </si>
  <si>
    <t>The OEL 10 Server is not configured securely</t>
  </si>
  <si>
    <r>
      <t xml:space="preserve">This SCSEM is used by the IRS Office of Safeguards to evaluate compliance with IRS Publication 1075 for agencies that have implemented web 
server technology for a system that receives, stores, processes or transmits Federal Tax Information (FTI).  The tests covered in this SCSEM are 
designed to provide general guidance for the most common web server platforms leveraged by agencies (General Test Cases Tab) and specific 
guidance (IIS, Apache). </t>
    </r>
    <r>
      <rPr>
        <u/>
        <sz val="10"/>
        <rFont val="Arial"/>
        <family val="2"/>
      </rPr>
      <t xml:space="preserve">If Apache or IIS are in scope, please test with both tabs (General Test Cases and respective IIS/Apache Tab)
Apache should only be tested with this SCSEM when installed on Unix. If Apache is installed on Windows then use the generic web server SCSEM. Any web servers that are not IIS or Apache are to use the Generic Web Server </t>
    </r>
    <r>
      <rPr>
        <b/>
        <u/>
        <sz val="10"/>
        <rFont val="Arial"/>
        <family val="2"/>
      </rPr>
      <t>SCSEM</t>
    </r>
    <r>
      <rPr>
        <u/>
        <sz val="10"/>
        <rFont val="Arial"/>
        <family val="2"/>
      </rPr>
      <t xml:space="preserve"> as well.
</t>
    </r>
    <r>
      <rPr>
        <sz val="10"/>
        <rFont val="Arial"/>
        <family val="2"/>
      </rPr>
      <t xml:space="preserve">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This SCSEM was created for the IRS Office of Safeguards based on the following resources.
▪ IRS Publication 1075, Tax Information Security Guidelines for Federal, State and Local Agencies (Rev. 11-2021) 
▪ NIST SP 800-53 Rev. 5, Recommended Security Controls for Federal Information Systems and Organizations
▪ CIS Apache HTTP Server 2.4 Benchmark v2.1.0
▪ CIS Microsoft_ IIS 10 Benchmark v1.2.1</t>
    </r>
  </si>
  <si>
    <t>To close this finding, please provide a screenshot showing that host headers have been configured for all sites with the agency's Corrective Action Plan (CAP).</t>
  </si>
  <si>
    <t>Application Pool Identities are the actual users/authorities that will run the worker process - `w3wp.exe`. Assigning the correct user authority will help ensure that applications can function properly, while not giving overly permissive permissions on the system. These identities can further be used in Access Control Lists (ACLs) to protect system content. It is recommended that each Application Pool run under a unique identity.
IIS has additional built-in least privilege identities intended for use by Application Pools. It is recommended that the default Application Pool Identity be changed to a least privilege principle other than Network Service. Furthermore, it is recommended that all application pool identities be assigned a unique least privilege principal.
To achieve isolation in IIS, application pools can be run as separate identities. IIS can be configured to automatically use the application pool identity if no anonymous user account is configured for a Web site. This can greatly reduce the number of accounts needed for Web sites and make management of the accounts easier. It is recommended the Application Pool Identity be set as the Anonymous User Identity.
The name of the Application Pool account corresponds to the name of the Application Pool. Application Pool Identities were introduced in Windows Server 2008 SP2. It is recommended that Application Pools be set to run as `ApplicationPoolIdentity` unless there is an underlying reason that the application pool needs to run as a specified end user account. One example where this is needed is for web farms using Kerberos authentication.</t>
  </si>
  <si>
    <t>To close this finding, please provide a screenshot showing that host headers have been configured for all sites with the agency's Corrective Action Plan CAP.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</si>
</sst>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27"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b/>
      <i/>
      <sz val="10"/>
      <name val="Arial"/>
      <family val="2"/>
    </font>
    <font>
      <b/>
      <u/>
      <sz val="10"/>
      <name val="Arial"/>
      <family val="2"/>
    </font>
    <font>
      <sz val="11"/>
      <color indexed="8"/>
      <name val="Calibri"/>
      <family val="2"/>
    </font>
    <font>
      <sz val="11"/>
      <color indexed="8"/>
      <name val="Arial"/>
      <family val="2"/>
    </font>
    <font>
      <sz val="8"/>
      <name val="Arial"/>
      <family val="2"/>
    </font>
    <font>
      <sz val="11"/>
      <color theme="1"/>
      <name val="Calibri"/>
      <family val="2"/>
      <scheme val="minor"/>
    </font>
    <font>
      <b/>
      <sz val="11"/>
      <color theme="1"/>
      <name val="Calibri"/>
      <family val="2"/>
      <scheme val="minor"/>
    </font>
    <font>
      <sz val="10"/>
      <color theme="1"/>
      <name val="Arial"/>
      <family val="2"/>
    </font>
    <font>
      <sz val="10"/>
      <color rgb="FFAC0000"/>
      <name val="Arial"/>
      <family val="2"/>
    </font>
    <font>
      <b/>
      <sz val="10"/>
      <color theme="1"/>
      <name val="Arial"/>
      <family val="2"/>
    </font>
    <font>
      <sz val="10"/>
      <color theme="0"/>
      <name val="Arial"/>
      <family val="2"/>
    </font>
    <font>
      <b/>
      <sz val="10"/>
      <color rgb="FFFF0000"/>
      <name val="Arial"/>
      <family val="2"/>
    </font>
    <font>
      <sz val="10"/>
      <color rgb="FF000000"/>
      <name val="Arial"/>
      <family val="2"/>
    </font>
    <font>
      <b/>
      <sz val="10"/>
      <color theme="0"/>
      <name val="Arial"/>
      <family val="2"/>
    </font>
    <font>
      <b/>
      <u/>
      <sz val="10"/>
      <color theme="0"/>
      <name val="Arial"/>
      <family val="2"/>
    </font>
    <font>
      <sz val="12"/>
      <color rgb="FF000000"/>
      <name val="Calibri"/>
      <family val="2"/>
    </font>
    <font>
      <u/>
      <sz val="10"/>
      <name val="Arial"/>
      <family val="2"/>
    </font>
  </fonts>
  <fills count="17">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0"/>
        <bgColor indexed="8"/>
      </patternFill>
    </fill>
    <fill>
      <patternFill patternType="solid">
        <fgColor theme="4" tint="0.79998168889431442"/>
        <bgColor theme="4" tint="0.79998168889431442"/>
      </patternFill>
    </fill>
    <fill>
      <patternFill patternType="solid">
        <fgColor theme="4"/>
        <bgColor theme="4"/>
      </patternFill>
    </fill>
    <fill>
      <patternFill patternType="solid">
        <fgColor theme="0" tint="-0.14999847407452621"/>
        <bgColor theme="0" tint="-0.14999847407452621"/>
      </patternFill>
    </fill>
    <fill>
      <patternFill patternType="solid">
        <fgColor rgb="FFC00000"/>
        <bgColor indexed="64"/>
      </patternFill>
    </fill>
    <fill>
      <patternFill patternType="solid">
        <fgColor rgb="FFFFFFFF"/>
        <bgColor rgb="FF000000"/>
      </patternFill>
    </fill>
  </fills>
  <borders count="57">
    <border>
      <left/>
      <right/>
      <top/>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bottom/>
      <diagonal/>
    </border>
    <border>
      <left/>
      <right style="thin">
        <color indexed="64"/>
      </right>
      <top/>
      <bottom style="thin">
        <color indexed="63"/>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3"/>
      </left>
      <right/>
      <top style="thin">
        <color indexed="63"/>
      </top>
      <bottom/>
      <diagonal/>
    </border>
    <border>
      <left/>
      <right/>
      <top style="thin">
        <color indexed="63"/>
      </top>
      <bottom/>
      <diagonal/>
    </border>
    <border>
      <left/>
      <right style="thin">
        <color indexed="64"/>
      </right>
      <top style="thin">
        <color indexed="63"/>
      </top>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right style="thin">
        <color indexed="63"/>
      </right>
      <top style="thin">
        <color indexed="63"/>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top style="medium">
        <color theme="1"/>
      </top>
      <bottom/>
      <diagonal/>
    </border>
    <border>
      <left style="thin">
        <color indexed="64"/>
      </left>
      <right/>
      <top style="medium">
        <color theme="1"/>
      </top>
      <bottom/>
      <diagonal/>
    </border>
    <border>
      <left style="thin">
        <color indexed="63"/>
      </left>
      <right style="thin">
        <color indexed="64"/>
      </right>
      <top style="medium">
        <color theme="1"/>
      </top>
      <bottom/>
      <diagonal/>
    </border>
    <border>
      <left style="thin">
        <color indexed="64"/>
      </left>
      <right/>
      <top/>
      <bottom style="medium">
        <color theme="1"/>
      </bottom>
      <diagonal/>
    </border>
    <border>
      <left style="thin">
        <color indexed="64"/>
      </left>
      <right/>
      <top style="thin">
        <color theme="4" tint="0.39997558519241921"/>
      </top>
      <bottom/>
      <diagonal/>
    </border>
    <border>
      <left style="thin">
        <color indexed="64"/>
      </left>
      <right/>
      <top style="thin">
        <color theme="4" tint="0.39997558519241921"/>
      </top>
      <bottom style="thin">
        <color theme="4" tint="0.39997558519241921"/>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style="thin">
        <color auto="1"/>
      </left>
      <right style="thin">
        <color auto="1"/>
      </right>
      <top style="thin">
        <color auto="1"/>
      </top>
      <bottom style="thin">
        <color auto="1"/>
      </bottom>
      <diagonal/>
    </border>
  </borders>
  <cellStyleXfs count="8">
    <xf numFmtId="0" fontId="0" fillId="0" borderId="0"/>
    <xf numFmtId="0" fontId="15" fillId="0" borderId="0"/>
    <xf numFmtId="0" fontId="7" fillId="0" borderId="0"/>
    <xf numFmtId="0" fontId="15" fillId="0" borderId="0"/>
    <xf numFmtId="0" fontId="7" fillId="0" borderId="0"/>
    <xf numFmtId="0" fontId="7" fillId="0" borderId="0"/>
    <xf numFmtId="0" fontId="12" fillId="0" borderId="0" applyFill="0" applyProtection="0"/>
    <xf numFmtId="0" fontId="7" fillId="0" borderId="0"/>
  </cellStyleXfs>
  <cellXfs count="295">
    <xf numFmtId="0" fontId="0" fillId="0" borderId="0" xfId="0"/>
    <xf numFmtId="0" fontId="5" fillId="0" borderId="0" xfId="0" applyFont="1" applyAlignment="1">
      <alignment vertical="top" wrapText="1"/>
    </xf>
    <xf numFmtId="14" fontId="0" fillId="0" borderId="0" xfId="0" applyNumberFormat="1"/>
    <xf numFmtId="0" fontId="7" fillId="0" borderId="1" xfId="0" applyFont="1" applyBorder="1" applyAlignment="1">
      <alignment vertical="top"/>
    </xf>
    <xf numFmtId="0" fontId="7" fillId="0" borderId="0" xfId="0" applyFont="1" applyAlignment="1">
      <alignment vertical="top"/>
    </xf>
    <xf numFmtId="0" fontId="7" fillId="0" borderId="2" xfId="0" applyFont="1" applyBorder="1" applyAlignment="1">
      <alignment vertical="top"/>
    </xf>
    <xf numFmtId="0" fontId="7" fillId="0" borderId="3" xfId="0" applyFont="1" applyBorder="1" applyAlignment="1">
      <alignment vertical="top"/>
    </xf>
    <xf numFmtId="0" fontId="7" fillId="0" borderId="4" xfId="0" applyFont="1" applyBorder="1" applyAlignment="1">
      <alignment vertical="top"/>
    </xf>
    <xf numFmtId="0" fontId="5" fillId="0" borderId="0" xfId="0" applyFont="1" applyAlignment="1">
      <alignment vertical="top"/>
    </xf>
    <xf numFmtId="0" fontId="7" fillId="0" borderId="5" xfId="0" applyFont="1" applyBorder="1" applyAlignment="1">
      <alignment vertical="top"/>
    </xf>
    <xf numFmtId="0" fontId="9" fillId="3" borderId="0" xfId="0" applyFont="1" applyFill="1"/>
    <xf numFmtId="0" fontId="7" fillId="3" borderId="0" xfId="0" applyFont="1" applyFill="1"/>
    <xf numFmtId="0" fontId="0" fillId="3" borderId="5" xfId="0" applyFill="1" applyBorder="1"/>
    <xf numFmtId="0" fontId="7" fillId="3" borderId="3" xfId="0" applyFont="1" applyFill="1" applyBorder="1"/>
    <xf numFmtId="0" fontId="7" fillId="4" borderId="1" xfId="0" applyFont="1" applyFill="1" applyBorder="1" applyAlignment="1">
      <alignment vertical="top"/>
    </xf>
    <xf numFmtId="0" fontId="0" fillId="4" borderId="0" xfId="0" applyFill="1" applyAlignment="1">
      <alignment vertical="top"/>
    </xf>
    <xf numFmtId="0" fontId="0" fillId="4" borderId="5" xfId="0" applyFill="1" applyBorder="1" applyAlignment="1">
      <alignment vertical="top"/>
    </xf>
    <xf numFmtId="0" fontId="0" fillId="4" borderId="3" xfId="0" applyFill="1" applyBorder="1" applyAlignment="1">
      <alignment vertical="top"/>
    </xf>
    <xf numFmtId="0" fontId="7" fillId="0" borderId="0" xfId="0" applyFont="1"/>
    <xf numFmtId="0" fontId="18" fillId="0" borderId="0" xfId="0" applyFont="1"/>
    <xf numFmtId="0" fontId="3" fillId="6" borderId="5" xfId="0" applyFont="1" applyFill="1" applyBorder="1" applyAlignment="1">
      <alignment vertical="top"/>
    </xf>
    <xf numFmtId="0" fontId="3" fillId="6" borderId="3" xfId="0" applyFont="1" applyFill="1" applyBorder="1" applyAlignment="1">
      <alignment vertical="top"/>
    </xf>
    <xf numFmtId="0" fontId="3" fillId="6" borderId="4" xfId="0" applyFont="1" applyFill="1" applyBorder="1" applyAlignment="1">
      <alignment vertical="top"/>
    </xf>
    <xf numFmtId="0" fontId="3" fillId="6" borderId="1" xfId="0" applyFont="1" applyFill="1" applyBorder="1" applyAlignment="1">
      <alignment vertical="top"/>
    </xf>
    <xf numFmtId="0" fontId="3" fillId="6" borderId="0" xfId="0" applyFont="1" applyFill="1" applyAlignment="1">
      <alignment vertical="top"/>
    </xf>
    <xf numFmtId="0" fontId="3" fillId="6" borderId="2" xfId="0" applyFont="1" applyFill="1" applyBorder="1" applyAlignment="1">
      <alignment vertical="top"/>
    </xf>
    <xf numFmtId="0" fontId="6" fillId="4" borderId="0" xfId="0" applyFont="1" applyFill="1"/>
    <xf numFmtId="0" fontId="4" fillId="3" borderId="1" xfId="0" applyFont="1" applyFill="1" applyBorder="1"/>
    <xf numFmtId="0" fontId="17" fillId="3" borderId="1" xfId="0" applyFont="1" applyFill="1" applyBorder="1"/>
    <xf numFmtId="0" fontId="17" fillId="0" borderId="5" xfId="0" applyFont="1" applyBorder="1" applyAlignment="1">
      <alignment vertical="top"/>
    </xf>
    <xf numFmtId="0" fontId="19" fillId="6" borderId="5" xfId="0" applyFont="1" applyFill="1" applyBorder="1" applyAlignment="1">
      <alignment vertical="top"/>
    </xf>
    <xf numFmtId="0" fontId="19" fillId="6" borderId="3" xfId="0" applyFont="1" applyFill="1" applyBorder="1" applyAlignment="1">
      <alignment vertical="top"/>
    </xf>
    <xf numFmtId="0" fontId="19" fillId="6" borderId="4" xfId="0" applyFont="1" applyFill="1" applyBorder="1" applyAlignment="1">
      <alignment vertical="top"/>
    </xf>
    <xf numFmtId="0" fontId="17" fillId="0" borderId="3" xfId="0" applyFont="1" applyBorder="1" applyAlignment="1">
      <alignment vertical="top"/>
    </xf>
    <xf numFmtId="0" fontId="17" fillId="0" borderId="4" xfId="0" applyFont="1" applyBorder="1" applyAlignment="1">
      <alignment vertical="top"/>
    </xf>
    <xf numFmtId="0" fontId="6" fillId="4" borderId="0" xfId="0" applyFont="1" applyFill="1" applyAlignment="1">
      <alignment vertical="center"/>
    </xf>
    <xf numFmtId="0" fontId="9" fillId="3" borderId="6" xfId="0" applyFont="1" applyFill="1" applyBorder="1"/>
    <xf numFmtId="0" fontId="7" fillId="3" borderId="6" xfId="0" applyFont="1" applyFill="1" applyBorder="1"/>
    <xf numFmtId="0" fontId="7" fillId="3" borderId="7" xfId="0" applyFont="1" applyFill="1" applyBorder="1"/>
    <xf numFmtId="0" fontId="0" fillId="4" borderId="6" xfId="0" applyFill="1" applyBorder="1" applyAlignment="1">
      <alignment vertical="top"/>
    </xf>
    <xf numFmtId="0" fontId="0" fillId="4" borderId="7" xfId="0" applyFill="1" applyBorder="1" applyAlignment="1">
      <alignment vertical="top"/>
    </xf>
    <xf numFmtId="0" fontId="0" fillId="0" borderId="6" xfId="0" applyBorder="1"/>
    <xf numFmtId="0" fontId="3" fillId="7" borderId="8" xfId="0" applyFont="1" applyFill="1" applyBorder="1"/>
    <xf numFmtId="0" fontId="5" fillId="7" borderId="8" xfId="0" applyFont="1" applyFill="1" applyBorder="1"/>
    <xf numFmtId="0" fontId="0" fillId="7" borderId="8" xfId="0" applyFill="1" applyBorder="1"/>
    <xf numFmtId="0" fontId="5" fillId="7" borderId="8" xfId="0" applyFont="1" applyFill="1" applyBorder="1" applyAlignment="1">
      <alignment vertical="top"/>
    </xf>
    <xf numFmtId="0" fontId="3" fillId="0" borderId="0" xfId="0" applyFont="1"/>
    <xf numFmtId="0" fontId="0" fillId="0" borderId="8" xfId="0" applyBorder="1"/>
    <xf numFmtId="0" fontId="8" fillId="5" borderId="9" xfId="0" applyFont="1" applyFill="1" applyBorder="1" applyAlignment="1">
      <alignment horizontal="center" vertical="center"/>
    </xf>
    <xf numFmtId="0" fontId="8" fillId="7" borderId="0" xfId="0" applyFont="1" applyFill="1" applyAlignment="1">
      <alignment horizontal="center" vertical="center"/>
    </xf>
    <xf numFmtId="0" fontId="0" fillId="0" borderId="10" xfId="0" applyBorder="1"/>
    <xf numFmtId="0" fontId="0" fillId="0" borderId="11" xfId="0" applyBorder="1"/>
    <xf numFmtId="0" fontId="5" fillId="0" borderId="11" xfId="0" applyFont="1" applyBorder="1" applyAlignment="1">
      <alignment vertical="top" wrapText="1"/>
    </xf>
    <xf numFmtId="0" fontId="0" fillId="0" borderId="12" xfId="0" applyBorder="1"/>
    <xf numFmtId="0" fontId="3" fillId="6" borderId="8" xfId="0" applyFont="1" applyFill="1" applyBorder="1" applyAlignment="1">
      <alignment vertical="top"/>
    </xf>
    <xf numFmtId="0" fontId="3" fillId="6" borderId="6" xfId="0" applyFont="1" applyFill="1" applyBorder="1" applyAlignment="1">
      <alignment vertical="top"/>
    </xf>
    <xf numFmtId="0" fontId="3" fillId="6" borderId="10" xfId="0" applyFont="1" applyFill="1" applyBorder="1" applyAlignment="1">
      <alignment vertical="top"/>
    </xf>
    <xf numFmtId="0" fontId="3" fillId="6" borderId="11" xfId="0" applyFont="1" applyFill="1" applyBorder="1" applyAlignment="1">
      <alignment vertical="top"/>
    </xf>
    <xf numFmtId="0" fontId="3" fillId="6" borderId="12" xfId="0" applyFont="1" applyFill="1" applyBorder="1" applyAlignment="1">
      <alignment vertical="top"/>
    </xf>
    <xf numFmtId="0" fontId="0" fillId="0" borderId="0" xfId="0" applyProtection="1">
      <protection locked="0"/>
    </xf>
    <xf numFmtId="0" fontId="7" fillId="0" borderId="0" xfId="0" applyFont="1" applyProtection="1">
      <protection locked="0"/>
    </xf>
    <xf numFmtId="0" fontId="7" fillId="0" borderId="0" xfId="0" applyFont="1" applyAlignment="1">
      <alignment wrapText="1"/>
    </xf>
    <xf numFmtId="0" fontId="1" fillId="7" borderId="0" xfId="0" applyFont="1" applyFill="1"/>
    <xf numFmtId="0" fontId="20" fillId="7" borderId="0" xfId="0" applyFont="1" applyFill="1"/>
    <xf numFmtId="0" fontId="21" fillId="7" borderId="0" xfId="0" applyFont="1" applyFill="1"/>
    <xf numFmtId="0" fontId="0" fillId="7" borderId="0" xfId="0" applyFill="1"/>
    <xf numFmtId="0" fontId="0" fillId="0" borderId="0" xfId="0" applyAlignment="1" applyProtection="1">
      <alignment horizontal="left" vertical="top"/>
      <protection locked="0"/>
    </xf>
    <xf numFmtId="0" fontId="6" fillId="4" borderId="0" xfId="0" applyFont="1" applyFill="1" applyAlignment="1">
      <alignment horizontal="left" vertical="top" wrapText="1"/>
    </xf>
    <xf numFmtId="0" fontId="0" fillId="0" borderId="0" xfId="0" applyAlignment="1">
      <alignment horizontal="left" vertical="top" wrapText="1"/>
    </xf>
    <xf numFmtId="0" fontId="6" fillId="4" borderId="2" xfId="0" applyFont="1" applyFill="1" applyBorder="1" applyAlignment="1">
      <alignment vertical="center"/>
    </xf>
    <xf numFmtId="0" fontId="7" fillId="0" borderId="0" xfId="0" applyFont="1" applyAlignment="1">
      <alignment horizontal="left" vertical="top" wrapText="1"/>
    </xf>
    <xf numFmtId="0" fontId="6" fillId="4" borderId="2" xfId="0" applyFont="1" applyFill="1" applyBorder="1" applyAlignment="1">
      <alignment horizontal="left" vertical="top" wrapText="1"/>
    </xf>
    <xf numFmtId="0" fontId="7" fillId="0" borderId="0" xfId="0" applyFont="1" applyAlignment="1" applyProtection="1">
      <alignment horizontal="left" vertical="top" wrapText="1"/>
      <protection locked="0"/>
    </xf>
    <xf numFmtId="0" fontId="7" fillId="7" borderId="0" xfId="0" applyFont="1" applyFill="1" applyAlignment="1">
      <alignment horizontal="left" vertical="top" wrapText="1"/>
    </xf>
    <xf numFmtId="0" fontId="7" fillId="7" borderId="0" xfId="0" applyFont="1" applyFill="1" applyAlignment="1" applyProtection="1">
      <alignment horizontal="left" vertical="top" wrapText="1"/>
      <protection locked="0"/>
    </xf>
    <xf numFmtId="0" fontId="6" fillId="4" borderId="0" xfId="0" applyFont="1" applyFill="1" applyAlignment="1">
      <alignment horizontal="center" vertical="top" wrapText="1"/>
    </xf>
    <xf numFmtId="0" fontId="7" fillId="0" borderId="0" xfId="0" applyFont="1" applyAlignment="1">
      <alignment horizontal="center" vertical="top" wrapText="1"/>
    </xf>
    <xf numFmtId="0" fontId="6" fillId="4" borderId="0" xfId="0" applyFont="1" applyFill="1" applyAlignment="1">
      <alignment horizontal="left" vertical="top"/>
    </xf>
    <xf numFmtId="0" fontId="7" fillId="8" borderId="0" xfId="4" applyFill="1" applyAlignment="1" applyProtection="1">
      <alignment horizontal="left" vertical="top" wrapText="1"/>
      <protection locked="0"/>
    </xf>
    <xf numFmtId="0" fontId="7" fillId="8" borderId="0" xfId="0" applyFont="1" applyFill="1" applyAlignment="1">
      <alignment horizontal="left" vertical="top" wrapText="1"/>
    </xf>
    <xf numFmtId="0" fontId="7" fillId="8" borderId="0" xfId="0" applyFont="1" applyFill="1" applyAlignment="1" applyProtection="1">
      <alignment horizontal="left" vertical="top" wrapText="1"/>
      <protection locked="0"/>
    </xf>
    <xf numFmtId="0" fontId="6" fillId="8" borderId="0" xfId="0" applyFont="1" applyFill="1" applyAlignment="1">
      <alignment horizontal="left" vertical="top" wrapText="1"/>
    </xf>
    <xf numFmtId="0" fontId="3" fillId="8" borderId="0" xfId="0" applyFont="1" applyFill="1" applyAlignment="1" applyProtection="1">
      <alignment horizontal="left" vertical="top" wrapText="1"/>
      <protection locked="0"/>
    </xf>
    <xf numFmtId="0" fontId="3" fillId="8" borderId="11" xfId="0" applyFont="1" applyFill="1" applyBorder="1" applyAlignment="1">
      <alignment horizontal="left" vertical="top" wrapText="1"/>
    </xf>
    <xf numFmtId="0" fontId="3" fillId="8" borderId="11" xfId="0" applyFont="1" applyFill="1" applyBorder="1" applyAlignment="1" applyProtection="1">
      <alignment horizontal="left" vertical="top" wrapText="1"/>
      <protection locked="0"/>
    </xf>
    <xf numFmtId="0" fontId="3" fillId="2" borderId="0" xfId="0" applyFont="1" applyFill="1" applyAlignment="1" applyProtection="1">
      <alignment horizontal="center" vertical="top" wrapText="1"/>
      <protection locked="0"/>
    </xf>
    <xf numFmtId="0" fontId="0" fillId="0" borderId="0" xfId="0" applyAlignment="1">
      <alignment horizontal="left" indent="1"/>
    </xf>
    <xf numFmtId="0" fontId="7" fillId="0" borderId="14" xfId="2" applyBorder="1" applyAlignment="1">
      <alignment horizontal="left" vertical="top"/>
    </xf>
    <xf numFmtId="0" fontId="3" fillId="8" borderId="15" xfId="0" applyFont="1" applyFill="1" applyBorder="1" applyAlignment="1" applyProtection="1">
      <alignment horizontal="left" vertical="top" wrapText="1"/>
      <protection locked="0"/>
    </xf>
    <xf numFmtId="0" fontId="4" fillId="3" borderId="16" xfId="0" applyFont="1" applyFill="1" applyBorder="1"/>
    <xf numFmtId="0" fontId="7" fillId="3" borderId="17" xfId="0" applyFont="1" applyFill="1" applyBorder="1"/>
    <xf numFmtId="0" fontId="7" fillId="3" borderId="18" xfId="0" applyFont="1" applyFill="1" applyBorder="1"/>
    <xf numFmtId="0" fontId="3" fillId="4" borderId="16" xfId="0" applyFont="1" applyFill="1" applyBorder="1" applyAlignment="1">
      <alignment vertical="center"/>
    </xf>
    <xf numFmtId="0" fontId="3" fillId="4" borderId="17" xfId="0" applyFont="1" applyFill="1" applyBorder="1" applyAlignment="1">
      <alignment vertical="center"/>
    </xf>
    <xf numFmtId="0" fontId="3" fillId="4" borderId="18" xfId="0" applyFont="1" applyFill="1" applyBorder="1" applyAlignment="1">
      <alignment vertical="center"/>
    </xf>
    <xf numFmtId="0" fontId="3" fillId="2" borderId="19" xfId="0" applyFont="1" applyFill="1" applyBorder="1" applyAlignment="1">
      <alignment vertical="center"/>
    </xf>
    <xf numFmtId="0" fontId="3" fillId="2" borderId="20" xfId="0" applyFont="1" applyFill="1" applyBorder="1" applyAlignment="1">
      <alignment vertical="center"/>
    </xf>
    <xf numFmtId="0" fontId="3" fillId="2" borderId="21" xfId="0" applyFont="1" applyFill="1" applyBorder="1" applyAlignment="1">
      <alignment vertical="center"/>
    </xf>
    <xf numFmtId="0" fontId="3" fillId="7" borderId="19" xfId="0" applyFont="1" applyFill="1" applyBorder="1" applyAlignment="1">
      <alignment horizontal="left" vertical="center"/>
    </xf>
    <xf numFmtId="0" fontId="3" fillId="7" borderId="22" xfId="0" applyFont="1" applyFill="1" applyBorder="1" applyAlignment="1">
      <alignment vertical="center"/>
    </xf>
    <xf numFmtId="0" fontId="7" fillId="0" borderId="23" xfId="0" applyFont="1" applyBorder="1" applyAlignment="1" applyProtection="1">
      <alignment horizontal="left" vertical="top" wrapText="1"/>
      <protection locked="0"/>
    </xf>
    <xf numFmtId="14" fontId="7" fillId="0" borderId="23" xfId="0" quotePrefix="1" applyNumberFormat="1" applyFont="1" applyBorder="1" applyAlignment="1" applyProtection="1">
      <alignment horizontal="left" vertical="top" wrapText="1"/>
      <protection locked="0"/>
    </xf>
    <xf numFmtId="164" fontId="7" fillId="0" borderId="23" xfId="0" applyNumberFormat="1" applyFont="1" applyBorder="1" applyAlignment="1" applyProtection="1">
      <alignment horizontal="left" vertical="top" wrapText="1"/>
      <protection locked="0"/>
    </xf>
    <xf numFmtId="0" fontId="3" fillId="0" borderId="19" xfId="0" applyFont="1" applyBorder="1" applyAlignment="1">
      <alignment horizontal="left" vertical="center"/>
    </xf>
    <xf numFmtId="0" fontId="0" fillId="5" borderId="19" xfId="0" applyFill="1" applyBorder="1" applyAlignment="1">
      <alignment vertical="center"/>
    </xf>
    <xf numFmtId="0" fontId="0" fillId="5" borderId="20" xfId="0" applyFill="1" applyBorder="1" applyAlignment="1">
      <alignment vertical="center"/>
    </xf>
    <xf numFmtId="0" fontId="0" fillId="5" borderId="21" xfId="0" applyFill="1" applyBorder="1" applyAlignment="1">
      <alignment vertical="center"/>
    </xf>
    <xf numFmtId="0" fontId="3" fillId="0" borderId="19" xfId="0" applyFont="1" applyBorder="1" applyAlignment="1">
      <alignment vertical="center"/>
    </xf>
    <xf numFmtId="0" fontId="17" fillId="0" borderId="21" xfId="0" applyFont="1" applyBorder="1" applyAlignment="1">
      <alignment vertical="center" wrapText="1"/>
    </xf>
    <xf numFmtId="0" fontId="17" fillId="0" borderId="21" xfId="0" applyFont="1" applyBorder="1" applyAlignment="1" applyProtection="1">
      <alignment horizontal="left" vertical="top" wrapText="1"/>
      <protection locked="0"/>
    </xf>
    <xf numFmtId="165" fontId="17" fillId="0" borderId="21" xfId="0" applyNumberFormat="1" applyFont="1" applyBorder="1" applyAlignment="1">
      <alignment vertical="center" wrapText="1"/>
    </xf>
    <xf numFmtId="165" fontId="17" fillId="0" borderId="21" xfId="0" applyNumberFormat="1" applyFont="1" applyBorder="1" applyAlignment="1" applyProtection="1">
      <alignment horizontal="left" vertical="top" wrapText="1"/>
      <protection locked="0"/>
    </xf>
    <xf numFmtId="0" fontId="0" fillId="5" borderId="21" xfId="0" applyFill="1" applyBorder="1" applyAlignment="1">
      <alignment horizontal="left" vertical="center"/>
    </xf>
    <xf numFmtId="0" fontId="3" fillId="2" borderId="19" xfId="0" applyFont="1" applyFill="1" applyBorder="1"/>
    <xf numFmtId="0" fontId="3" fillId="2" borderId="20" xfId="0" applyFont="1" applyFill="1" applyBorder="1"/>
    <xf numFmtId="0" fontId="3" fillId="2" borderId="22" xfId="0" applyFont="1" applyFill="1" applyBorder="1"/>
    <xf numFmtId="0" fontId="3" fillId="0" borderId="16" xfId="0" applyFont="1" applyBorder="1" applyAlignment="1">
      <alignment vertical="center"/>
    </xf>
    <xf numFmtId="0" fontId="3" fillId="0" borderId="17" xfId="0" applyFont="1" applyBorder="1" applyAlignment="1">
      <alignment vertical="center"/>
    </xf>
    <xf numFmtId="0" fontId="3" fillId="0" borderId="24" xfId="0" applyFont="1" applyBorder="1" applyAlignment="1">
      <alignment vertical="center"/>
    </xf>
    <xf numFmtId="0" fontId="0" fillId="0" borderId="25" xfId="0" applyBorder="1"/>
    <xf numFmtId="0" fontId="0" fillId="0" borderId="26" xfId="0" applyBorder="1"/>
    <xf numFmtId="0" fontId="0" fillId="0" borderId="27" xfId="0" applyBorder="1"/>
    <xf numFmtId="0" fontId="3" fillId="5" borderId="25" xfId="0" applyFont="1" applyFill="1" applyBorder="1"/>
    <xf numFmtId="0" fontId="3" fillId="5" borderId="26" xfId="0" applyFont="1" applyFill="1" applyBorder="1"/>
    <xf numFmtId="0" fontId="3" fillId="5" borderId="27" xfId="0" applyFont="1" applyFill="1" applyBorder="1"/>
    <xf numFmtId="0" fontId="3" fillId="4" borderId="28" xfId="0" applyFont="1" applyFill="1" applyBorder="1"/>
    <xf numFmtId="0" fontId="0" fillId="8" borderId="29" xfId="0" applyFill="1" applyBorder="1"/>
    <xf numFmtId="0" fontId="3" fillId="4" borderId="29" xfId="0" applyFont="1" applyFill="1" applyBorder="1"/>
    <xf numFmtId="0" fontId="0" fillId="8" borderId="30" xfId="0" applyFill="1" applyBorder="1"/>
    <xf numFmtId="0" fontId="3" fillId="4" borderId="31" xfId="0" applyFont="1" applyFill="1" applyBorder="1"/>
    <xf numFmtId="0" fontId="3" fillId="4" borderId="32" xfId="0" applyFont="1" applyFill="1" applyBorder="1"/>
    <xf numFmtId="0" fontId="3" fillId="4" borderId="33" xfId="0" applyFont="1" applyFill="1" applyBorder="1"/>
    <xf numFmtId="0" fontId="8" fillId="5" borderId="34" xfId="0" applyFont="1" applyFill="1" applyBorder="1" applyAlignment="1">
      <alignment horizontal="center" vertical="center" wrapText="1"/>
    </xf>
    <xf numFmtId="0" fontId="8" fillId="5" borderId="35" xfId="0" applyFont="1" applyFill="1" applyBorder="1" applyAlignment="1">
      <alignment horizontal="center" vertical="center" wrapText="1"/>
    </xf>
    <xf numFmtId="0" fontId="8" fillId="5" borderId="36" xfId="0" applyFont="1" applyFill="1" applyBorder="1" applyAlignment="1">
      <alignment horizontal="center" vertical="center" wrapText="1"/>
    </xf>
    <xf numFmtId="0" fontId="7" fillId="5" borderId="37" xfId="0" applyFont="1" applyFill="1" applyBorder="1" applyAlignment="1">
      <alignment vertical="center"/>
    </xf>
    <xf numFmtId="0" fontId="0" fillId="5" borderId="22" xfId="0" applyFill="1" applyBorder="1" applyAlignment="1">
      <alignment vertical="center"/>
    </xf>
    <xf numFmtId="0" fontId="8" fillId="5" borderId="38" xfId="0" applyFont="1" applyFill="1" applyBorder="1" applyAlignment="1">
      <alignment horizontal="center" vertical="center"/>
    </xf>
    <xf numFmtId="0" fontId="8" fillId="5" borderId="23" xfId="0" applyFont="1" applyFill="1" applyBorder="1" applyAlignment="1">
      <alignment horizontal="center" vertical="center"/>
    </xf>
    <xf numFmtId="0" fontId="10" fillId="0" borderId="39" xfId="0" applyFont="1" applyBorder="1" applyAlignment="1">
      <alignment horizontal="center" vertical="center"/>
    </xf>
    <xf numFmtId="0" fontId="10" fillId="0" borderId="39" xfId="0" applyFont="1" applyBorder="1" applyAlignment="1">
      <alignment horizontal="center" vertical="center" wrapText="1"/>
    </xf>
    <xf numFmtId="0" fontId="10" fillId="0" borderId="39" xfId="0" applyFont="1" applyBorder="1" applyAlignment="1">
      <alignment horizontal="center"/>
    </xf>
    <xf numFmtId="9" fontId="10" fillId="0" borderId="39" xfId="0" applyNumberFormat="1" applyFont="1" applyBorder="1" applyAlignment="1">
      <alignment horizontal="center" vertical="center"/>
    </xf>
    <xf numFmtId="0" fontId="3" fillId="0" borderId="40" xfId="0" applyFont="1" applyBorder="1" applyAlignment="1">
      <alignment vertical="center"/>
    </xf>
    <xf numFmtId="0" fontId="3" fillId="0" borderId="41" xfId="0" applyFont="1" applyBorder="1" applyAlignment="1">
      <alignment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3" fillId="4" borderId="30" xfId="0" applyFont="1" applyFill="1" applyBorder="1"/>
    <xf numFmtId="0" fontId="7" fillId="0" borderId="39" xfId="0" applyFont="1" applyBorder="1" applyAlignment="1">
      <alignment horizontal="center" vertical="center"/>
    </xf>
    <xf numFmtId="0" fontId="5" fillId="0" borderId="39" xfId="0" applyFont="1" applyBorder="1" applyAlignment="1">
      <alignment horizontal="center" vertical="top" wrapText="1"/>
    </xf>
    <xf numFmtId="0" fontId="5" fillId="0" borderId="39" xfId="0" applyFont="1" applyBorder="1" applyAlignment="1">
      <alignment horizontal="center" vertical="center"/>
    </xf>
    <xf numFmtId="0" fontId="7" fillId="0" borderId="39" xfId="0" applyFont="1" applyBorder="1" applyAlignment="1">
      <alignment horizontal="center" vertical="center" wrapText="1"/>
    </xf>
    <xf numFmtId="0" fontId="7" fillId="7" borderId="28" xfId="0" applyFont="1" applyFill="1" applyBorder="1"/>
    <xf numFmtId="0" fontId="7" fillId="0" borderId="29" xfId="0" applyFont="1" applyBorder="1"/>
    <xf numFmtId="2" fontId="3" fillId="0" borderId="30" xfId="0" applyNumberFormat="1" applyFont="1" applyBorder="1" applyAlignment="1">
      <alignment horizontal="center"/>
    </xf>
    <xf numFmtId="0" fontId="3" fillId="5" borderId="19" xfId="0" applyFont="1" applyFill="1" applyBorder="1" applyAlignment="1">
      <alignment vertical="center"/>
    </xf>
    <xf numFmtId="0" fontId="3" fillId="5" borderId="20" xfId="0" applyFont="1" applyFill="1" applyBorder="1" applyAlignment="1">
      <alignment vertical="center"/>
    </xf>
    <xf numFmtId="0" fontId="3" fillId="5" borderId="22" xfId="0" applyFont="1" applyFill="1" applyBorder="1" applyAlignment="1">
      <alignment vertical="center"/>
    </xf>
    <xf numFmtId="0" fontId="3" fillId="6" borderId="16" xfId="0" applyFont="1" applyFill="1" applyBorder="1" applyAlignment="1">
      <alignment vertical="top"/>
    </xf>
    <xf numFmtId="0" fontId="3" fillId="6" borderId="17" xfId="0" applyFont="1" applyFill="1" applyBorder="1" applyAlignment="1">
      <alignment vertical="top"/>
    </xf>
    <xf numFmtId="0" fontId="3" fillId="6" borderId="24" xfId="0" applyFont="1" applyFill="1" applyBorder="1" applyAlignment="1">
      <alignment vertical="top"/>
    </xf>
    <xf numFmtId="0" fontId="7" fillId="0" borderId="16" xfId="0" applyFont="1" applyBorder="1" applyAlignment="1">
      <alignment vertical="top"/>
    </xf>
    <xf numFmtId="0" fontId="7" fillId="0" borderId="17" xfId="0" applyFont="1" applyBorder="1" applyAlignment="1">
      <alignment vertical="top"/>
    </xf>
    <xf numFmtId="0" fontId="7" fillId="0" borderId="24" xfId="0" applyFont="1" applyBorder="1" applyAlignment="1">
      <alignment vertical="top"/>
    </xf>
    <xf numFmtId="0" fontId="3" fillId="6" borderId="19" xfId="0" applyFont="1" applyFill="1" applyBorder="1" applyAlignment="1">
      <alignment vertical="top"/>
    </xf>
    <xf numFmtId="0" fontId="3" fillId="6" borderId="20" xfId="0" applyFont="1" applyFill="1" applyBorder="1" applyAlignment="1">
      <alignment vertical="top"/>
    </xf>
    <xf numFmtId="0" fontId="3" fillId="6" borderId="22" xfId="0" applyFont="1" applyFill="1" applyBorder="1" applyAlignment="1">
      <alignment vertical="top"/>
    </xf>
    <xf numFmtId="0" fontId="7" fillId="0" borderId="19" xfId="0" applyFont="1" applyBorder="1" applyAlignment="1">
      <alignment vertical="top"/>
    </xf>
    <xf numFmtId="0" fontId="7" fillId="0" borderId="20" xfId="0" applyFont="1" applyBorder="1" applyAlignment="1">
      <alignment vertical="top"/>
    </xf>
    <xf numFmtId="0" fontId="7" fillId="0" borderId="22" xfId="0" applyFont="1" applyBorder="1" applyAlignment="1">
      <alignment vertical="top"/>
    </xf>
    <xf numFmtId="0" fontId="19" fillId="6" borderId="16" xfId="0" applyFont="1" applyFill="1" applyBorder="1" applyAlignment="1">
      <alignment vertical="top"/>
    </xf>
    <xf numFmtId="0" fontId="19" fillId="6" borderId="17" xfId="0" applyFont="1" applyFill="1" applyBorder="1" applyAlignment="1">
      <alignment vertical="top"/>
    </xf>
    <xf numFmtId="0" fontId="19" fillId="6" borderId="24" xfId="0" applyFont="1" applyFill="1" applyBorder="1" applyAlignment="1">
      <alignment vertical="top"/>
    </xf>
    <xf numFmtId="0" fontId="17" fillId="0" borderId="16" xfId="0" applyFont="1" applyBorder="1" applyAlignment="1">
      <alignment vertical="top"/>
    </xf>
    <xf numFmtId="0" fontId="17" fillId="0" borderId="17" xfId="0" applyFont="1" applyBorder="1" applyAlignment="1">
      <alignment vertical="top"/>
    </xf>
    <xf numFmtId="0" fontId="17" fillId="0" borderId="24" xfId="0" applyFont="1" applyBorder="1" applyAlignment="1">
      <alignment vertical="top"/>
    </xf>
    <xf numFmtId="0" fontId="19" fillId="6" borderId="25" xfId="0" applyFont="1" applyFill="1" applyBorder="1" applyAlignment="1">
      <alignment vertical="top"/>
    </xf>
    <xf numFmtId="0" fontId="3" fillId="6" borderId="26" xfId="0" applyFont="1" applyFill="1" applyBorder="1" applyAlignment="1">
      <alignment vertical="top"/>
    </xf>
    <xf numFmtId="0" fontId="3" fillId="6" borderId="27" xfId="0" applyFont="1" applyFill="1" applyBorder="1" applyAlignment="1">
      <alignment vertical="top"/>
    </xf>
    <xf numFmtId="0" fontId="3" fillId="2" borderId="30" xfId="0" applyFont="1" applyFill="1" applyBorder="1" applyProtection="1">
      <protection locked="0"/>
    </xf>
    <xf numFmtId="0" fontId="3" fillId="2" borderId="20" xfId="0" applyFont="1" applyFill="1" applyBorder="1" applyAlignment="1" applyProtection="1">
      <alignment horizontal="left" vertical="top"/>
      <protection locked="0"/>
    </xf>
    <xf numFmtId="0" fontId="3" fillId="2" borderId="20" xfId="0" applyFont="1" applyFill="1" applyBorder="1" applyAlignment="1" applyProtection="1">
      <alignment horizontal="left" vertical="top" wrapText="1"/>
      <protection locked="0"/>
    </xf>
    <xf numFmtId="0" fontId="3" fillId="5" borderId="39" xfId="0" applyFont="1" applyFill="1" applyBorder="1" applyAlignment="1" applyProtection="1">
      <alignment vertical="top" wrapText="1"/>
      <protection locked="0"/>
    </xf>
    <xf numFmtId="0" fontId="7" fillId="0" borderId="39" xfId="4" applyBorder="1" applyAlignment="1" applyProtection="1">
      <alignment horizontal="left" vertical="top" wrapText="1"/>
      <protection locked="0"/>
    </xf>
    <xf numFmtId="0" fontId="15" fillId="0" borderId="39" xfId="1" applyBorder="1" applyAlignment="1">
      <alignment horizontal="center" vertical="top"/>
    </xf>
    <xf numFmtId="0" fontId="13" fillId="9" borderId="39" xfId="0" applyFont="1" applyFill="1" applyBorder="1" applyAlignment="1">
      <alignment horizontal="left" vertical="top" wrapText="1"/>
    </xf>
    <xf numFmtId="0" fontId="7" fillId="0" borderId="39" xfId="3" applyFont="1" applyBorder="1" applyAlignment="1">
      <alignment horizontal="center" vertical="top" wrapText="1"/>
    </xf>
    <xf numFmtId="0" fontId="3" fillId="8" borderId="16" xfId="0" applyFont="1" applyFill="1" applyBorder="1" applyAlignment="1">
      <alignment horizontal="left" vertical="top" wrapText="1"/>
    </xf>
    <xf numFmtId="0" fontId="3" fillId="8" borderId="17" xfId="0" applyFont="1" applyFill="1" applyBorder="1" applyAlignment="1">
      <alignment horizontal="left" vertical="top" wrapText="1"/>
    </xf>
    <xf numFmtId="0" fontId="3" fillId="8" borderId="27" xfId="0" applyFont="1" applyFill="1" applyBorder="1" applyAlignment="1" applyProtection="1">
      <alignment horizontal="left" vertical="top" wrapText="1"/>
      <protection locked="0"/>
    </xf>
    <xf numFmtId="0" fontId="3" fillId="8" borderId="17" xfId="0" applyFont="1" applyFill="1" applyBorder="1" applyAlignment="1" applyProtection="1">
      <alignment horizontal="left" vertical="top" wrapText="1"/>
      <protection locked="0"/>
    </xf>
    <xf numFmtId="0" fontId="3" fillId="5" borderId="38" xfId="0" applyFont="1" applyFill="1" applyBorder="1" applyAlignment="1">
      <alignment horizontal="left" vertical="center" wrapText="1"/>
    </xf>
    <xf numFmtId="166" fontId="0" fillId="0" borderId="38" xfId="0" applyNumberFormat="1" applyBorder="1" applyAlignment="1">
      <alignment horizontal="left" vertical="top"/>
    </xf>
    <xf numFmtId="14" fontId="0" fillId="0" borderId="19" xfId="0" applyNumberFormat="1" applyBorder="1" applyAlignment="1">
      <alignment horizontal="left" vertical="top"/>
    </xf>
    <xf numFmtId="0" fontId="0" fillId="0" borderId="38" xfId="0" applyBorder="1" applyAlignment="1">
      <alignment horizontal="left" vertical="top"/>
    </xf>
    <xf numFmtId="0" fontId="7" fillId="0" borderId="38" xfId="0" applyFont="1" applyBorder="1" applyAlignment="1">
      <alignment horizontal="left" vertical="top"/>
    </xf>
    <xf numFmtId="0" fontId="7" fillId="0" borderId="38" xfId="0" applyFont="1" applyBorder="1" applyAlignment="1">
      <alignment horizontal="left" vertical="top" wrapText="1"/>
    </xf>
    <xf numFmtId="14" fontId="17" fillId="0" borderId="19" xfId="0" applyNumberFormat="1" applyFont="1" applyBorder="1" applyAlignment="1">
      <alignment horizontal="left" vertical="top"/>
    </xf>
    <xf numFmtId="0" fontId="17" fillId="0" borderId="38" xfId="0" applyFont="1" applyBorder="1" applyAlignment="1">
      <alignment horizontal="left" vertical="top" wrapText="1"/>
    </xf>
    <xf numFmtId="14" fontId="0" fillId="0" borderId="16" xfId="0" applyNumberFormat="1" applyBorder="1" applyAlignment="1">
      <alignment horizontal="left" vertical="top"/>
    </xf>
    <xf numFmtId="166" fontId="0" fillId="0" borderId="19" xfId="0" applyNumberFormat="1" applyBorder="1" applyAlignment="1">
      <alignment horizontal="left" vertical="top"/>
    </xf>
    <xf numFmtId="14" fontId="0" fillId="0" borderId="39" xfId="0" applyNumberFormat="1" applyBorder="1" applyAlignment="1">
      <alignment horizontal="left" vertical="top"/>
    </xf>
    <xf numFmtId="14" fontId="0" fillId="0" borderId="38" xfId="0" applyNumberFormat="1" applyBorder="1" applyAlignment="1">
      <alignment horizontal="left" vertical="top"/>
    </xf>
    <xf numFmtId="0" fontId="0" fillId="0" borderId="38" xfId="0" applyBorder="1" applyAlignment="1">
      <alignment horizontal="left" vertical="top" wrapText="1"/>
    </xf>
    <xf numFmtId="14" fontId="0" fillId="0" borderId="44" xfId="0" applyNumberFormat="1" applyBorder="1" applyAlignment="1">
      <alignment horizontal="left" vertical="top" wrapText="1"/>
    </xf>
    <xf numFmtId="0" fontId="7" fillId="0" borderId="44" xfId="0" applyFont="1" applyBorder="1" applyAlignment="1">
      <alignment horizontal="left" vertical="top" wrapText="1"/>
    </xf>
    <xf numFmtId="166" fontId="7" fillId="0" borderId="44" xfId="2" applyNumberFormat="1" applyBorder="1" applyAlignment="1">
      <alignment horizontal="left" vertical="top" wrapText="1"/>
    </xf>
    <xf numFmtId="14" fontId="7" fillId="0" borderId="44" xfId="2" applyNumberFormat="1" applyBorder="1" applyAlignment="1">
      <alignment horizontal="left" vertical="top" wrapText="1"/>
    </xf>
    <xf numFmtId="0" fontId="7" fillId="0" borderId="44" xfId="2" applyBorder="1" applyAlignment="1">
      <alignment vertical="top" wrapText="1"/>
    </xf>
    <xf numFmtId="0" fontId="6" fillId="11" borderId="44" xfId="0" applyFont="1" applyFill="1" applyBorder="1" applyAlignment="1">
      <alignment horizontal="left" vertical="top" wrapText="1"/>
    </xf>
    <xf numFmtId="0" fontId="17" fillId="12" borderId="45" xfId="4" applyFont="1" applyFill="1" applyBorder="1" applyAlignment="1">
      <alignment horizontal="left" vertical="top" wrapText="1"/>
    </xf>
    <xf numFmtId="0" fontId="17" fillId="12" borderId="45" xfId="0" applyFont="1" applyFill="1" applyBorder="1" applyAlignment="1">
      <alignment horizontal="left" vertical="top" wrapText="1"/>
    </xf>
    <xf numFmtId="0" fontId="17" fillId="12" borderId="45" xfId="0" applyFont="1" applyFill="1" applyBorder="1" applyAlignment="1">
      <alignment vertical="top" wrapText="1"/>
    </xf>
    <xf numFmtId="0" fontId="7" fillId="12" borderId="45" xfId="3" applyFont="1" applyFill="1" applyBorder="1" applyAlignment="1">
      <alignment horizontal="left" vertical="top" wrapText="1"/>
    </xf>
    <xf numFmtId="0" fontId="7" fillId="12" borderId="47" xfId="3" applyFont="1" applyFill="1" applyBorder="1" applyAlignment="1">
      <alignment horizontal="left" vertical="top" wrapText="1"/>
    </xf>
    <xf numFmtId="0" fontId="17" fillId="0" borderId="45" xfId="4" applyFont="1" applyBorder="1" applyAlignment="1">
      <alignment horizontal="left" vertical="top" wrapText="1"/>
    </xf>
    <xf numFmtId="0" fontId="17" fillId="0" borderId="45" xfId="0" applyFont="1" applyBorder="1" applyAlignment="1">
      <alignment horizontal="left" vertical="top" wrapText="1"/>
    </xf>
    <xf numFmtId="0" fontId="17" fillId="0" borderId="45" xfId="4" applyFont="1" applyBorder="1" applyAlignment="1">
      <alignment vertical="top" wrapText="1"/>
    </xf>
    <xf numFmtId="0" fontId="7" fillId="0" borderId="45" xfId="3" applyFont="1" applyBorder="1" applyAlignment="1">
      <alignment horizontal="left" vertical="top" wrapText="1"/>
    </xf>
    <xf numFmtId="0" fontId="17" fillId="0" borderId="47" xfId="0" applyFont="1" applyBorder="1" applyAlignment="1">
      <alignment horizontal="left" vertical="top" wrapText="1"/>
    </xf>
    <xf numFmtId="0" fontId="17" fillId="12" borderId="47" xfId="0" applyFont="1" applyFill="1" applyBorder="1" applyAlignment="1">
      <alignment horizontal="left" vertical="top" wrapText="1"/>
    </xf>
    <xf numFmtId="0" fontId="17" fillId="0" borderId="47" xfId="0" applyFont="1" applyBorder="1" applyAlignment="1">
      <alignment vertical="top" wrapText="1"/>
    </xf>
    <xf numFmtId="0" fontId="6" fillId="0" borderId="45" xfId="0" applyFont="1" applyBorder="1" applyAlignment="1">
      <alignment horizontal="left" vertical="top" wrapText="1"/>
    </xf>
    <xf numFmtId="0" fontId="6" fillId="12" borderId="45" xfId="0" applyFont="1" applyFill="1" applyBorder="1" applyAlignment="1">
      <alignment horizontal="left" vertical="top" wrapText="1"/>
    </xf>
    <xf numFmtId="0" fontId="17" fillId="0" borderId="46" xfId="4" applyFont="1" applyBorder="1" applyAlignment="1">
      <alignment horizontal="left" vertical="top" wrapText="1"/>
    </xf>
    <xf numFmtId="0" fontId="17" fillId="0" borderId="46" xfId="0" applyFont="1" applyBorder="1" applyAlignment="1">
      <alignment horizontal="left" vertical="top" wrapText="1"/>
    </xf>
    <xf numFmtId="0" fontId="7" fillId="0" borderId="46" xfId="3" applyFont="1" applyBorder="1" applyAlignment="1">
      <alignment horizontal="left" vertical="top" wrapText="1"/>
    </xf>
    <xf numFmtId="0" fontId="17" fillId="0" borderId="44" xfId="0" applyFont="1" applyBorder="1" applyAlignment="1">
      <alignment horizontal="left" vertical="top" wrapText="1"/>
    </xf>
    <xf numFmtId="0" fontId="7" fillId="0" borderId="0" xfId="0" applyFont="1" applyAlignment="1">
      <alignment horizontal="center" vertical="center" wrapText="1"/>
    </xf>
    <xf numFmtId="0" fontId="0" fillId="0" borderId="0" xfId="0" applyAlignment="1">
      <alignment horizontal="center" vertical="center"/>
    </xf>
    <xf numFmtId="0" fontId="3" fillId="5" borderId="13" xfId="0" applyFont="1" applyFill="1" applyBorder="1" applyAlignment="1" applyProtection="1">
      <alignment horizontal="center" vertical="center" wrapText="1"/>
      <protection locked="0"/>
    </xf>
    <xf numFmtId="0" fontId="23" fillId="13" borderId="48" xfId="0" applyFont="1" applyFill="1" applyBorder="1" applyAlignment="1">
      <alignment horizontal="center" vertical="center" wrapText="1"/>
    </xf>
    <xf numFmtId="0" fontId="23" fillId="15" borderId="48" xfId="0" applyFont="1" applyFill="1" applyBorder="1" applyAlignment="1">
      <alignment horizontal="center" vertical="center" wrapText="1"/>
    </xf>
    <xf numFmtId="0" fontId="23" fillId="13" borderId="49" xfId="0" applyFont="1" applyFill="1" applyBorder="1" applyAlignment="1">
      <alignment horizontal="center" vertical="center" wrapText="1"/>
    </xf>
    <xf numFmtId="0" fontId="23" fillId="15" borderId="49" xfId="0" applyFont="1" applyFill="1" applyBorder="1" applyAlignment="1">
      <alignment horizontal="center" vertical="center" wrapText="1"/>
    </xf>
    <xf numFmtId="0" fontId="23" fillId="15" borderId="50" xfId="0" applyFont="1" applyFill="1" applyBorder="1" applyAlignment="1">
      <alignment horizontal="center" vertical="center" wrapText="1"/>
    </xf>
    <xf numFmtId="0" fontId="17" fillId="14" borderId="45" xfId="4" applyNumberFormat="1" applyFont="1" applyFill="1" applyBorder="1" applyAlignment="1">
      <alignment horizontal="left" vertical="top" wrapText="1"/>
    </xf>
    <xf numFmtId="0" fontId="6" fillId="14" borderId="45" xfId="0" applyFont="1" applyFill="1" applyBorder="1" applyAlignment="1">
      <alignment horizontal="left" vertical="top" wrapText="1"/>
    </xf>
    <xf numFmtId="0" fontId="17" fillId="14" borderId="45" xfId="0" applyFont="1" applyFill="1" applyBorder="1" applyAlignment="1">
      <alignment horizontal="left" vertical="top" wrapText="1"/>
    </xf>
    <xf numFmtId="0" fontId="7" fillId="14" borderId="45" xfId="3" applyNumberFormat="1" applyFont="1" applyFill="1" applyBorder="1" applyAlignment="1">
      <alignment horizontal="left" vertical="top" wrapText="1"/>
    </xf>
    <xf numFmtId="0" fontId="17" fillId="14" borderId="49" xfId="0" applyFont="1" applyFill="1" applyBorder="1" applyAlignment="1">
      <alignment horizontal="left" vertical="top" wrapText="1"/>
    </xf>
    <xf numFmtId="0" fontId="17" fillId="14" borderId="47" xfId="0" applyFont="1" applyFill="1" applyBorder="1" applyAlignment="1">
      <alignment horizontal="left" vertical="top" wrapText="1"/>
    </xf>
    <xf numFmtId="0" fontId="17" fillId="0" borderId="45" xfId="4" applyNumberFormat="1" applyFont="1" applyBorder="1" applyAlignment="1">
      <alignment horizontal="left" vertical="top" wrapText="1"/>
    </xf>
    <xf numFmtId="0" fontId="7" fillId="0" borderId="45" xfId="3" applyNumberFormat="1" applyFont="1" applyBorder="1" applyAlignment="1">
      <alignment horizontal="left" vertical="top" wrapText="1"/>
    </xf>
    <xf numFmtId="0" fontId="17" fillId="0" borderId="8" xfId="0" applyFont="1" applyBorder="1" applyAlignment="1">
      <alignment horizontal="left" vertical="top" wrapText="1"/>
    </xf>
    <xf numFmtId="0" fontId="17" fillId="14" borderId="8" xfId="0" applyFont="1" applyFill="1" applyBorder="1" applyAlignment="1">
      <alignment horizontal="left" vertical="top" wrapText="1"/>
    </xf>
    <xf numFmtId="0" fontId="17" fillId="14" borderId="46" xfId="4" applyNumberFormat="1" applyFont="1" applyFill="1" applyBorder="1" applyAlignment="1">
      <alignment horizontal="left" vertical="top" wrapText="1"/>
    </xf>
    <xf numFmtId="0" fontId="6" fillId="14" borderId="46" xfId="0" applyFont="1" applyFill="1" applyBorder="1" applyAlignment="1">
      <alignment horizontal="left" vertical="top" wrapText="1"/>
    </xf>
    <xf numFmtId="0" fontId="17" fillId="14" borderId="46" xfId="0" applyFont="1" applyFill="1" applyBorder="1" applyAlignment="1">
      <alignment horizontal="left" vertical="top" wrapText="1"/>
    </xf>
    <xf numFmtId="0" fontId="7" fillId="14" borderId="46" xfId="3" applyNumberFormat="1" applyFont="1" applyFill="1" applyBorder="1" applyAlignment="1">
      <alignment horizontal="left" vertical="top" wrapText="1"/>
    </xf>
    <xf numFmtId="0" fontId="17" fillId="14" borderId="51" xfId="0" applyFont="1" applyFill="1" applyBorder="1" applyAlignment="1">
      <alignment horizontal="left" vertical="top" wrapText="1"/>
    </xf>
    <xf numFmtId="0" fontId="17" fillId="14" borderId="39" xfId="0" applyFont="1" applyFill="1" applyBorder="1" applyAlignment="1">
      <alignment horizontal="left" vertical="top" wrapText="1"/>
    </xf>
    <xf numFmtId="0" fontId="7" fillId="0" borderId="0" xfId="0" applyFont="1" applyFill="1" applyAlignment="1">
      <alignment horizontal="left" vertical="top" wrapText="1"/>
    </xf>
    <xf numFmtId="0" fontId="3" fillId="0" borderId="15" xfId="0" applyFont="1" applyFill="1" applyBorder="1" applyAlignment="1" applyProtection="1">
      <alignment horizontal="center" vertical="top" wrapText="1"/>
      <protection locked="0"/>
    </xf>
    <xf numFmtId="0" fontId="7" fillId="0" borderId="39" xfId="0" applyFont="1" applyFill="1" applyBorder="1" applyAlignment="1">
      <alignment horizontal="center" vertical="center" wrapText="1"/>
    </xf>
    <xf numFmtId="0" fontId="17" fillId="12" borderId="45" xfId="4" applyNumberFormat="1" applyFont="1" applyFill="1" applyBorder="1" applyAlignment="1">
      <alignment horizontal="left" vertical="top" wrapText="1"/>
    </xf>
    <xf numFmtId="0" fontId="7" fillId="12" borderId="45" xfId="3" applyNumberFormat="1" applyFont="1" applyFill="1" applyBorder="1" applyAlignment="1">
      <alignment horizontal="left" vertical="top" wrapText="1"/>
    </xf>
    <xf numFmtId="0" fontId="17" fillId="12" borderId="52" xfId="0" applyFont="1" applyFill="1" applyBorder="1" applyAlignment="1">
      <alignment horizontal="left" vertical="top" wrapText="1"/>
    </xf>
    <xf numFmtId="0" fontId="17" fillId="0" borderId="52" xfId="0" applyFont="1" applyBorder="1" applyAlignment="1">
      <alignment horizontal="left" vertical="top" wrapText="1"/>
    </xf>
    <xf numFmtId="0" fontId="22" fillId="0" borderId="45" xfId="0" applyFont="1" applyBorder="1" applyAlignment="1">
      <alignment vertical="top" wrapText="1"/>
    </xf>
    <xf numFmtId="0" fontId="22" fillId="12" borderId="45" xfId="0" applyFont="1" applyFill="1" applyBorder="1" applyAlignment="1">
      <alignment vertical="top" wrapText="1"/>
    </xf>
    <xf numFmtId="0" fontId="6" fillId="0" borderId="52" xfId="0" applyFont="1" applyBorder="1" applyAlignment="1">
      <alignment horizontal="left" vertical="top" wrapText="1"/>
    </xf>
    <xf numFmtId="0" fontId="17" fillId="0" borderId="46" xfId="4" applyNumberFormat="1" applyFont="1" applyBorder="1" applyAlignment="1">
      <alignment horizontal="left" vertical="top" wrapText="1"/>
    </xf>
    <xf numFmtId="0" fontId="6" fillId="0" borderId="46" xfId="0" applyFont="1" applyBorder="1" applyAlignment="1">
      <alignment horizontal="left" vertical="top" wrapText="1"/>
    </xf>
    <xf numFmtId="0" fontId="7" fillId="0" borderId="46" xfId="3" applyNumberFormat="1" applyFont="1" applyBorder="1" applyAlignment="1">
      <alignment horizontal="left" vertical="top" wrapText="1"/>
    </xf>
    <xf numFmtId="0" fontId="17" fillId="0" borderId="53" xfId="0" applyFont="1" applyBorder="1" applyAlignment="1">
      <alignment horizontal="left" vertical="top" wrapText="1"/>
    </xf>
    <xf numFmtId="0" fontId="17" fillId="0" borderId="39" xfId="0" applyFont="1" applyBorder="1" applyAlignment="1">
      <alignment horizontal="left" vertical="top" wrapText="1"/>
    </xf>
    <xf numFmtId="0" fontId="0" fillId="0" borderId="0" xfId="0" applyAlignment="1">
      <alignment wrapText="1"/>
    </xf>
    <xf numFmtId="166" fontId="0" fillId="0" borderId="38" xfId="0" applyNumberFormat="1" applyBorder="1" applyAlignment="1">
      <alignment horizontal="left" vertical="top" wrapText="1"/>
    </xf>
    <xf numFmtId="14" fontId="7" fillId="0" borderId="19" xfId="0" applyNumberFormat="1" applyFont="1" applyBorder="1" applyAlignment="1">
      <alignment horizontal="left" vertical="top" wrapText="1"/>
    </xf>
    <xf numFmtId="14" fontId="0" fillId="0" borderId="38" xfId="0" applyNumberFormat="1" applyBorder="1" applyAlignment="1">
      <alignment horizontal="left" vertical="top" wrapText="1"/>
    </xf>
    <xf numFmtId="0" fontId="16" fillId="10" borderId="56" xfId="0" applyFont="1" applyFill="1" applyBorder="1" applyAlignment="1">
      <alignment wrapText="1"/>
    </xf>
    <xf numFmtId="14" fontId="0" fillId="0" borderId="0" xfId="0" applyNumberFormat="1" applyAlignment="1">
      <alignment horizontal="left"/>
    </xf>
    <xf numFmtId="0" fontId="25" fillId="16" borderId="9" xfId="0" applyFont="1" applyFill="1" applyBorder="1" applyAlignment="1">
      <alignment wrapText="1"/>
    </xf>
    <xf numFmtId="0" fontId="25" fillId="16" borderId="12" xfId="0" applyFont="1" applyFill="1" applyBorder="1" applyAlignment="1">
      <alignment wrapText="1"/>
    </xf>
    <xf numFmtId="0" fontId="7" fillId="0" borderId="25" xfId="0" applyFont="1" applyBorder="1" applyAlignment="1">
      <alignment horizontal="left" vertical="top" wrapText="1"/>
    </xf>
    <xf numFmtId="0" fontId="7" fillId="0" borderId="26" xfId="0" applyFont="1" applyBorder="1" applyAlignment="1">
      <alignment horizontal="left" vertical="top" wrapText="1"/>
    </xf>
    <xf numFmtId="0" fontId="7" fillId="0" borderId="27" xfId="0" applyFont="1" applyBorder="1" applyAlignment="1">
      <alignment horizontal="left" vertical="top" wrapText="1"/>
    </xf>
    <xf numFmtId="0" fontId="7" fillId="0" borderId="8" xfId="0" applyFont="1" applyBorder="1" applyAlignment="1">
      <alignment horizontal="left" vertical="top" wrapText="1"/>
    </xf>
    <xf numFmtId="0" fontId="7" fillId="0" borderId="0" xfId="0" applyFont="1" applyAlignment="1">
      <alignment horizontal="left" vertical="top" wrapText="1"/>
    </xf>
    <xf numFmtId="0" fontId="7" fillId="0" borderId="6"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7" fillId="0" borderId="16" xfId="0" applyFont="1" applyBorder="1" applyAlignment="1">
      <alignment vertical="top" wrapText="1"/>
    </xf>
    <xf numFmtId="0" fontId="7" fillId="0" borderId="17" xfId="0" applyFont="1" applyBorder="1" applyAlignment="1">
      <alignment vertical="top" wrapText="1"/>
    </xf>
    <xf numFmtId="0" fontId="7" fillId="0" borderId="24" xfId="0" applyFont="1" applyBorder="1" applyAlignment="1">
      <alignment vertical="top" wrapText="1"/>
    </xf>
    <xf numFmtId="0" fontId="7" fillId="0" borderId="1" xfId="0" applyFont="1" applyBorder="1" applyAlignment="1">
      <alignment vertical="top" wrapText="1"/>
    </xf>
    <xf numFmtId="0" fontId="7" fillId="0" borderId="0" xfId="0" applyFont="1" applyAlignment="1">
      <alignment vertical="top" wrapText="1"/>
    </xf>
    <xf numFmtId="0" fontId="7" fillId="0" borderId="2" xfId="0" applyFont="1" applyBorder="1" applyAlignment="1">
      <alignment vertical="top" wrapText="1"/>
    </xf>
    <xf numFmtId="0" fontId="7" fillId="0" borderId="5" xfId="0" applyFont="1" applyBorder="1" applyAlignment="1">
      <alignment vertical="top" wrapText="1"/>
    </xf>
    <xf numFmtId="0" fontId="7" fillId="0" borderId="3" xfId="0" applyFont="1" applyBorder="1" applyAlignment="1">
      <alignment vertical="top" wrapText="1"/>
    </xf>
    <xf numFmtId="0" fontId="7" fillId="0" borderId="4" xfId="0" applyFont="1" applyBorder="1" applyAlignment="1">
      <alignment vertical="top" wrapText="1"/>
    </xf>
    <xf numFmtId="0" fontId="3" fillId="2" borderId="54" xfId="0" applyFont="1" applyFill="1" applyBorder="1" applyAlignment="1">
      <alignment horizontal="left" vertical="center" wrapText="1"/>
    </xf>
    <xf numFmtId="0" fontId="3" fillId="2" borderId="55" xfId="0" applyFont="1" applyFill="1" applyBorder="1" applyAlignment="1">
      <alignment horizontal="left" vertical="center" wrapText="1"/>
    </xf>
  </cellXfs>
  <cellStyles count="8">
    <cellStyle name="Normal" xfId="0" builtinId="0"/>
    <cellStyle name="Normal 2" xfId="1" xr:uid="{00000000-0005-0000-0000-000001000000}"/>
    <cellStyle name="Normal 2 2" xfId="2" xr:uid="{00000000-0005-0000-0000-000002000000}"/>
    <cellStyle name="Normal 257" xfId="3" xr:uid="{00000000-0005-0000-0000-000003000000}"/>
    <cellStyle name="Normal 3" xfId="4" xr:uid="{00000000-0005-0000-0000-000004000000}"/>
    <cellStyle name="Normal 4" xfId="5" xr:uid="{00000000-0005-0000-0000-000005000000}"/>
    <cellStyle name="Normal 5" xfId="6" xr:uid="{00000000-0005-0000-0000-000006000000}"/>
    <cellStyle name="Normal 6" xfId="7" xr:uid="{00000000-0005-0000-0000-000007000000}"/>
  </cellStyles>
  <dxfs count="52">
    <dxf>
      <font>
        <color rgb="FF9C5700"/>
      </font>
      <fill>
        <patternFill>
          <bgColor rgb="FFFFEB9C"/>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lor rgb="FF9C5700"/>
      </font>
      <fill>
        <patternFill>
          <bgColor rgb="FFFFEB9C"/>
        </patternFill>
      </fill>
    </dxf>
    <dxf>
      <font>
        <color rgb="FF006100"/>
      </font>
      <fill>
        <patternFill>
          <bgColor rgb="FFC6EFCE"/>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lor rgb="FF9C5700"/>
      </font>
      <fill>
        <patternFill>
          <bgColor rgb="FFFFEB9C"/>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ndense val="0"/>
        <extend val="0"/>
        <color indexed="10"/>
      </font>
      <fill>
        <patternFill>
          <bgColor indexed="43"/>
        </patternFill>
      </fill>
    </dxf>
    <dxf>
      <fill>
        <patternFill>
          <bgColor rgb="FFFFFF00"/>
        </patternFill>
      </fill>
    </dxf>
    <dxf>
      <font>
        <condense val="0"/>
        <extend val="0"/>
        <color indexed="10"/>
      </font>
      <fill>
        <patternFill>
          <bgColor indexed="43"/>
        </patternFill>
      </fill>
    </dxf>
    <dxf>
      <fill>
        <patternFill>
          <bgColor rgb="FFFFFF00"/>
        </patternFill>
      </fill>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380682</xdr:colOff>
      <xdr:row>1</xdr:row>
      <xdr:rowOff>0</xdr:rowOff>
    </xdr:from>
    <xdr:to>
      <xdr:col>3</xdr:col>
      <xdr:colOff>380682</xdr:colOff>
      <xdr:row>8</xdr:row>
      <xdr:rowOff>1035</xdr:rowOff>
    </xdr:to>
    <xdr:pic>
      <xdr:nvPicPr>
        <xdr:cNvPr id="1058" name="Picture 1" descr="The official logo of the IRS" title="IRS Logo">
          <a:extLst>
            <a:ext uri="{FF2B5EF4-FFF2-40B4-BE49-F238E27FC236}">
              <a16:creationId xmlns:a16="http://schemas.microsoft.com/office/drawing/2014/main" id="{D4675330-933D-418E-82DD-B81572E39DA6}"/>
            </a:ext>
          </a:extLst>
        </xdr:cNvPr>
        <xdr:cNvPicPr>
          <a:picLocks noChangeAspect="1"/>
        </xdr:cNvPicPr>
      </xdr:nvPicPr>
      <xdr:blipFill>
        <a:blip xmlns:r="http://schemas.openxmlformats.org/officeDocument/2006/relationships" r:embed="rId1"/>
        <a:srcRect/>
        <a:stretch>
          <a:fillRect/>
        </a:stretch>
      </xdr:blipFill>
      <xdr:spPr bwMode="auto">
        <a:xfrm>
          <a:off x="6724650" y="76200"/>
          <a:ext cx="1038225" cy="1038225"/>
        </a:xfrm>
        <a:prstGeom prst="rect">
          <a:avLst/>
        </a:prstGeom>
        <a:noFill/>
        <a:ln>
          <a:noFill/>
        </a:ln>
      </xdr:spPr>
    </xdr:pic>
    <xdr:clientData/>
  </xdr:twoCellAnchor>
  <xdr:twoCellAnchor editAs="oneCell">
    <xdr:from>
      <xdr:col>3</xdr:col>
      <xdr:colOff>1588</xdr:colOff>
      <xdr:row>0</xdr:row>
      <xdr:rowOff>0</xdr:rowOff>
    </xdr:from>
    <xdr:to>
      <xdr:col>3</xdr:col>
      <xdr:colOff>1588</xdr:colOff>
      <xdr:row>7</xdr:row>
      <xdr:rowOff>1114</xdr:rowOff>
    </xdr:to>
    <xdr:pic>
      <xdr:nvPicPr>
        <xdr:cNvPr id="3" name="Picture 2" descr="The official logo of the IRS" title="IRS Logo">
          <a:extLst>
            <a:ext uri="{FF2B5EF4-FFF2-40B4-BE49-F238E27FC236}">
              <a16:creationId xmlns:a16="http://schemas.microsoft.com/office/drawing/2014/main" id="{CAC0F4BF-C7D0-4159-8F98-10D374CD23CE}"/>
            </a:ext>
          </a:extLst>
        </xdr:cNvPr>
        <xdr:cNvPicPr/>
      </xdr:nvPicPr>
      <xdr:blipFill>
        <a:blip xmlns:r="http://schemas.openxmlformats.org/officeDocument/2006/relationships" r:embed="rId1"/>
        <a:srcRect/>
        <a:stretch>
          <a:fillRect/>
        </a:stretch>
      </xdr:blipFill>
      <xdr:spPr bwMode="auto">
        <a:xfrm>
          <a:off x="6893719" y="0"/>
          <a:ext cx="1186815" cy="115697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9"/>
  <sheetViews>
    <sheetView showGridLines="0" tabSelected="1" zoomScale="115" zoomScaleNormal="115" workbookViewId="0"/>
  </sheetViews>
  <sheetFormatPr defaultColWidth="8.7109375" defaultRowHeight="12.75" x14ac:dyDescent="0.2"/>
  <cols>
    <col min="2" max="2" width="9.7109375" customWidth="1"/>
    <col min="3" max="3" width="107.7109375" customWidth="1"/>
  </cols>
  <sheetData>
    <row r="1" spans="1:3" ht="15.75" x14ac:dyDescent="0.25">
      <c r="A1" s="89" t="s">
        <v>0</v>
      </c>
      <c r="B1" s="90"/>
      <c r="C1" s="91"/>
    </row>
    <row r="2" spans="1:3" ht="15.75" x14ac:dyDescent="0.25">
      <c r="A2" s="27" t="s">
        <v>1</v>
      </c>
      <c r="B2" s="10"/>
      <c r="C2" s="36"/>
    </row>
    <row r="3" spans="1:3" x14ac:dyDescent="0.2">
      <c r="A3" s="28"/>
      <c r="B3" s="11"/>
      <c r="C3" s="37"/>
    </row>
    <row r="4" spans="1:3" x14ac:dyDescent="0.2">
      <c r="A4" s="28" t="s">
        <v>2</v>
      </c>
      <c r="B4" s="11"/>
      <c r="C4" s="37"/>
    </row>
    <row r="5" spans="1:3" x14ac:dyDescent="0.2">
      <c r="A5" s="28" t="s">
        <v>3</v>
      </c>
      <c r="B5" s="11"/>
      <c r="C5" s="37"/>
    </row>
    <row r="6" spans="1:3" x14ac:dyDescent="0.2">
      <c r="A6" s="28" t="s">
        <v>4</v>
      </c>
      <c r="B6" s="11"/>
      <c r="C6" s="37"/>
    </row>
    <row r="7" spans="1:3" x14ac:dyDescent="0.2">
      <c r="A7" s="12"/>
      <c r="B7" s="13"/>
      <c r="C7" s="38"/>
    </row>
    <row r="8" spans="1:3" ht="18" customHeight="1" x14ac:dyDescent="0.2">
      <c r="A8" s="92" t="s">
        <v>5</v>
      </c>
      <c r="B8" s="93"/>
      <c r="C8" s="94"/>
    </row>
    <row r="9" spans="1:3" ht="12.75" customHeight="1" x14ac:dyDescent="0.2">
      <c r="A9" s="14" t="s">
        <v>6</v>
      </c>
      <c r="B9" s="15"/>
      <c r="C9" s="39"/>
    </row>
    <row r="10" spans="1:3" x14ac:dyDescent="0.2">
      <c r="A10" s="14" t="s">
        <v>7</v>
      </c>
      <c r="B10" s="15"/>
      <c r="C10" s="39"/>
    </row>
    <row r="11" spans="1:3" x14ac:dyDescent="0.2">
      <c r="A11" s="14" t="s">
        <v>8</v>
      </c>
      <c r="B11" s="15"/>
      <c r="C11" s="39"/>
    </row>
    <row r="12" spans="1:3" x14ac:dyDescent="0.2">
      <c r="A12" s="14" t="s">
        <v>9</v>
      </c>
      <c r="B12" s="15"/>
      <c r="C12" s="39"/>
    </row>
    <row r="13" spans="1:3" x14ac:dyDescent="0.2">
      <c r="A13" s="14" t="s">
        <v>10</v>
      </c>
      <c r="B13" s="15"/>
      <c r="C13" s="39"/>
    </row>
    <row r="14" spans="1:3" x14ac:dyDescent="0.2">
      <c r="A14" s="16"/>
      <c r="B14" s="17"/>
      <c r="C14" s="40"/>
    </row>
    <row r="15" spans="1:3" x14ac:dyDescent="0.2">
      <c r="C15" s="41"/>
    </row>
    <row r="16" spans="1:3" x14ac:dyDescent="0.2">
      <c r="A16" s="95" t="s">
        <v>11</v>
      </c>
      <c r="B16" s="96"/>
      <c r="C16" s="97"/>
    </row>
    <row r="17" spans="1:3" x14ac:dyDescent="0.2">
      <c r="A17" s="98" t="s">
        <v>12</v>
      </c>
      <c r="B17" s="99"/>
      <c r="C17" s="100"/>
    </row>
    <row r="18" spans="1:3" x14ac:dyDescent="0.2">
      <c r="A18" s="98" t="s">
        <v>13</v>
      </c>
      <c r="B18" s="99"/>
      <c r="C18" s="100"/>
    </row>
    <row r="19" spans="1:3" x14ac:dyDescent="0.2">
      <c r="A19" s="98" t="s">
        <v>14</v>
      </c>
      <c r="B19" s="99"/>
      <c r="C19" s="100"/>
    </row>
    <row r="20" spans="1:3" x14ac:dyDescent="0.2">
      <c r="A20" s="98" t="s">
        <v>15</v>
      </c>
      <c r="B20" s="99"/>
      <c r="C20" s="101"/>
    </row>
    <row r="21" spans="1:3" x14ac:dyDescent="0.2">
      <c r="A21" s="98" t="s">
        <v>16</v>
      </c>
      <c r="B21" s="99"/>
      <c r="C21" s="102"/>
    </row>
    <row r="22" spans="1:3" x14ac:dyDescent="0.2">
      <c r="A22" s="98" t="s">
        <v>17</v>
      </c>
      <c r="B22" s="99"/>
      <c r="C22" s="100"/>
    </row>
    <row r="23" spans="1:3" x14ac:dyDescent="0.2">
      <c r="A23" s="98" t="s">
        <v>18</v>
      </c>
      <c r="B23" s="99"/>
      <c r="C23" s="100"/>
    </row>
    <row r="24" spans="1:3" x14ac:dyDescent="0.2">
      <c r="A24" s="98" t="s">
        <v>19</v>
      </c>
      <c r="B24" s="99"/>
      <c r="C24" s="100"/>
    </row>
    <row r="25" spans="1:3" x14ac:dyDescent="0.2">
      <c r="A25" s="98" t="s">
        <v>20</v>
      </c>
      <c r="B25" s="99"/>
      <c r="C25" s="100"/>
    </row>
    <row r="26" spans="1:3" x14ac:dyDescent="0.2">
      <c r="A26" s="103" t="s">
        <v>21</v>
      </c>
      <c r="B26" s="99"/>
      <c r="C26" s="100"/>
    </row>
    <row r="27" spans="1:3" x14ac:dyDescent="0.2">
      <c r="A27" s="103" t="s">
        <v>22</v>
      </c>
      <c r="B27" s="99"/>
      <c r="C27" s="100"/>
    </row>
    <row r="28" spans="1:3" x14ac:dyDescent="0.2">
      <c r="C28" s="41"/>
    </row>
    <row r="29" spans="1:3" x14ac:dyDescent="0.2">
      <c r="A29" s="95" t="s">
        <v>23</v>
      </c>
      <c r="B29" s="96"/>
      <c r="C29" s="97"/>
    </row>
    <row r="30" spans="1:3" x14ac:dyDescent="0.2">
      <c r="A30" s="104"/>
      <c r="B30" s="105"/>
      <c r="C30" s="106"/>
    </row>
    <row r="31" spans="1:3" x14ac:dyDescent="0.2">
      <c r="A31" s="107" t="s">
        <v>24</v>
      </c>
      <c r="B31" s="108"/>
      <c r="C31" s="109"/>
    </row>
    <row r="32" spans="1:3" x14ac:dyDescent="0.2">
      <c r="A32" s="107" t="s">
        <v>25</v>
      </c>
      <c r="B32" s="108"/>
      <c r="C32" s="109"/>
    </row>
    <row r="33" spans="1:3" ht="12.75" customHeight="1" x14ac:dyDescent="0.2">
      <c r="A33" s="107" t="s">
        <v>26</v>
      </c>
      <c r="B33" s="108"/>
      <c r="C33" s="109"/>
    </row>
    <row r="34" spans="1:3" ht="12.75" customHeight="1" x14ac:dyDescent="0.2">
      <c r="A34" s="107" t="s">
        <v>27</v>
      </c>
      <c r="B34" s="110"/>
      <c r="C34" s="111"/>
    </row>
    <row r="35" spans="1:3" x14ac:dyDescent="0.2">
      <c r="A35" s="107" t="s">
        <v>28</v>
      </c>
      <c r="B35" s="108"/>
      <c r="C35" s="109"/>
    </row>
    <row r="36" spans="1:3" x14ac:dyDescent="0.2">
      <c r="A36" s="104"/>
      <c r="B36" s="105"/>
      <c r="C36" s="112"/>
    </row>
    <row r="37" spans="1:3" x14ac:dyDescent="0.2">
      <c r="A37" s="107" t="s">
        <v>24</v>
      </c>
      <c r="B37" s="108"/>
      <c r="C37" s="109"/>
    </row>
    <row r="38" spans="1:3" x14ac:dyDescent="0.2">
      <c r="A38" s="107" t="s">
        <v>25</v>
      </c>
      <c r="B38" s="108"/>
      <c r="C38" s="109"/>
    </row>
    <row r="39" spans="1:3" x14ac:dyDescent="0.2">
      <c r="A39" s="107" t="s">
        <v>26</v>
      </c>
      <c r="B39" s="108"/>
      <c r="C39" s="109"/>
    </row>
    <row r="40" spans="1:3" x14ac:dyDescent="0.2">
      <c r="A40" s="107" t="s">
        <v>27</v>
      </c>
      <c r="B40" s="110"/>
      <c r="C40" s="111"/>
    </row>
    <row r="41" spans="1:3" x14ac:dyDescent="0.2">
      <c r="A41" s="107" t="s">
        <v>28</v>
      </c>
      <c r="B41" s="108"/>
      <c r="C41" s="109"/>
    </row>
    <row r="43" spans="1:3" x14ac:dyDescent="0.2">
      <c r="A43" s="18" t="s">
        <v>29</v>
      </c>
    </row>
    <row r="44" spans="1:3" x14ac:dyDescent="0.2">
      <c r="A44" s="18" t="s">
        <v>30</v>
      </c>
    </row>
    <row r="45" spans="1:3" x14ac:dyDescent="0.2">
      <c r="A45" s="18" t="s">
        <v>31</v>
      </c>
    </row>
    <row r="47" spans="1:3" ht="12.75" hidden="1" customHeight="1" x14ac:dyDescent="0.25">
      <c r="A47" s="62" t="s">
        <v>32</v>
      </c>
    </row>
    <row r="48" spans="1:3" ht="12.75" hidden="1" customHeight="1" x14ac:dyDescent="0.25">
      <c r="A48" s="62" t="s">
        <v>33</v>
      </c>
    </row>
    <row r="49" spans="1:1" ht="12.75" hidden="1" customHeight="1" x14ac:dyDescent="0.25">
      <c r="A49" s="62" t="s">
        <v>34</v>
      </c>
    </row>
  </sheetData>
  <phoneticPr fontId="2" type="noConversion"/>
  <dataValidations count="11">
    <dataValidation allowBlank="1" showInputMessage="1" showErrorMessage="1" prompt="Insert tester name and organization" sqref="C23" xr:uid="{00000000-0002-0000-0000-000000000000}"/>
    <dataValidation allowBlank="1" showInputMessage="1" showErrorMessage="1" prompt="Insert complete agency name" sqref="C17" xr:uid="{00000000-0002-0000-0000-000001000000}"/>
    <dataValidation allowBlank="1" showInputMessage="1" showErrorMessage="1" prompt="Insert complete agency code" sqref="C18" xr:uid="{00000000-0002-0000-0000-000002000000}"/>
    <dataValidation allowBlank="1" showInputMessage="1" showErrorMessage="1" prompt="Insert city, state and address or building number" sqref="C19" xr:uid="{00000000-0002-0000-0000-000003000000}"/>
    <dataValidation allowBlank="1" showInputMessage="1" showErrorMessage="1" prompt="Insert date testing occurred" sqref="C20" xr:uid="{00000000-0002-0000-0000-000004000000}"/>
    <dataValidation allowBlank="1" showInputMessage="1" showErrorMessage="1" prompt="Insert date of closing conference" sqref="C21" xr:uid="{00000000-0002-0000-0000-000005000000}"/>
    <dataValidation allowBlank="1" showInputMessage="1" showErrorMessage="1" prompt="Insert agency code(s) for all shared agencies" sqref="C22" xr:uid="{00000000-0002-0000-0000-000006000000}"/>
    <dataValidation allowBlank="1" showInputMessage="1" showErrorMessage="1" prompt="Insert device/host name" sqref="C24" xr:uid="{00000000-0002-0000-0000-000007000000}"/>
    <dataValidation allowBlank="1" showInputMessage="1" showErrorMessage="1" prompt="Insert operating system version (major and minor release/version)" sqref="C25" xr:uid="{00000000-0002-0000-0000-000008000000}"/>
    <dataValidation type="list" allowBlank="1" showInputMessage="1" showErrorMessage="1" prompt="Select logical network location of device" sqref="C26" xr:uid="{00000000-0002-0000-0000-000009000000}">
      <formula1>$A$47:$A$49</formula1>
    </dataValidation>
    <dataValidation allowBlank="1" showInputMessage="1" showErrorMessage="1" prompt="Insert device function" sqref="C27" xr:uid="{00000000-0002-0000-0000-00000A000000}"/>
  </dataValidations>
  <printOptions horizontalCentered="1"/>
  <pageMargins left="0.25" right="0.25" top="0.5" bottom="0.5" header="0.25" footer="0.25"/>
  <pageSetup scale="94" orientation="landscape" horizontalDpi="1200" verticalDpi="1200" r:id="rId1"/>
  <headerFooter alignWithMargins="0">
    <oddHeader>&amp;CIRS Office of Safeguards SCSEM</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P45"/>
  <sheetViews>
    <sheetView showGridLines="0" zoomScale="130" zoomScaleNormal="130" workbookViewId="0"/>
  </sheetViews>
  <sheetFormatPr defaultColWidth="8.7109375" defaultRowHeight="12.75" x14ac:dyDescent="0.2"/>
  <cols>
    <col min="2" max="2" width="11.42578125" customWidth="1"/>
    <col min="3" max="3" width="10.7109375" bestFit="1" customWidth="1"/>
    <col min="4" max="4" width="12.28515625" customWidth="1"/>
    <col min="5" max="5" width="11.42578125" customWidth="1"/>
    <col min="6" max="6" width="13.28515625" customWidth="1"/>
    <col min="7" max="7" width="10.42578125" customWidth="1"/>
    <col min="8" max="9" width="9.28515625" hidden="1" customWidth="1"/>
    <col min="13" max="13" width="9.28515625" customWidth="1"/>
    <col min="16" max="16" width="11.7109375" customWidth="1"/>
  </cols>
  <sheetData>
    <row r="1" spans="1:16" x14ac:dyDescent="0.2">
      <c r="A1" s="113" t="s">
        <v>35</v>
      </c>
      <c r="B1" s="114"/>
      <c r="C1" s="114"/>
      <c r="D1" s="114"/>
      <c r="E1" s="114"/>
      <c r="F1" s="114"/>
      <c r="G1" s="114"/>
      <c r="H1" s="114"/>
      <c r="I1" s="114"/>
      <c r="J1" s="114"/>
      <c r="K1" s="114"/>
      <c r="L1" s="114"/>
      <c r="M1" s="114"/>
      <c r="N1" s="114"/>
      <c r="O1" s="114"/>
      <c r="P1" s="115"/>
    </row>
    <row r="2" spans="1:16" ht="18" customHeight="1" x14ac:dyDescent="0.2">
      <c r="A2" s="116" t="s">
        <v>36</v>
      </c>
      <c r="B2" s="117"/>
      <c r="C2" s="117"/>
      <c r="D2" s="117"/>
      <c r="E2" s="117"/>
      <c r="F2" s="117"/>
      <c r="G2" s="117"/>
      <c r="H2" s="117"/>
      <c r="I2" s="117"/>
      <c r="J2" s="117"/>
      <c r="K2" s="117"/>
      <c r="L2" s="117"/>
      <c r="M2" s="117"/>
      <c r="N2" s="117"/>
      <c r="O2" s="117"/>
      <c r="P2" s="118"/>
    </row>
    <row r="3" spans="1:16" ht="12.75" customHeight="1" x14ac:dyDescent="0.2">
      <c r="A3" s="3" t="s">
        <v>37</v>
      </c>
      <c r="B3" s="4"/>
      <c r="C3" s="4"/>
      <c r="D3" s="4"/>
      <c r="E3" s="4"/>
      <c r="F3" s="4"/>
      <c r="G3" s="4"/>
      <c r="H3" s="4"/>
      <c r="I3" s="4"/>
      <c r="J3" s="4"/>
      <c r="K3" s="4"/>
      <c r="L3" s="4"/>
      <c r="M3" s="4"/>
      <c r="N3" s="4"/>
      <c r="O3" s="4"/>
      <c r="P3" s="5"/>
    </row>
    <row r="4" spans="1:16" x14ac:dyDescent="0.2">
      <c r="A4" s="3"/>
      <c r="B4" s="4"/>
      <c r="C4" s="4"/>
      <c r="D4" s="4"/>
      <c r="E4" s="4"/>
      <c r="F4" s="4"/>
      <c r="G4" s="4"/>
      <c r="H4" s="4"/>
      <c r="I4" s="4"/>
      <c r="J4" s="4"/>
      <c r="K4" s="4"/>
      <c r="L4" s="4"/>
      <c r="M4" s="4"/>
      <c r="N4" s="4"/>
      <c r="O4" s="4"/>
      <c r="P4" s="5"/>
    </row>
    <row r="5" spans="1:16" x14ac:dyDescent="0.2">
      <c r="A5" s="3" t="s">
        <v>38</v>
      </c>
      <c r="B5" s="4"/>
      <c r="C5" s="4"/>
      <c r="D5" s="4"/>
      <c r="E5" s="4"/>
      <c r="F5" s="4"/>
      <c r="G5" s="4"/>
      <c r="H5" s="4"/>
      <c r="I5" s="4"/>
      <c r="J5" s="4"/>
      <c r="K5" s="4"/>
      <c r="L5" s="4"/>
      <c r="M5" s="4"/>
      <c r="N5" s="4"/>
      <c r="O5" s="4"/>
      <c r="P5" s="5"/>
    </row>
    <row r="6" spans="1:16" x14ac:dyDescent="0.2">
      <c r="A6" s="3" t="s">
        <v>39</v>
      </c>
      <c r="B6" s="4"/>
      <c r="C6" s="4"/>
      <c r="D6" s="4"/>
      <c r="E6" s="4"/>
      <c r="F6" s="4"/>
      <c r="G6" s="4"/>
      <c r="H6" s="4"/>
      <c r="I6" s="4"/>
      <c r="J6" s="4"/>
      <c r="K6" s="4"/>
      <c r="L6" s="4"/>
      <c r="M6" s="4"/>
      <c r="N6" s="4"/>
      <c r="O6" s="4"/>
      <c r="P6" s="5"/>
    </row>
    <row r="7" spans="1:16" x14ac:dyDescent="0.2">
      <c r="A7" s="9"/>
      <c r="B7" s="6"/>
      <c r="C7" s="6"/>
      <c r="D7" s="6"/>
      <c r="E7" s="6"/>
      <c r="F7" s="6"/>
      <c r="G7" s="6"/>
      <c r="H7" s="6"/>
      <c r="I7" s="6"/>
      <c r="J7" s="6"/>
      <c r="K7" s="6"/>
      <c r="L7" s="6"/>
      <c r="M7" s="6"/>
      <c r="N7" s="6"/>
      <c r="O7" s="6"/>
      <c r="P7" s="7"/>
    </row>
    <row r="8" spans="1:16" x14ac:dyDescent="0.2">
      <c r="A8" s="119"/>
      <c r="B8" s="120"/>
      <c r="C8" s="120"/>
      <c r="D8" s="120"/>
      <c r="E8" s="120"/>
      <c r="F8" s="120"/>
      <c r="G8" s="120"/>
      <c r="H8" s="120"/>
      <c r="I8" s="120"/>
      <c r="J8" s="120"/>
      <c r="K8" s="120"/>
      <c r="L8" s="120"/>
      <c r="M8" s="120"/>
      <c r="N8" s="120"/>
      <c r="O8" s="120"/>
      <c r="P8" s="121"/>
    </row>
    <row r="9" spans="1:16" x14ac:dyDescent="0.2">
      <c r="A9" s="42"/>
      <c r="B9" s="122" t="s">
        <v>40</v>
      </c>
      <c r="C9" s="123"/>
      <c r="D9" s="123"/>
      <c r="E9" s="123"/>
      <c r="F9" s="123"/>
      <c r="G9" s="124"/>
      <c r="P9" s="41"/>
    </row>
    <row r="10" spans="1:16" x14ac:dyDescent="0.2">
      <c r="A10" s="43" t="s">
        <v>41</v>
      </c>
      <c r="B10" s="125" t="s">
        <v>42</v>
      </c>
      <c r="C10" s="126"/>
      <c r="D10" s="127"/>
      <c r="E10" s="127"/>
      <c r="F10" s="127"/>
      <c r="G10" s="128"/>
      <c r="K10" s="129" t="s">
        <v>43</v>
      </c>
      <c r="L10" s="130"/>
      <c r="M10" s="130"/>
      <c r="N10" s="130"/>
      <c r="O10" s="131"/>
      <c r="P10" s="41"/>
    </row>
    <row r="11" spans="1:16" ht="36" x14ac:dyDescent="0.2">
      <c r="A11" s="44"/>
      <c r="B11" s="132" t="s">
        <v>44</v>
      </c>
      <c r="C11" s="133" t="s">
        <v>45</v>
      </c>
      <c r="D11" s="133" t="s">
        <v>46</v>
      </c>
      <c r="E11" s="133" t="s">
        <v>47</v>
      </c>
      <c r="F11" s="133" t="s">
        <v>48</v>
      </c>
      <c r="G11" s="134" t="s">
        <v>49</v>
      </c>
      <c r="K11" s="135" t="s">
        <v>50</v>
      </c>
      <c r="L11" s="136"/>
      <c r="M11" s="137" t="s">
        <v>51</v>
      </c>
      <c r="N11" s="137" t="s">
        <v>52</v>
      </c>
      <c r="O11" s="138" t="s">
        <v>53</v>
      </c>
      <c r="P11" s="41"/>
    </row>
    <row r="12" spans="1:16" x14ac:dyDescent="0.2">
      <c r="A12" s="45"/>
      <c r="B12" s="139">
        <f>COUNTIF('General Test Cases'!J3:J20,"Pass")+COUNTIF(Apache2.4!J3:J63,"Pass")</f>
        <v>0</v>
      </c>
      <c r="C12" s="140">
        <f>COUNTIF('General Test Cases'!J3:J20,"Fail")+COUNTIF(Apache2.4!J3:J63,"Fail")</f>
        <v>0</v>
      </c>
      <c r="D12" s="141">
        <f>COUNTIF('General Test Cases'!J3:J20,"Info")+COUNTIF(Apache2.4!J3:J63,"Info")</f>
        <v>0</v>
      </c>
      <c r="E12" s="139">
        <f>COUNTIF('General Test Cases'!J3:J20,"N/A")+COUNTIF(Apache2.4!J3:J63,"N/A")</f>
        <v>0</v>
      </c>
      <c r="F12" s="139">
        <f>B12+C12</f>
        <v>0</v>
      </c>
      <c r="G12" s="142">
        <f>D24/100</f>
        <v>0</v>
      </c>
      <c r="K12" s="143" t="s">
        <v>54</v>
      </c>
      <c r="L12" s="144"/>
      <c r="M12" s="145">
        <f>COUNTA('General Test Cases'!J3:J329)+COUNTA(Apache2.4!J3:J63)</f>
        <v>0</v>
      </c>
      <c r="N12" s="145">
        <f>O12-M12</f>
        <v>79</v>
      </c>
      <c r="O12" s="146">
        <f>COUNTA('General Test Cases'!A3:A329)+COUNTA(Apache2.4!A3:A63)</f>
        <v>79</v>
      </c>
      <c r="P12" s="41"/>
    </row>
    <row r="13" spans="1:16" x14ac:dyDescent="0.2">
      <c r="A13" s="45"/>
      <c r="B13" s="46"/>
      <c r="K13" s="8"/>
      <c r="L13" s="8"/>
      <c r="M13" s="8"/>
      <c r="N13" s="8"/>
      <c r="O13" s="8"/>
      <c r="P13" s="41"/>
    </row>
    <row r="14" spans="1:16" x14ac:dyDescent="0.2">
      <c r="A14" s="45"/>
      <c r="B14" s="125" t="s">
        <v>55</v>
      </c>
      <c r="C14" s="127"/>
      <c r="D14" s="127"/>
      <c r="E14" s="127"/>
      <c r="F14" s="127"/>
      <c r="G14" s="147"/>
      <c r="K14" s="8"/>
      <c r="L14" s="8"/>
      <c r="M14" s="8"/>
      <c r="N14" s="8"/>
      <c r="O14" s="8"/>
      <c r="P14" s="41"/>
    </row>
    <row r="15" spans="1:16" x14ac:dyDescent="0.2">
      <c r="A15" s="47"/>
      <c r="B15" s="48" t="s">
        <v>56</v>
      </c>
      <c r="C15" s="48" t="s">
        <v>57</v>
      </c>
      <c r="D15" s="48" t="s">
        <v>58</v>
      </c>
      <c r="E15" s="48" t="s">
        <v>59</v>
      </c>
      <c r="F15" s="48" t="s">
        <v>47</v>
      </c>
      <c r="G15" s="48" t="s">
        <v>60</v>
      </c>
      <c r="H15" s="49" t="s">
        <v>61</v>
      </c>
      <c r="I15" s="49" t="s">
        <v>62</v>
      </c>
      <c r="L15" s="1"/>
      <c r="M15" s="1"/>
      <c r="N15" s="1"/>
      <c r="O15" s="1"/>
      <c r="P15" s="41"/>
    </row>
    <row r="16" spans="1:16" x14ac:dyDescent="0.2">
      <c r="A16" s="47"/>
      <c r="B16" s="148">
        <v>8</v>
      </c>
      <c r="C16" s="149">
        <f>COUNTIF('General Test Cases'!AA:AA,B16)+COUNTIF(Apache2.4!AB:AB,B16)</f>
        <v>0</v>
      </c>
      <c r="D16" s="150">
        <f>COUNTIFS('General Test Cases'!AA:AA,B16,'General Test Cases'!J:J,$D$15)+COUNTIFS(Apache2.4!AB:AB,B16,Apache2.4!J:J,$D$15)</f>
        <v>0</v>
      </c>
      <c r="E16" s="150">
        <f>COUNTIFS('General Test Cases'!AA:AA,B16,'General Test Cases'!J:J,$E$15)+COUNTIFS(Apache2.4!AB:AB,B16,Apache2.4!J:J,$E$15)</f>
        <v>0</v>
      </c>
      <c r="F16" s="150">
        <f>COUNTIFS('General Test Cases'!AA:AA,B16,'General Test Cases'!J:J,$F$15)+COUNTIFS(Apache2.4!AB:AB,B16,Apache2.4!J:J,$F$15)</f>
        <v>0</v>
      </c>
      <c r="G16" s="151">
        <v>1500</v>
      </c>
      <c r="H16">
        <f>(C16-F16)*(G16)</f>
        <v>0</v>
      </c>
      <c r="I16">
        <f>D16*G16</f>
        <v>0</v>
      </c>
      <c r="J16" s="63">
        <f>D12+N12</f>
        <v>79</v>
      </c>
      <c r="K16" s="64" t="str">
        <f>"WARNING: THERE IS AT LEAST ONE TEST CASE WITH"</f>
        <v>WARNING: THERE IS AT LEAST ONE TEST CASE WITH</v>
      </c>
      <c r="P16" s="41"/>
    </row>
    <row r="17" spans="1:16" x14ac:dyDescent="0.2">
      <c r="A17" s="47"/>
      <c r="B17" s="148">
        <v>7</v>
      </c>
      <c r="C17" s="149">
        <f>COUNTIF('General Test Cases'!AA:AA,B17)+COUNTIF(Apache2.4!AB:AB,B17)</f>
        <v>0</v>
      </c>
      <c r="D17" s="150">
        <f>COUNTIFS('General Test Cases'!AA:AA,B17,'General Test Cases'!J:J,$D$15)+COUNTIFS(Apache2.4!AB:AB,B17,Apache2.4!J:J,$D$15)</f>
        <v>0</v>
      </c>
      <c r="E17" s="150">
        <f>COUNTIFS('General Test Cases'!AA:AA,B17,'General Test Cases'!J:J,$E$15)+COUNTIFS(Apache2.4!AB:AB,B17,Apache2.4!J:J,$E$15)</f>
        <v>0</v>
      </c>
      <c r="F17" s="150">
        <f>COUNTIFS('General Test Cases'!AA:AA,B17,'General Test Cases'!J:J,$F$15)+COUNTIFS(Apache2.4!AB:AB,B17,Apache2.4!J:J,$F$15)</f>
        <v>0</v>
      </c>
      <c r="G17" s="151">
        <v>750</v>
      </c>
      <c r="H17">
        <f t="shared" ref="H17:H23" si="0">(C17-F17)*(G17)</f>
        <v>0</v>
      </c>
      <c r="I17">
        <f t="shared" ref="I17:I23" si="1">D17*G17</f>
        <v>0</v>
      </c>
      <c r="J17" s="65"/>
      <c r="K17" s="64" t="str">
        <f>"AN 'INFO' OR BLANK STATUS (SEE ABOVE)"</f>
        <v>AN 'INFO' OR BLANK STATUS (SEE ABOVE)</v>
      </c>
      <c r="P17" s="41"/>
    </row>
    <row r="18" spans="1:16" x14ac:dyDescent="0.2">
      <c r="A18" s="47"/>
      <c r="B18" s="148">
        <v>6</v>
      </c>
      <c r="C18" s="149">
        <f>COUNTIF('General Test Cases'!AA:AA,B18)+COUNTIF(Apache2.4!AB:AB,B18)</f>
        <v>10</v>
      </c>
      <c r="D18" s="150">
        <f>COUNTIFS('General Test Cases'!AA:AA,B18,'General Test Cases'!J:J,$D$15)+COUNTIFS(Apache2.4!AB:AB,B18,Apache2.4!J:J,$D$15)</f>
        <v>0</v>
      </c>
      <c r="E18" s="150">
        <f>COUNTIFS('General Test Cases'!AA:AA,B18,'General Test Cases'!J:J,$E$15)+COUNTIFS(Apache2.4!AB:AB,B18,Apache2.4!J:J,$E$15)</f>
        <v>0</v>
      </c>
      <c r="F18" s="150">
        <f>COUNTIFS('General Test Cases'!AA:AA,B18,'General Test Cases'!J:J,$F$15)+COUNTIFS(Apache2.4!AB:AB,B18,Apache2.4!J:J,$F$15)</f>
        <v>0</v>
      </c>
      <c r="G18" s="151">
        <v>100</v>
      </c>
      <c r="H18">
        <f t="shared" si="0"/>
        <v>1000</v>
      </c>
      <c r="I18">
        <f t="shared" si="1"/>
        <v>0</v>
      </c>
      <c r="J18" s="65"/>
      <c r="K18" s="65"/>
      <c r="P18" s="41"/>
    </row>
    <row r="19" spans="1:16" x14ac:dyDescent="0.2">
      <c r="A19" s="47"/>
      <c r="B19" s="148">
        <v>5</v>
      </c>
      <c r="C19" s="149">
        <f>COUNTIF('General Test Cases'!AA:AA,B19)+COUNTIF(Apache2.4!AB:AB,B19)</f>
        <v>35</v>
      </c>
      <c r="D19" s="150">
        <f>COUNTIFS('General Test Cases'!AA:AA,B19,'General Test Cases'!J:J,$D$15)+COUNTIFS(Apache2.4!AB:AB,B19,Apache2.4!J:J,$D$15)</f>
        <v>0</v>
      </c>
      <c r="E19" s="150">
        <f>COUNTIFS('General Test Cases'!AA:AA,B19,'General Test Cases'!J:J,$E$15)+COUNTIFS(Apache2.4!AB:AB,B19,Apache2.4!J:J,$E$15)</f>
        <v>0</v>
      </c>
      <c r="F19" s="150">
        <f>COUNTIFS('General Test Cases'!AA:AA,B19,'General Test Cases'!J:J,$F$15)+COUNTIFS(Apache2.4!AB:AB,B19,Apache2.4!J:J,$F$15)</f>
        <v>0</v>
      </c>
      <c r="G19" s="151">
        <v>50</v>
      </c>
      <c r="H19">
        <f t="shared" si="0"/>
        <v>1750</v>
      </c>
      <c r="I19">
        <f t="shared" si="1"/>
        <v>0</v>
      </c>
      <c r="J19" s="65"/>
      <c r="K19" s="65"/>
      <c r="P19" s="41"/>
    </row>
    <row r="20" spans="1:16" x14ac:dyDescent="0.2">
      <c r="A20" s="47"/>
      <c r="B20" s="148">
        <v>4</v>
      </c>
      <c r="C20" s="149">
        <f>COUNTIF('General Test Cases'!AA:AA,B20)+COUNTIF(Apache2.4!AB:AB,B20)</f>
        <v>25</v>
      </c>
      <c r="D20" s="150">
        <f>COUNTIFS('General Test Cases'!AA:AA,B20,'General Test Cases'!J:J,$D$15)+COUNTIFS(Apache2.4!AB:AB,B20,Apache2.4!J:J,$D$15)</f>
        <v>0</v>
      </c>
      <c r="E20" s="150">
        <f>COUNTIFS('General Test Cases'!AA:AA,B20,'General Test Cases'!J:J,$E$15)+COUNTIFS(Apache2.4!AB:AB,B20,Apache2.4!J:J,$E$15)</f>
        <v>0</v>
      </c>
      <c r="F20" s="150">
        <f>COUNTIFS('General Test Cases'!AA:AA,B20,'General Test Cases'!J:J,$F$15)+COUNTIFS(Apache2.4!AB:AB,B20,Apache2.4!J:J,$F$15)</f>
        <v>0</v>
      </c>
      <c r="G20" s="151">
        <v>10</v>
      </c>
      <c r="H20">
        <f t="shared" si="0"/>
        <v>250</v>
      </c>
      <c r="I20">
        <f t="shared" si="1"/>
        <v>0</v>
      </c>
      <c r="J20" s="63">
        <f>SUMPRODUCT(--ISERROR('General Test Cases'!AA:AA))+SUMPRODUCT(--ISERROR(Apache2.4!AB:AB))</f>
        <v>5</v>
      </c>
      <c r="K20" s="64" t="str">
        <f>"WARNING: THERE IS AT LEAST ONE TEST CASE WITH"</f>
        <v>WARNING: THERE IS AT LEAST ONE TEST CASE WITH</v>
      </c>
      <c r="P20" s="41"/>
    </row>
    <row r="21" spans="1:16" x14ac:dyDescent="0.2">
      <c r="A21" s="47"/>
      <c r="B21" s="148">
        <v>3</v>
      </c>
      <c r="C21" s="149">
        <f>COUNTIF('General Test Cases'!AA:AA,B21)+COUNTIF(Apache2.4!AB:AB,B21)</f>
        <v>0</v>
      </c>
      <c r="D21" s="150">
        <f>COUNTIFS('General Test Cases'!AA:AA,B21,'General Test Cases'!J:J,$D$15)+COUNTIFS(Apache2.4!AB:AB,B21,Apache2.4!J:J,$D$15)</f>
        <v>0</v>
      </c>
      <c r="E21" s="150">
        <f>COUNTIFS('General Test Cases'!AA:AA,B21,'General Test Cases'!J:J,$E$15)+COUNTIFS(Apache2.4!AB:AB,B21,Apache2.4!J:J,$E$15)</f>
        <v>0</v>
      </c>
      <c r="F21" s="150">
        <f>COUNTIFS('General Test Cases'!AA:AA,B21,'General Test Cases'!J:J,$F$15)+COUNTIFS(Apache2.4!AB:AB,B21,Apache2.4!J:J,$F$15)</f>
        <v>0</v>
      </c>
      <c r="G21" s="151">
        <v>5</v>
      </c>
      <c r="H21">
        <f t="shared" si="0"/>
        <v>0</v>
      </c>
      <c r="I21">
        <f t="shared" si="1"/>
        <v>0</v>
      </c>
      <c r="K21" s="64" t="str">
        <f>"MULTIPLE OR INVALID ISSUE CODES (SEE TEST CASES TABS)"</f>
        <v>MULTIPLE OR INVALID ISSUE CODES (SEE TEST CASES TABS)</v>
      </c>
      <c r="P21" s="41"/>
    </row>
    <row r="22" spans="1:16" x14ac:dyDescent="0.2">
      <c r="A22" s="47"/>
      <c r="B22" s="148">
        <v>2</v>
      </c>
      <c r="C22" s="149">
        <f>COUNTIF('General Test Cases'!AA:AA,B22)+COUNTIF(Apache2.4!AB:AB,B22)</f>
        <v>1</v>
      </c>
      <c r="D22" s="150">
        <f>COUNTIFS('General Test Cases'!AA:AA,B22,'General Test Cases'!J:J,$D$15)+COUNTIFS(Apache2.4!AB:AB,B22,Apache2.4!J:J,$D$15)</f>
        <v>0</v>
      </c>
      <c r="E22" s="150">
        <f>COUNTIFS('General Test Cases'!AA:AA,B22,'General Test Cases'!J:J,$E$15)+COUNTIFS(Apache2.4!AB:AB,B22,Apache2.4!J:J,$E$15)</f>
        <v>0</v>
      </c>
      <c r="F22" s="150">
        <f>COUNTIFS('General Test Cases'!AA:AA,B22,'General Test Cases'!J:J,$F$15)+COUNTIFS(Apache2.4!AB:AB,B22,Apache2.4!J:J,$F$15)</f>
        <v>0</v>
      </c>
      <c r="G22" s="151">
        <v>2</v>
      </c>
      <c r="H22">
        <f t="shared" si="0"/>
        <v>2</v>
      </c>
      <c r="I22">
        <f t="shared" si="1"/>
        <v>0</v>
      </c>
      <c r="P22" s="41"/>
    </row>
    <row r="23" spans="1:16" x14ac:dyDescent="0.2">
      <c r="A23" s="47"/>
      <c r="B23" s="148">
        <v>1</v>
      </c>
      <c r="C23" s="149">
        <f>COUNTIF('General Test Cases'!AA:AA,B23)+COUNTIF(Apache2.4!AB:AB,B23)</f>
        <v>0</v>
      </c>
      <c r="D23" s="150">
        <f>COUNTIFS('General Test Cases'!AA:AA,B23,'General Test Cases'!J:J,$D$15)+COUNTIFS(Apache2.4!AB:AB,B23,Apache2.4!J:J,$D$15)</f>
        <v>0</v>
      </c>
      <c r="E23" s="150">
        <f>COUNTIFS('General Test Cases'!AA:AA,B23,'General Test Cases'!J:J,$E$15)+COUNTIFS(Apache2.4!AB:AB,B23,Apache2.4!J:J,$E$15)</f>
        <v>0</v>
      </c>
      <c r="F23" s="150">
        <f>COUNTIFS('General Test Cases'!AA:AA,B23,'General Test Cases'!J:J,$F$15)+COUNTIFS(Apache2.4!AB:AB,B23,Apache2.4!J:J,$F$15)</f>
        <v>0</v>
      </c>
      <c r="G23" s="151">
        <v>1</v>
      </c>
      <c r="H23">
        <f t="shared" si="0"/>
        <v>0</v>
      </c>
      <c r="I23">
        <f t="shared" si="1"/>
        <v>0</v>
      </c>
      <c r="P23" s="41"/>
    </row>
    <row r="24" spans="1:16" hidden="1" x14ac:dyDescent="0.2">
      <c r="A24" s="47"/>
      <c r="B24" s="152" t="s">
        <v>63</v>
      </c>
      <c r="C24" s="153"/>
      <c r="D24" s="154">
        <f>SUM(I16:I23)/SUM(H16:H23)*100</f>
        <v>0</v>
      </c>
      <c r="F24" s="150">
        <f>COUNTIFS('General Test Cases'!AA:AA,B24,'General Test Cases'!J:J,$F$15)+COUNTIFS(Apache2.4!AB:AB,B24,Apache2.4!J:J,$F$15)</f>
        <v>0</v>
      </c>
      <c r="P24" s="41"/>
    </row>
    <row r="25" spans="1:16" x14ac:dyDescent="0.2">
      <c r="A25" s="50"/>
      <c r="B25" s="51"/>
      <c r="C25" s="51"/>
      <c r="D25" s="51"/>
      <c r="E25" s="51"/>
      <c r="F25" s="51"/>
      <c r="G25" s="51"/>
      <c r="H25" s="51"/>
      <c r="I25" s="51"/>
      <c r="J25" s="51"/>
      <c r="K25" s="52"/>
      <c r="L25" s="52"/>
      <c r="M25" s="52"/>
      <c r="N25" s="52"/>
      <c r="O25" s="52"/>
      <c r="P25" s="53"/>
    </row>
    <row r="26" spans="1:16" x14ac:dyDescent="0.2">
      <c r="A26" s="119"/>
      <c r="B26" s="120"/>
      <c r="C26" s="120"/>
      <c r="D26" s="120"/>
      <c r="E26" s="120"/>
      <c r="F26" s="120"/>
      <c r="G26" s="120"/>
      <c r="H26" s="120"/>
      <c r="I26" s="120"/>
      <c r="J26" s="120"/>
      <c r="K26" s="120"/>
      <c r="L26" s="120"/>
      <c r="M26" s="120"/>
      <c r="N26" s="120"/>
      <c r="O26" s="120"/>
      <c r="P26" s="121"/>
    </row>
    <row r="27" spans="1:16" x14ac:dyDescent="0.2">
      <c r="A27" s="50"/>
      <c r="B27" s="51"/>
      <c r="C27" s="51"/>
      <c r="D27" s="51"/>
      <c r="E27" s="51"/>
      <c r="F27" s="51"/>
      <c r="G27" s="51"/>
      <c r="H27" s="51"/>
      <c r="I27" s="51"/>
      <c r="J27" s="51"/>
      <c r="K27" s="52"/>
      <c r="L27" s="52"/>
      <c r="M27" s="52"/>
      <c r="N27" s="52"/>
      <c r="O27" s="52"/>
      <c r="P27" s="53"/>
    </row>
    <row r="28" spans="1:16" x14ac:dyDescent="0.2">
      <c r="A28" s="119"/>
      <c r="B28" s="120"/>
      <c r="C28" s="120"/>
      <c r="D28" s="120"/>
      <c r="E28" s="120"/>
      <c r="F28" s="120"/>
      <c r="G28" s="120"/>
      <c r="H28" s="120"/>
      <c r="I28" s="120"/>
      <c r="J28" s="120"/>
      <c r="K28" s="120"/>
      <c r="L28" s="120"/>
      <c r="M28" s="120"/>
      <c r="N28" s="120"/>
      <c r="O28" s="120"/>
      <c r="P28" s="121"/>
    </row>
    <row r="29" spans="1:16" x14ac:dyDescent="0.2">
      <c r="A29" s="42"/>
      <c r="B29" s="122" t="s">
        <v>64</v>
      </c>
      <c r="C29" s="123"/>
      <c r="D29" s="123"/>
      <c r="E29" s="123"/>
      <c r="F29" s="123"/>
      <c r="G29" s="124"/>
      <c r="P29" s="41"/>
    </row>
    <row r="30" spans="1:16" x14ac:dyDescent="0.2">
      <c r="A30" s="43" t="s">
        <v>41</v>
      </c>
      <c r="B30" s="125" t="s">
        <v>42</v>
      </c>
      <c r="C30" s="126"/>
      <c r="D30" s="127"/>
      <c r="E30" s="127"/>
      <c r="F30" s="127"/>
      <c r="G30" s="128"/>
      <c r="K30" s="129" t="s">
        <v>43</v>
      </c>
      <c r="L30" s="130"/>
      <c r="M30" s="130"/>
      <c r="N30" s="130"/>
      <c r="O30" s="131"/>
      <c r="P30" s="41"/>
    </row>
    <row r="31" spans="1:16" ht="36" x14ac:dyDescent="0.2">
      <c r="A31" s="44"/>
      <c r="B31" s="132" t="s">
        <v>44</v>
      </c>
      <c r="C31" s="133" t="s">
        <v>45</v>
      </c>
      <c r="D31" s="133" t="s">
        <v>46</v>
      </c>
      <c r="E31" s="133" t="s">
        <v>47</v>
      </c>
      <c r="F31" s="133" t="s">
        <v>48</v>
      </c>
      <c r="G31" s="134" t="s">
        <v>49</v>
      </c>
      <c r="K31" s="135" t="s">
        <v>50</v>
      </c>
      <c r="L31" s="136"/>
      <c r="M31" s="137" t="s">
        <v>51</v>
      </c>
      <c r="N31" s="137" t="s">
        <v>52</v>
      </c>
      <c r="O31" s="138" t="s">
        <v>53</v>
      </c>
      <c r="P31" s="41"/>
    </row>
    <row r="32" spans="1:16" x14ac:dyDescent="0.2">
      <c r="A32" s="45"/>
      <c r="B32" s="139">
        <f>COUNTIF('General Test Cases'!J3:J20,"Pass")+COUNTIF('IIS10'!J3:J42,"Pass")</f>
        <v>0</v>
      </c>
      <c r="C32" s="140">
        <f>COUNTIF('General Test Cases'!J3:J20,"Fail")+COUNTIF('IIS10'!J3:J42,"Fail")</f>
        <v>0</v>
      </c>
      <c r="D32" s="141">
        <f>COUNTIF('General Test Cases'!J3:J20,"Info")+COUNTIF('IIS10'!J3:J42,"Info")</f>
        <v>0</v>
      </c>
      <c r="E32" s="139">
        <f>COUNTIF('General Test Cases'!J3:J20,"N/A")+COUNTIF('IIS10'!J3:J42,"N/A")</f>
        <v>0</v>
      </c>
      <c r="F32" s="139">
        <f>B32+C32</f>
        <v>0</v>
      </c>
      <c r="G32" s="142">
        <f>D44/100</f>
        <v>0</v>
      </c>
      <c r="K32" s="143" t="s">
        <v>54</v>
      </c>
      <c r="L32" s="144"/>
      <c r="M32" s="145">
        <f>COUNTA('General Test Cases'!J3:J20)+COUNTA('IIS10'!J3:J42)</f>
        <v>0</v>
      </c>
      <c r="N32" s="145">
        <f>O32-M32</f>
        <v>58</v>
      </c>
      <c r="O32" s="146">
        <f>COUNTA('General Test Cases'!A3:A20)+COUNTA('IIS10'!A3:A42)</f>
        <v>58</v>
      </c>
      <c r="P32" s="41"/>
    </row>
    <row r="33" spans="1:16" x14ac:dyDescent="0.2">
      <c r="A33" s="45"/>
      <c r="B33" s="46"/>
      <c r="M33" s="8"/>
      <c r="N33" s="8"/>
      <c r="O33" s="8"/>
      <c r="P33" s="41"/>
    </row>
    <row r="34" spans="1:16" x14ac:dyDescent="0.2">
      <c r="A34" s="45"/>
      <c r="B34" s="125" t="s">
        <v>55</v>
      </c>
      <c r="C34" s="127"/>
      <c r="D34" s="127"/>
      <c r="E34" s="127"/>
      <c r="F34" s="127"/>
      <c r="G34" s="147"/>
      <c r="M34" s="8"/>
      <c r="N34" s="8"/>
      <c r="O34" s="8"/>
      <c r="P34" s="41"/>
    </row>
    <row r="35" spans="1:16" x14ac:dyDescent="0.2">
      <c r="A35" s="47"/>
      <c r="B35" s="48" t="s">
        <v>56</v>
      </c>
      <c r="C35" s="48" t="s">
        <v>57</v>
      </c>
      <c r="D35" s="48" t="s">
        <v>58</v>
      </c>
      <c r="E35" s="48" t="s">
        <v>59</v>
      </c>
      <c r="F35" s="48" t="s">
        <v>47</v>
      </c>
      <c r="G35" s="48" t="s">
        <v>60</v>
      </c>
      <c r="H35" s="49" t="s">
        <v>61</v>
      </c>
      <c r="I35" s="49" t="s">
        <v>62</v>
      </c>
      <c r="M35" s="1"/>
      <c r="N35" s="1"/>
      <c r="O35" s="1"/>
      <c r="P35" s="41"/>
    </row>
    <row r="36" spans="1:16" x14ac:dyDescent="0.2">
      <c r="A36" s="47"/>
      <c r="B36" s="148">
        <v>8</v>
      </c>
      <c r="C36" s="149">
        <f>COUNTIF('General Test Cases'!AA:AA,B36)+COUNTIF('IIS10'!AB:AB,B36)</f>
        <v>0</v>
      </c>
      <c r="D36" s="150">
        <f>COUNTIFS('General Test Cases'!AA:AA,B36,'General Test Cases'!J:J,$D$35)+COUNTIFS('IIS10'!AB:AB,B36,'IIS10'!J:J,$D$35)</f>
        <v>0</v>
      </c>
      <c r="E36" s="150">
        <f>COUNTIFS('General Test Cases'!AA:AA,B36,'General Test Cases'!J:J,$E$35)+COUNTIFS('IIS10'!AB:AB,B36,'IIS10'!J:J,$E$35)</f>
        <v>0</v>
      </c>
      <c r="F36" s="150">
        <f>COUNTIFS('General Test Cases'!AA:AA,B36,'General Test Cases'!J:J,$F$35)+COUNTIFS('IIS10'!AB:AB,B36,'IIS10'!J:J,$F$35)</f>
        <v>0</v>
      </c>
      <c r="G36" s="151">
        <v>1500</v>
      </c>
      <c r="H36">
        <f t="shared" ref="H36:H43" si="2">(C36-F36)*(G36)</f>
        <v>0</v>
      </c>
      <c r="I36">
        <f t="shared" ref="I36:I43" si="3">D36*G36</f>
        <v>0</v>
      </c>
      <c r="J36" s="63">
        <f>D32+N32</f>
        <v>58</v>
      </c>
      <c r="K36" s="64" t="str">
        <f>"WARNING: THERE IS AT LEAST ONE TEST CASE WITH"</f>
        <v>WARNING: THERE IS AT LEAST ONE TEST CASE WITH</v>
      </c>
      <c r="P36" s="41"/>
    </row>
    <row r="37" spans="1:16" x14ac:dyDescent="0.2">
      <c r="A37" s="47"/>
      <c r="B37" s="148">
        <v>7</v>
      </c>
      <c r="C37" s="149">
        <f>COUNTIF('General Test Cases'!AA:AA,B37)+COUNTIF('IIS10'!AB:AB,B37)</f>
        <v>0</v>
      </c>
      <c r="D37" s="150">
        <f>COUNTIFS('General Test Cases'!AA:AA,B37,'General Test Cases'!J:J,$D$35)+COUNTIFS('IIS10'!AB:AB,B37,'IIS10'!J:J,$D$35)</f>
        <v>0</v>
      </c>
      <c r="E37" s="150">
        <f>COUNTIFS('General Test Cases'!AA:AA,B37,'General Test Cases'!J:J,$E$35)+COUNTIFS('IIS10'!AB:AB,B37,'IIS10'!J:J,$E$35)</f>
        <v>0</v>
      </c>
      <c r="F37" s="150">
        <f>COUNTIFS('General Test Cases'!AA:AA,B37,'General Test Cases'!J:J,$F$35)+COUNTIFS('IIS10'!AB:AB,B37,'IIS10'!J:J,$F$35)</f>
        <v>0</v>
      </c>
      <c r="G37" s="151">
        <v>750</v>
      </c>
      <c r="H37">
        <f t="shared" si="2"/>
        <v>0</v>
      </c>
      <c r="I37">
        <f t="shared" si="3"/>
        <v>0</v>
      </c>
      <c r="J37" s="65"/>
      <c r="K37" s="64" t="str">
        <f>"AN 'INFO' OR BLANK STATUS (SEE ABOVE)"</f>
        <v>AN 'INFO' OR BLANK STATUS (SEE ABOVE)</v>
      </c>
      <c r="P37" s="41"/>
    </row>
    <row r="38" spans="1:16" x14ac:dyDescent="0.2">
      <c r="A38" s="47"/>
      <c r="B38" s="148">
        <v>6</v>
      </c>
      <c r="C38" s="149">
        <f>COUNTIF('General Test Cases'!AA:AA,B38)+COUNTIF('IIS10'!AB:AB,B38)</f>
        <v>16</v>
      </c>
      <c r="D38" s="150">
        <f>COUNTIFS('General Test Cases'!AA:AA,B38,'General Test Cases'!J:J,$D$35)+COUNTIFS('IIS10'!AB:AB,B38,'IIS10'!J:J,$D$35)</f>
        <v>0</v>
      </c>
      <c r="E38" s="150">
        <f>COUNTIFS('General Test Cases'!AA:AA,B38,'General Test Cases'!J:J,$E$35)+COUNTIFS('IIS10'!AB:AB,B38,'IIS10'!J:J,$E$35)</f>
        <v>0</v>
      </c>
      <c r="F38" s="150">
        <f>COUNTIFS('General Test Cases'!AA:AA,B38,'General Test Cases'!J:J,$F$35)+COUNTIFS('IIS10'!AB:AB,B38,'IIS10'!J:J,$F$35)</f>
        <v>0</v>
      </c>
      <c r="G38" s="151">
        <v>100</v>
      </c>
      <c r="H38">
        <f t="shared" si="2"/>
        <v>1600</v>
      </c>
      <c r="I38">
        <f t="shared" si="3"/>
        <v>0</v>
      </c>
      <c r="J38" s="65"/>
      <c r="K38" s="65"/>
      <c r="P38" s="41"/>
    </row>
    <row r="39" spans="1:16" x14ac:dyDescent="0.2">
      <c r="A39" s="47"/>
      <c r="B39" s="148">
        <v>5</v>
      </c>
      <c r="C39" s="149">
        <f>COUNTIF('General Test Cases'!AA:AA,B39)+COUNTIF('IIS10'!AB:AB,B39)</f>
        <v>22</v>
      </c>
      <c r="D39" s="150">
        <f>COUNTIFS('General Test Cases'!AA:AA,B39,'General Test Cases'!J:J,$D$35)+COUNTIFS('IIS10'!AB:AB,B39,'IIS10'!J:J,$D$35)</f>
        <v>0</v>
      </c>
      <c r="E39" s="150">
        <f>COUNTIFS('General Test Cases'!AA:AA,B39,'General Test Cases'!J:J,$E$35)+COUNTIFS('IIS10'!AB:AB,B39,'IIS10'!J:J,$E$35)</f>
        <v>0</v>
      </c>
      <c r="F39" s="150">
        <f>COUNTIFS('General Test Cases'!AA:AA,B39,'General Test Cases'!J:J,$F$35)+COUNTIFS('IIS10'!AB:AB,B39,'IIS10'!J:J,$F$35)</f>
        <v>0</v>
      </c>
      <c r="G39" s="151">
        <v>50</v>
      </c>
      <c r="H39">
        <f t="shared" si="2"/>
        <v>1100</v>
      </c>
      <c r="I39">
        <f t="shared" si="3"/>
        <v>0</v>
      </c>
      <c r="J39" s="65"/>
      <c r="K39" s="65"/>
      <c r="P39" s="41"/>
    </row>
    <row r="40" spans="1:16" x14ac:dyDescent="0.2">
      <c r="A40" s="47"/>
      <c r="B40" s="148">
        <v>4</v>
      </c>
      <c r="C40" s="149">
        <f>COUNTIF('General Test Cases'!AA:AA,B40)+COUNTIF('IIS10'!AB:AB,B40)</f>
        <v>12</v>
      </c>
      <c r="D40" s="150">
        <f>COUNTIFS('General Test Cases'!AA:AA,B40,'General Test Cases'!J:J,$D$35)+COUNTIFS('IIS10'!AB:AB,B40,'IIS10'!J:J,$D$35)</f>
        <v>0</v>
      </c>
      <c r="E40" s="150">
        <f>COUNTIFS('General Test Cases'!AA:AA,B40,'General Test Cases'!J:J,$E$35)+COUNTIFS('IIS10'!AB:AB,B40,'IIS10'!J:J,$E$35)</f>
        <v>0</v>
      </c>
      <c r="F40" s="150">
        <f>COUNTIFS('General Test Cases'!AA:AA,B40,'General Test Cases'!J:J,$F$35)+COUNTIFS('IIS10'!AB:AB,B40,'IIS10'!J:J,$F$35)</f>
        <v>0</v>
      </c>
      <c r="G40" s="151">
        <v>10</v>
      </c>
      <c r="H40">
        <f t="shared" si="2"/>
        <v>120</v>
      </c>
      <c r="I40">
        <f t="shared" si="3"/>
        <v>0</v>
      </c>
      <c r="J40" s="63">
        <f>SUMPRODUCT(--ISERROR('General Test Cases'!AA:AA))+SUMPRODUCT(--ISERROR('IIS10'!AB:AB))</f>
        <v>5</v>
      </c>
      <c r="K40" s="64" t="str">
        <f>"WARNING: THERE IS AT LEAST ONE TEST CASE WITH"</f>
        <v>WARNING: THERE IS AT LEAST ONE TEST CASE WITH</v>
      </c>
      <c r="P40" s="41"/>
    </row>
    <row r="41" spans="1:16" x14ac:dyDescent="0.2">
      <c r="A41" s="47"/>
      <c r="B41" s="148">
        <v>3</v>
      </c>
      <c r="C41" s="149">
        <f>COUNTIF('General Test Cases'!AA:AA,B41)+COUNTIF('IIS10'!AB:AB,B41)</f>
        <v>0</v>
      </c>
      <c r="D41" s="150">
        <f>COUNTIFS('General Test Cases'!AA:AA,B41,'General Test Cases'!J:J,$D$35)+COUNTIFS('IIS10'!AB:AB,B41,'IIS10'!J:J,$D$35)</f>
        <v>0</v>
      </c>
      <c r="E41" s="150">
        <f>COUNTIFS('General Test Cases'!AA:AA,B41,'General Test Cases'!J:J,$E$35)+COUNTIFS('IIS10'!AB:AB,B41,'IIS10'!J:J,$E$35)</f>
        <v>0</v>
      </c>
      <c r="F41" s="150">
        <f>COUNTIFS('General Test Cases'!AA:AA,B41,'General Test Cases'!J:J,$F$35)+COUNTIFS('IIS10'!AB:AB,B41,'IIS10'!J:J,$F$35)</f>
        <v>0</v>
      </c>
      <c r="G41" s="151">
        <v>5</v>
      </c>
      <c r="H41">
        <f t="shared" si="2"/>
        <v>0</v>
      </c>
      <c r="I41">
        <f t="shared" si="3"/>
        <v>0</v>
      </c>
      <c r="K41" s="64" t="str">
        <f>"MULTIPLE OR INVALID ISSUE CODES (SEE TEST CASES TABS)"</f>
        <v>MULTIPLE OR INVALID ISSUE CODES (SEE TEST CASES TABS)</v>
      </c>
      <c r="P41" s="41"/>
    </row>
    <row r="42" spans="1:16" x14ac:dyDescent="0.2">
      <c r="A42" s="47"/>
      <c r="B42" s="148">
        <v>2</v>
      </c>
      <c r="C42" s="149">
        <f>COUNTIF('General Test Cases'!AA:AA,B42)+COUNTIF('IIS10'!AB:AB,B42)</f>
        <v>0</v>
      </c>
      <c r="D42" s="150">
        <f>COUNTIFS('General Test Cases'!AA:AA,B42,'General Test Cases'!J:J,$D$35)+COUNTIFS('IIS10'!AB:AB,B42,'IIS10'!J:J,$D$35)</f>
        <v>0</v>
      </c>
      <c r="E42" s="150">
        <f>COUNTIFS('General Test Cases'!AA:AA,B42,'General Test Cases'!J:J,$E$35)+COUNTIFS('IIS10'!AB:AB,B42,'IIS10'!J:J,$E$35)</f>
        <v>0</v>
      </c>
      <c r="F42" s="150">
        <f>COUNTIFS('General Test Cases'!AA:AA,B42,'General Test Cases'!J:J,$F$35)+COUNTIFS('IIS10'!AB:AB,B42,'IIS10'!J:J,$F$35)</f>
        <v>0</v>
      </c>
      <c r="G42" s="151">
        <v>2</v>
      </c>
      <c r="H42">
        <f t="shared" si="2"/>
        <v>0</v>
      </c>
      <c r="I42">
        <f t="shared" si="3"/>
        <v>0</v>
      </c>
      <c r="P42" s="41"/>
    </row>
    <row r="43" spans="1:16" x14ac:dyDescent="0.2">
      <c r="A43" s="47"/>
      <c r="B43" s="148">
        <v>1</v>
      </c>
      <c r="C43" s="149">
        <f>COUNTIF('General Test Cases'!AA:AA,B43)+COUNTIF('IIS10'!AB:AB,B43)</f>
        <v>0</v>
      </c>
      <c r="D43" s="150">
        <f>COUNTIFS('General Test Cases'!AA:AA,B43,'General Test Cases'!J:J,$D$35)+COUNTIFS('IIS10'!AB:AB,B43,'IIS10'!J:J,$D$35)</f>
        <v>0</v>
      </c>
      <c r="E43" s="150">
        <f>COUNTIFS('General Test Cases'!AA:AA,B43,'General Test Cases'!J:J,$E$35)+COUNTIFS('IIS10'!AB:AB,B43,'IIS10'!J:J,$E$35)</f>
        <v>0</v>
      </c>
      <c r="F43" s="150">
        <f>COUNTIFS('General Test Cases'!AA:AA,B43,'General Test Cases'!J:J,$F$35)+COUNTIFS('IIS10'!AB:AB,B43,'IIS10'!J:J,$F$35)</f>
        <v>0</v>
      </c>
      <c r="G43" s="151">
        <v>1</v>
      </c>
      <c r="H43">
        <f t="shared" si="2"/>
        <v>0</v>
      </c>
      <c r="I43">
        <f t="shared" si="3"/>
        <v>0</v>
      </c>
      <c r="P43" s="41"/>
    </row>
    <row r="44" spans="1:16" hidden="1" x14ac:dyDescent="0.2">
      <c r="A44" s="47"/>
      <c r="B44" s="152" t="s">
        <v>63</v>
      </c>
      <c r="C44" s="153"/>
      <c r="D44" s="154">
        <f>SUM(I36:I43)/SUM(H36:H43)*100</f>
        <v>0</v>
      </c>
      <c r="F44" s="150"/>
      <c r="P44" s="41"/>
    </row>
    <row r="45" spans="1:16" x14ac:dyDescent="0.2">
      <c r="A45" s="50"/>
      <c r="B45" s="51"/>
      <c r="C45" s="51"/>
      <c r="D45" s="51"/>
      <c r="E45" s="51"/>
      <c r="F45" s="51"/>
      <c r="G45" s="51"/>
      <c r="H45" s="51"/>
      <c r="I45" s="51"/>
      <c r="J45" s="51"/>
      <c r="K45" s="52"/>
      <c r="L45" s="52"/>
      <c r="M45" s="52"/>
      <c r="N45" s="52"/>
      <c r="O45" s="52"/>
      <c r="P45" s="53"/>
    </row>
  </sheetData>
  <phoneticPr fontId="2" type="noConversion"/>
  <conditionalFormatting sqref="K16:K17">
    <cfRule type="expression" dxfId="51" priority="31" stopIfTrue="1">
      <formula>$J$16=0</formula>
    </cfRule>
  </conditionalFormatting>
  <conditionalFormatting sqref="K20:K21">
    <cfRule type="expression" dxfId="50" priority="32" stopIfTrue="1">
      <formula>$J$20=0</formula>
    </cfRule>
  </conditionalFormatting>
  <conditionalFormatting sqref="K36:K37">
    <cfRule type="expression" dxfId="49" priority="18" stopIfTrue="1">
      <formula>$J$36=0</formula>
    </cfRule>
  </conditionalFormatting>
  <conditionalFormatting sqref="K40:K41">
    <cfRule type="expression" dxfId="48" priority="19" stopIfTrue="1">
      <formula>$J$40=0</formula>
    </cfRule>
  </conditionalFormatting>
  <conditionalFormatting sqref="N12">
    <cfRule type="cellIs" dxfId="47" priority="57" stopIfTrue="1" operator="greaterThan">
      <formula>0</formula>
    </cfRule>
    <cfRule type="cellIs" dxfId="46" priority="58" stopIfTrue="1" operator="lessThan">
      <formula>0</formula>
    </cfRule>
  </conditionalFormatting>
  <conditionalFormatting sqref="N32">
    <cfRule type="cellIs" dxfId="45" priority="7" stopIfTrue="1" operator="greaterThan">
      <formula>0</formula>
    </cfRule>
    <cfRule type="cellIs" dxfId="44" priority="8" stopIfTrue="1" operator="lessThan">
      <formula>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41"/>
  <sheetViews>
    <sheetView showGridLines="0" zoomScale="80" zoomScaleNormal="80" workbookViewId="0">
      <pane ySplit="1" topLeftCell="A2" activePane="bottomLeft" state="frozen"/>
      <selection pane="bottomLeft" activeCell="A2" sqref="A2"/>
    </sheetView>
  </sheetViews>
  <sheetFormatPr defaultColWidth="8.7109375" defaultRowHeight="12.75" x14ac:dyDescent="0.2"/>
  <cols>
    <col min="14" max="14" width="9.28515625" customWidth="1"/>
  </cols>
  <sheetData>
    <row r="1" spans="1:14" x14ac:dyDescent="0.2">
      <c r="A1" s="113" t="s">
        <v>65</v>
      </c>
      <c r="B1" s="114"/>
      <c r="C1" s="114"/>
      <c r="D1" s="114"/>
      <c r="E1" s="114"/>
      <c r="F1" s="114"/>
      <c r="G1" s="114"/>
      <c r="H1" s="114"/>
      <c r="I1" s="114"/>
      <c r="J1" s="114"/>
      <c r="K1" s="114"/>
      <c r="L1" s="114"/>
      <c r="M1" s="114"/>
      <c r="N1" s="115"/>
    </row>
    <row r="2" spans="1:14" ht="12.75" customHeight="1" x14ac:dyDescent="0.2">
      <c r="A2" s="155" t="s">
        <v>66</v>
      </c>
      <c r="B2" s="156"/>
      <c r="C2" s="156"/>
      <c r="D2" s="156"/>
      <c r="E2" s="156"/>
      <c r="F2" s="156"/>
      <c r="G2" s="156"/>
      <c r="H2" s="156"/>
      <c r="I2" s="156"/>
      <c r="J2" s="156"/>
      <c r="K2" s="156"/>
      <c r="L2" s="156"/>
      <c r="M2" s="156"/>
      <c r="N2" s="157"/>
    </row>
    <row r="3" spans="1:14" s="19" customFormat="1" ht="33" customHeight="1" x14ac:dyDescent="0.2">
      <c r="A3" s="284" t="s">
        <v>2565</v>
      </c>
      <c r="B3" s="285"/>
      <c r="C3" s="285"/>
      <c r="D3" s="285"/>
      <c r="E3" s="285"/>
      <c r="F3" s="285"/>
      <c r="G3" s="285"/>
      <c r="H3" s="285"/>
      <c r="I3" s="285"/>
      <c r="J3" s="285"/>
      <c r="K3" s="285"/>
      <c r="L3" s="285"/>
      <c r="M3" s="285"/>
      <c r="N3" s="286"/>
    </row>
    <row r="4" spans="1:14" s="19" customFormat="1" ht="33" customHeight="1" x14ac:dyDescent="0.2">
      <c r="A4" s="287"/>
      <c r="B4" s="288"/>
      <c r="C4" s="288"/>
      <c r="D4" s="288"/>
      <c r="E4" s="288"/>
      <c r="F4" s="288"/>
      <c r="G4" s="288"/>
      <c r="H4" s="288"/>
      <c r="I4" s="288"/>
      <c r="J4" s="288"/>
      <c r="K4" s="288"/>
      <c r="L4" s="288"/>
      <c r="M4" s="288"/>
      <c r="N4" s="289"/>
    </row>
    <row r="5" spans="1:14" s="19" customFormat="1" ht="33" customHeight="1" x14ac:dyDescent="0.2">
      <c r="A5" s="287"/>
      <c r="B5" s="288"/>
      <c r="C5" s="288"/>
      <c r="D5" s="288"/>
      <c r="E5" s="288"/>
      <c r="F5" s="288"/>
      <c r="G5" s="288"/>
      <c r="H5" s="288"/>
      <c r="I5" s="288"/>
      <c r="J5" s="288"/>
      <c r="K5" s="288"/>
      <c r="L5" s="288"/>
      <c r="M5" s="288"/>
      <c r="N5" s="289"/>
    </row>
    <row r="6" spans="1:14" s="19" customFormat="1" ht="33" customHeight="1" x14ac:dyDescent="0.2">
      <c r="A6" s="287"/>
      <c r="B6" s="288"/>
      <c r="C6" s="288"/>
      <c r="D6" s="288"/>
      <c r="E6" s="288"/>
      <c r="F6" s="288"/>
      <c r="G6" s="288"/>
      <c r="H6" s="288"/>
      <c r="I6" s="288"/>
      <c r="J6" s="288"/>
      <c r="K6" s="288"/>
      <c r="L6" s="288"/>
      <c r="M6" s="288"/>
      <c r="N6" s="289"/>
    </row>
    <row r="7" spans="1:14" s="19" customFormat="1" ht="33" customHeight="1" x14ac:dyDescent="0.2">
      <c r="A7" s="287"/>
      <c r="B7" s="288"/>
      <c r="C7" s="288"/>
      <c r="D7" s="288"/>
      <c r="E7" s="288"/>
      <c r="F7" s="288"/>
      <c r="G7" s="288"/>
      <c r="H7" s="288"/>
      <c r="I7" s="288"/>
      <c r="J7" s="288"/>
      <c r="K7" s="288"/>
      <c r="L7" s="288"/>
      <c r="M7" s="288"/>
      <c r="N7" s="289"/>
    </row>
    <row r="8" spans="1:14" s="19" customFormat="1" ht="33" customHeight="1" x14ac:dyDescent="0.2">
      <c r="A8" s="287"/>
      <c r="B8" s="288"/>
      <c r="C8" s="288"/>
      <c r="D8" s="288"/>
      <c r="E8" s="288"/>
      <c r="F8" s="288"/>
      <c r="G8" s="288"/>
      <c r="H8" s="288"/>
      <c r="I8" s="288"/>
      <c r="J8" s="288"/>
      <c r="K8" s="288"/>
      <c r="L8" s="288"/>
      <c r="M8" s="288"/>
      <c r="N8" s="289"/>
    </row>
    <row r="9" spans="1:14" s="19" customFormat="1" ht="33" customHeight="1" x14ac:dyDescent="0.2">
      <c r="A9" s="287"/>
      <c r="B9" s="288"/>
      <c r="C9" s="288"/>
      <c r="D9" s="288"/>
      <c r="E9" s="288"/>
      <c r="F9" s="288"/>
      <c r="G9" s="288"/>
      <c r="H9" s="288"/>
      <c r="I9" s="288"/>
      <c r="J9" s="288"/>
      <c r="K9" s="288"/>
      <c r="L9" s="288"/>
      <c r="M9" s="288"/>
      <c r="N9" s="289"/>
    </row>
    <row r="10" spans="1:14" s="19" customFormat="1" ht="33" customHeight="1" x14ac:dyDescent="0.2">
      <c r="A10" s="287"/>
      <c r="B10" s="288"/>
      <c r="C10" s="288"/>
      <c r="D10" s="288"/>
      <c r="E10" s="288"/>
      <c r="F10" s="288"/>
      <c r="G10" s="288"/>
      <c r="H10" s="288"/>
      <c r="I10" s="288"/>
      <c r="J10" s="288"/>
      <c r="K10" s="288"/>
      <c r="L10" s="288"/>
      <c r="M10" s="288"/>
      <c r="N10" s="289"/>
    </row>
    <row r="11" spans="1:14" x14ac:dyDescent="0.2">
      <c r="A11" s="290"/>
      <c r="B11" s="291"/>
      <c r="C11" s="291"/>
      <c r="D11" s="291"/>
      <c r="E11" s="291"/>
      <c r="F11" s="291"/>
      <c r="G11" s="291"/>
      <c r="H11" s="291"/>
      <c r="I11" s="291"/>
      <c r="J11" s="291"/>
      <c r="K11" s="291"/>
      <c r="L11" s="291"/>
      <c r="M11" s="291"/>
      <c r="N11" s="292"/>
    </row>
    <row r="13" spans="1:14" ht="12.75" customHeight="1" x14ac:dyDescent="0.2">
      <c r="A13" s="155" t="s">
        <v>67</v>
      </c>
      <c r="B13" s="156"/>
      <c r="C13" s="156"/>
      <c r="D13" s="156"/>
      <c r="E13" s="156"/>
      <c r="F13" s="156"/>
      <c r="G13" s="156"/>
      <c r="H13" s="156"/>
      <c r="I13" s="156"/>
      <c r="J13" s="156"/>
      <c r="K13" s="156"/>
      <c r="L13" s="156"/>
      <c r="M13" s="156"/>
      <c r="N13" s="157"/>
    </row>
    <row r="14" spans="1:14" ht="12.75" customHeight="1" x14ac:dyDescent="0.2">
      <c r="A14" s="158" t="s">
        <v>68</v>
      </c>
      <c r="B14" s="159"/>
      <c r="C14" s="160"/>
      <c r="D14" s="161" t="s">
        <v>69</v>
      </c>
      <c r="E14" s="162"/>
      <c r="F14" s="162"/>
      <c r="G14" s="162"/>
      <c r="H14" s="162"/>
      <c r="I14" s="162"/>
      <c r="J14" s="162"/>
      <c r="K14" s="162"/>
      <c r="L14" s="162"/>
      <c r="M14" s="162"/>
      <c r="N14" s="163"/>
    </row>
    <row r="15" spans="1:14" x14ac:dyDescent="0.2">
      <c r="A15" s="20"/>
      <c r="B15" s="21"/>
      <c r="C15" s="22"/>
      <c r="D15" s="9" t="s">
        <v>70</v>
      </c>
      <c r="E15" s="6"/>
      <c r="F15" s="6"/>
      <c r="G15" s="6"/>
      <c r="H15" s="6"/>
      <c r="I15" s="6"/>
      <c r="J15" s="6"/>
      <c r="K15" s="6"/>
      <c r="L15" s="6"/>
      <c r="M15" s="6"/>
      <c r="N15" s="7"/>
    </row>
    <row r="16" spans="1:14" ht="12.75" customHeight="1" x14ac:dyDescent="0.2">
      <c r="A16" s="164" t="s">
        <v>71</v>
      </c>
      <c r="B16" s="165"/>
      <c r="C16" s="166"/>
      <c r="D16" s="167" t="s">
        <v>72</v>
      </c>
      <c r="E16" s="168"/>
      <c r="F16" s="168"/>
      <c r="G16" s="168"/>
      <c r="H16" s="168"/>
      <c r="I16" s="168"/>
      <c r="J16" s="168"/>
      <c r="K16" s="168"/>
      <c r="L16" s="168"/>
      <c r="M16" s="168"/>
      <c r="N16" s="169"/>
    </row>
    <row r="17" spans="1:14" ht="12.75" customHeight="1" x14ac:dyDescent="0.2">
      <c r="A17" s="158" t="s">
        <v>73</v>
      </c>
      <c r="B17" s="159"/>
      <c r="C17" s="160"/>
      <c r="D17" s="161" t="s">
        <v>74</v>
      </c>
      <c r="E17" s="162"/>
      <c r="F17" s="162"/>
      <c r="G17" s="162"/>
      <c r="H17" s="162"/>
      <c r="I17" s="162"/>
      <c r="J17" s="162"/>
      <c r="K17" s="162"/>
      <c r="L17" s="162"/>
      <c r="M17" s="162"/>
      <c r="N17" s="163"/>
    </row>
    <row r="18" spans="1:14" ht="12.75" customHeight="1" x14ac:dyDescent="0.2">
      <c r="A18" s="158" t="s">
        <v>75</v>
      </c>
      <c r="B18" s="159"/>
      <c r="C18" s="160"/>
      <c r="D18" s="161" t="s">
        <v>76</v>
      </c>
      <c r="E18" s="162"/>
      <c r="F18" s="162"/>
      <c r="G18" s="162"/>
      <c r="H18" s="162"/>
      <c r="I18" s="162"/>
      <c r="J18" s="162"/>
      <c r="K18" s="162"/>
      <c r="L18" s="162"/>
      <c r="M18" s="162"/>
      <c r="N18" s="163"/>
    </row>
    <row r="19" spans="1:14" x14ac:dyDescent="0.2">
      <c r="A19" s="23"/>
      <c r="B19" s="24"/>
      <c r="C19" s="25"/>
      <c r="D19" s="3" t="s">
        <v>77</v>
      </c>
      <c r="E19" s="4"/>
      <c r="F19" s="4"/>
      <c r="G19" s="4"/>
      <c r="H19" s="4"/>
      <c r="I19" s="4"/>
      <c r="J19" s="4"/>
      <c r="K19" s="4"/>
      <c r="L19" s="4"/>
      <c r="M19" s="4"/>
      <c r="N19" s="5"/>
    </row>
    <row r="20" spans="1:14" ht="12.75" customHeight="1" x14ac:dyDescent="0.2">
      <c r="A20" s="20"/>
      <c r="B20" s="21"/>
      <c r="C20" s="22"/>
      <c r="D20" s="9" t="s">
        <v>78</v>
      </c>
      <c r="E20" s="6"/>
      <c r="F20" s="6"/>
      <c r="G20" s="6"/>
      <c r="H20" s="6"/>
      <c r="I20" s="6"/>
      <c r="J20" s="6"/>
      <c r="K20" s="6"/>
      <c r="L20" s="6"/>
      <c r="M20" s="6"/>
      <c r="N20" s="7"/>
    </row>
    <row r="21" spans="1:14" s="19" customFormat="1" ht="12.75" customHeight="1" x14ac:dyDescent="0.2">
      <c r="A21" s="170" t="s">
        <v>79</v>
      </c>
      <c r="B21" s="171"/>
      <c r="C21" s="172"/>
      <c r="D21" s="173" t="s">
        <v>80</v>
      </c>
      <c r="E21" s="174"/>
      <c r="F21" s="174"/>
      <c r="G21" s="174"/>
      <c r="H21" s="174"/>
      <c r="I21" s="174"/>
      <c r="J21" s="174"/>
      <c r="K21" s="174"/>
      <c r="L21" s="174"/>
      <c r="M21" s="174"/>
      <c r="N21" s="175"/>
    </row>
    <row r="22" spans="1:14" s="19" customFormat="1" ht="12.75" customHeight="1" x14ac:dyDescent="0.2">
      <c r="A22" s="30"/>
      <c r="B22" s="31"/>
      <c r="C22" s="32"/>
      <c r="D22" s="29" t="s">
        <v>81</v>
      </c>
      <c r="E22" s="33"/>
      <c r="F22" s="33"/>
      <c r="G22" s="33"/>
      <c r="H22" s="33"/>
      <c r="I22" s="33"/>
      <c r="J22" s="33"/>
      <c r="K22" s="33"/>
      <c r="L22" s="33"/>
      <c r="M22" s="33"/>
      <c r="N22" s="34"/>
    </row>
    <row r="23" spans="1:14" ht="12.75" customHeight="1" x14ac:dyDescent="0.2">
      <c r="A23" s="158" t="s">
        <v>82</v>
      </c>
      <c r="B23" s="159"/>
      <c r="C23" s="160"/>
      <c r="D23" s="161" t="s">
        <v>83</v>
      </c>
      <c r="E23" s="162"/>
      <c r="F23" s="162"/>
      <c r="G23" s="162"/>
      <c r="H23" s="162"/>
      <c r="I23" s="162"/>
      <c r="J23" s="162"/>
      <c r="K23" s="162"/>
      <c r="L23" s="162"/>
      <c r="M23" s="162"/>
      <c r="N23" s="163"/>
    </row>
    <row r="24" spans="1:14" x14ac:dyDescent="0.2">
      <c r="A24" s="20"/>
      <c r="B24" s="21"/>
      <c r="C24" s="22"/>
      <c r="D24" s="9" t="s">
        <v>84</v>
      </c>
      <c r="E24" s="6"/>
      <c r="F24" s="6"/>
      <c r="G24" s="6"/>
      <c r="H24" s="6"/>
      <c r="I24" s="6"/>
      <c r="J24" s="6"/>
      <c r="K24" s="6"/>
      <c r="L24" s="6"/>
      <c r="M24" s="6"/>
      <c r="N24" s="7"/>
    </row>
    <row r="25" spans="1:14" ht="12.75" customHeight="1" x14ac:dyDescent="0.2">
      <c r="A25" s="158" t="s">
        <v>85</v>
      </c>
      <c r="B25" s="159"/>
      <c r="C25" s="160"/>
      <c r="D25" s="161" t="s">
        <v>86</v>
      </c>
      <c r="E25" s="162"/>
      <c r="F25" s="162"/>
      <c r="G25" s="162"/>
      <c r="H25" s="162"/>
      <c r="I25" s="162"/>
      <c r="J25" s="162"/>
      <c r="K25" s="162"/>
      <c r="L25" s="162"/>
      <c r="M25" s="162"/>
      <c r="N25" s="163"/>
    </row>
    <row r="26" spans="1:14" x14ac:dyDescent="0.2">
      <c r="A26" s="20"/>
      <c r="B26" s="21"/>
      <c r="C26" s="22"/>
      <c r="D26" s="9" t="s">
        <v>87</v>
      </c>
      <c r="E26" s="6"/>
      <c r="F26" s="6"/>
      <c r="G26" s="6"/>
      <c r="H26" s="6"/>
      <c r="I26" s="6"/>
      <c r="J26" s="6"/>
      <c r="K26" s="6"/>
      <c r="L26" s="6"/>
      <c r="M26" s="6"/>
      <c r="N26" s="7"/>
    </row>
    <row r="27" spans="1:14" ht="12.75" customHeight="1" x14ac:dyDescent="0.2">
      <c r="A27" s="164" t="s">
        <v>88</v>
      </c>
      <c r="B27" s="165"/>
      <c r="C27" s="166"/>
      <c r="D27" s="167" t="s">
        <v>89</v>
      </c>
      <c r="E27" s="168"/>
      <c r="F27" s="168"/>
      <c r="G27" s="168"/>
      <c r="H27" s="168"/>
      <c r="I27" s="168"/>
      <c r="J27" s="168"/>
      <c r="K27" s="168"/>
      <c r="L27" s="168"/>
      <c r="M27" s="168"/>
      <c r="N27" s="169"/>
    </row>
    <row r="28" spans="1:14" ht="12.75" customHeight="1" x14ac:dyDescent="0.2">
      <c r="A28" s="158" t="s">
        <v>90</v>
      </c>
      <c r="B28" s="159"/>
      <c r="C28" s="160"/>
      <c r="D28" s="161" t="s">
        <v>91</v>
      </c>
      <c r="E28" s="162"/>
      <c r="F28" s="162"/>
      <c r="G28" s="162"/>
      <c r="H28" s="162"/>
      <c r="I28" s="162"/>
      <c r="J28" s="162"/>
      <c r="K28" s="162"/>
      <c r="L28" s="162"/>
      <c r="M28" s="162"/>
      <c r="N28" s="163"/>
    </row>
    <row r="29" spans="1:14" x14ac:dyDescent="0.2">
      <c r="A29" s="20"/>
      <c r="B29" s="21"/>
      <c r="C29" s="22"/>
      <c r="D29" s="9" t="s">
        <v>92</v>
      </c>
      <c r="E29" s="6"/>
      <c r="F29" s="6"/>
      <c r="G29" s="6"/>
      <c r="H29" s="6"/>
      <c r="I29" s="6"/>
      <c r="J29" s="6"/>
      <c r="K29" s="6"/>
      <c r="L29" s="6"/>
      <c r="M29" s="6"/>
      <c r="N29" s="7"/>
    </row>
    <row r="30" spans="1:14" ht="12.75" customHeight="1" x14ac:dyDescent="0.2">
      <c r="A30" s="158" t="s">
        <v>93</v>
      </c>
      <c r="B30" s="159"/>
      <c r="C30" s="160"/>
      <c r="D30" s="161" t="s">
        <v>94</v>
      </c>
      <c r="E30" s="162"/>
      <c r="F30" s="162"/>
      <c r="G30" s="162"/>
      <c r="H30" s="162"/>
      <c r="I30" s="162"/>
      <c r="J30" s="162"/>
      <c r="K30" s="162"/>
      <c r="L30" s="162"/>
      <c r="M30" s="162"/>
      <c r="N30" s="163"/>
    </row>
    <row r="31" spans="1:14" x14ac:dyDescent="0.2">
      <c r="A31" s="23"/>
      <c r="B31" s="24"/>
      <c r="C31" s="25"/>
      <c r="D31" s="3" t="s">
        <v>95</v>
      </c>
      <c r="E31" s="4"/>
      <c r="F31" s="4"/>
      <c r="G31" s="4"/>
      <c r="H31" s="4"/>
      <c r="I31" s="4"/>
      <c r="J31" s="4"/>
      <c r="K31" s="4"/>
      <c r="L31" s="4"/>
      <c r="M31" s="4"/>
      <c r="N31" s="5"/>
    </row>
    <row r="32" spans="1:14" x14ac:dyDescent="0.2">
      <c r="A32" s="23"/>
      <c r="B32" s="24"/>
      <c r="C32" s="25"/>
      <c r="D32" s="3" t="s">
        <v>96</v>
      </c>
      <c r="E32" s="4"/>
      <c r="F32" s="4"/>
      <c r="G32" s="4"/>
      <c r="H32" s="4"/>
      <c r="I32" s="4"/>
      <c r="J32" s="4"/>
      <c r="K32" s="4"/>
      <c r="L32" s="4"/>
      <c r="M32" s="4"/>
      <c r="N32" s="5"/>
    </row>
    <row r="33" spans="1:14" x14ac:dyDescent="0.2">
      <c r="A33" s="23"/>
      <c r="B33" s="24"/>
      <c r="C33" s="25"/>
      <c r="D33" s="3" t="s">
        <v>97</v>
      </c>
      <c r="E33" s="4"/>
      <c r="F33" s="4"/>
      <c r="G33" s="4"/>
      <c r="H33" s="4"/>
      <c r="I33" s="4"/>
      <c r="J33" s="4"/>
      <c r="K33" s="4"/>
      <c r="L33" s="4"/>
      <c r="M33" s="4"/>
      <c r="N33" s="5"/>
    </row>
    <row r="34" spans="1:14" x14ac:dyDescent="0.2">
      <c r="A34" s="20"/>
      <c r="B34" s="21"/>
      <c r="C34" s="22"/>
      <c r="D34" s="9" t="s">
        <v>98</v>
      </c>
      <c r="E34" s="6"/>
      <c r="F34" s="6"/>
      <c r="G34" s="6"/>
      <c r="H34" s="6"/>
      <c r="I34" s="6"/>
      <c r="J34" s="6"/>
      <c r="K34" s="6"/>
      <c r="L34" s="6"/>
      <c r="M34" s="6"/>
      <c r="N34" s="7"/>
    </row>
    <row r="35" spans="1:14" ht="12.75" customHeight="1" x14ac:dyDescent="0.2">
      <c r="A35" s="158" t="s">
        <v>99</v>
      </c>
      <c r="B35" s="159"/>
      <c r="C35" s="160"/>
      <c r="D35" s="161" t="s">
        <v>100</v>
      </c>
      <c r="E35" s="162"/>
      <c r="F35" s="162"/>
      <c r="G35" s="162"/>
      <c r="H35" s="162"/>
      <c r="I35" s="162"/>
      <c r="J35" s="162"/>
      <c r="K35" s="162"/>
      <c r="L35" s="162"/>
      <c r="M35" s="162"/>
      <c r="N35" s="163"/>
    </row>
    <row r="36" spans="1:14" x14ac:dyDescent="0.2">
      <c r="A36" s="20"/>
      <c r="B36" s="21"/>
      <c r="C36" s="22"/>
      <c r="D36" s="9" t="s">
        <v>101</v>
      </c>
      <c r="E36" s="6"/>
      <c r="F36" s="6"/>
      <c r="G36" s="6"/>
      <c r="H36" s="6"/>
      <c r="I36" s="6"/>
      <c r="J36" s="6"/>
      <c r="K36" s="6"/>
      <c r="L36" s="6"/>
      <c r="M36" s="6"/>
      <c r="N36" s="7"/>
    </row>
    <row r="37" spans="1:14" x14ac:dyDescent="0.2">
      <c r="A37" s="176" t="s">
        <v>102</v>
      </c>
      <c r="B37" s="177"/>
      <c r="C37" s="178"/>
      <c r="D37" s="275" t="s">
        <v>103</v>
      </c>
      <c r="E37" s="276"/>
      <c r="F37" s="276"/>
      <c r="G37" s="276"/>
      <c r="H37" s="276"/>
      <c r="I37" s="276"/>
      <c r="J37" s="276"/>
      <c r="K37" s="276"/>
      <c r="L37" s="276"/>
      <c r="M37" s="276"/>
      <c r="N37" s="277"/>
    </row>
    <row r="38" spans="1:14" x14ac:dyDescent="0.2">
      <c r="A38" s="54"/>
      <c r="B38" s="24"/>
      <c r="C38" s="55"/>
      <c r="D38" s="278"/>
      <c r="E38" s="279"/>
      <c r="F38" s="279"/>
      <c r="G38" s="279"/>
      <c r="H38" s="279"/>
      <c r="I38" s="279"/>
      <c r="J38" s="279"/>
      <c r="K38" s="279"/>
      <c r="L38" s="279"/>
      <c r="M38" s="279"/>
      <c r="N38" s="280"/>
    </row>
    <row r="39" spans="1:14" x14ac:dyDescent="0.2">
      <c r="A39" s="56"/>
      <c r="B39" s="57"/>
      <c r="C39" s="58"/>
      <c r="D39" s="281"/>
      <c r="E39" s="282"/>
      <c r="F39" s="282"/>
      <c r="G39" s="282"/>
      <c r="H39" s="282"/>
      <c r="I39" s="282"/>
      <c r="J39" s="282"/>
      <c r="K39" s="282"/>
      <c r="L39" s="282"/>
      <c r="M39" s="282"/>
      <c r="N39" s="283"/>
    </row>
    <row r="40" spans="1:14" x14ac:dyDescent="0.2">
      <c r="A40" s="176" t="s">
        <v>104</v>
      </c>
      <c r="B40" s="177"/>
      <c r="C40" s="178"/>
      <c r="D40" s="275" t="s">
        <v>105</v>
      </c>
      <c r="E40" s="276"/>
      <c r="F40" s="276"/>
      <c r="G40" s="276"/>
      <c r="H40" s="276"/>
      <c r="I40" s="276"/>
      <c r="J40" s="276"/>
      <c r="K40" s="276"/>
      <c r="L40" s="276"/>
      <c r="M40" s="276"/>
      <c r="N40" s="277"/>
    </row>
    <row r="41" spans="1:14" x14ac:dyDescent="0.2">
      <c r="A41" s="56"/>
      <c r="B41" s="57"/>
      <c r="C41" s="58"/>
      <c r="D41" s="281"/>
      <c r="E41" s="282"/>
      <c r="F41" s="282"/>
      <c r="G41" s="282"/>
      <c r="H41" s="282"/>
      <c r="I41" s="282"/>
      <c r="J41" s="282"/>
      <c r="K41" s="282"/>
      <c r="L41" s="282"/>
      <c r="M41" s="282"/>
      <c r="N41" s="283"/>
    </row>
  </sheetData>
  <mergeCells count="3">
    <mergeCell ref="D37:N39"/>
    <mergeCell ref="D40:N41"/>
    <mergeCell ref="A3:N11"/>
  </mergeCells>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XEJ36"/>
  <sheetViews>
    <sheetView showGridLines="0" zoomScale="113" zoomScaleNormal="113" workbookViewId="0">
      <pane xSplit="1" ySplit="2" topLeftCell="B3" activePane="bottomRight" state="frozen"/>
      <selection pane="topRight" activeCell="B1" sqref="B1"/>
      <selection pane="bottomLeft" activeCell="A3" sqref="A3"/>
      <selection pane="bottomRight"/>
    </sheetView>
  </sheetViews>
  <sheetFormatPr defaultColWidth="0" defaultRowHeight="12.75" zeroHeight="1" x14ac:dyDescent="0.2"/>
  <cols>
    <col min="1" max="1" width="10.28515625" customWidth="1"/>
    <col min="2" max="2" width="9.42578125" customWidth="1"/>
    <col min="3" max="3" width="20.28515625" customWidth="1"/>
    <col min="4" max="4" width="14.7109375" customWidth="1"/>
    <col min="5" max="5" width="10.7109375" customWidth="1"/>
    <col min="6" max="6" width="27.28515625" customWidth="1"/>
    <col min="7" max="7" width="70.7109375" customWidth="1"/>
    <col min="8" max="8" width="44.28515625" customWidth="1"/>
    <col min="9" max="9" width="22" customWidth="1"/>
    <col min="10" max="10" width="12.28515625" customWidth="1"/>
    <col min="11" max="11" width="18" customWidth="1"/>
    <col min="12" max="12" width="12.7109375" style="59" customWidth="1"/>
    <col min="13" max="13" width="13.42578125" style="66" customWidth="1"/>
    <col min="14" max="14" width="92.7109375" style="68" customWidth="1"/>
    <col min="15" max="25" width="8.7109375" hidden="1" customWidth="1"/>
    <col min="26" max="26" width="11.42578125" hidden="1" customWidth="1"/>
    <col min="27" max="27" width="13" hidden="1" customWidth="1"/>
    <col min="28" max="162" width="8.7109375" hidden="1" customWidth="1"/>
    <col min="163" max="16364" width="8.7109375" hidden="1"/>
  </cols>
  <sheetData>
    <row r="1" spans="1:27" ht="13.5" thickBot="1" x14ac:dyDescent="0.25">
      <c r="A1" s="113" t="s">
        <v>57</v>
      </c>
      <c r="B1" s="114"/>
      <c r="C1" s="114"/>
      <c r="D1" s="114"/>
      <c r="E1" s="114"/>
      <c r="F1" s="114"/>
      <c r="G1" s="114"/>
      <c r="H1" s="114"/>
      <c r="I1" s="114"/>
      <c r="J1" s="114"/>
      <c r="K1" s="114"/>
      <c r="L1" s="179"/>
      <c r="M1" s="180"/>
      <c r="N1" s="181"/>
      <c r="AA1" s="114"/>
    </row>
    <row r="2" spans="1:27" ht="25.5" x14ac:dyDescent="0.2">
      <c r="A2" s="231" t="s">
        <v>106</v>
      </c>
      <c r="B2" s="231" t="s">
        <v>107</v>
      </c>
      <c r="C2" s="231" t="s">
        <v>108</v>
      </c>
      <c r="D2" s="231" t="s">
        <v>109</v>
      </c>
      <c r="E2" s="231" t="s">
        <v>110</v>
      </c>
      <c r="F2" s="231" t="s">
        <v>111</v>
      </c>
      <c r="G2" s="231" t="s">
        <v>112</v>
      </c>
      <c r="H2" s="231" t="s">
        <v>113</v>
      </c>
      <c r="I2" s="231" t="s">
        <v>114</v>
      </c>
      <c r="J2" s="231" t="s">
        <v>115</v>
      </c>
      <c r="K2" s="231" t="s">
        <v>116</v>
      </c>
      <c r="L2" s="231" t="s">
        <v>117</v>
      </c>
      <c r="M2" s="231" t="s">
        <v>118</v>
      </c>
      <c r="N2" s="231" t="s">
        <v>2524</v>
      </c>
      <c r="AA2" s="182" t="s">
        <v>119</v>
      </c>
    </row>
    <row r="3" spans="1:27" ht="127.5" x14ac:dyDescent="0.2">
      <c r="A3" s="210" t="s">
        <v>120</v>
      </c>
      <c r="B3" s="211" t="s">
        <v>121</v>
      </c>
      <c r="C3" s="211" t="s">
        <v>122</v>
      </c>
      <c r="D3" s="210" t="s">
        <v>123</v>
      </c>
      <c r="E3" s="210" t="s">
        <v>124</v>
      </c>
      <c r="F3" s="210" t="s">
        <v>125</v>
      </c>
      <c r="G3" s="210" t="s">
        <v>126</v>
      </c>
      <c r="H3" s="210" t="s">
        <v>127</v>
      </c>
      <c r="I3" s="210"/>
      <c r="J3" s="212"/>
      <c r="K3" s="211"/>
      <c r="L3" s="211" t="s">
        <v>128</v>
      </c>
      <c r="M3" s="213" t="s">
        <v>129</v>
      </c>
      <c r="N3" s="214" t="s">
        <v>130</v>
      </c>
      <c r="AA3" s="184" t="e">
        <f>IF(OR(J3="Fail",ISBLANK(J3)),INDEX('Issue Code Table'!C:C,MATCH(M:M,'Issue Code Table'!A:A,0)),IF(L3="Critical",6,IF(L3="Significant",5,IF(L3="Moderate",3,2))))</f>
        <v>#N/A</v>
      </c>
    </row>
    <row r="4" spans="1:27" ht="76.5" x14ac:dyDescent="0.2">
      <c r="A4" s="215" t="s">
        <v>131</v>
      </c>
      <c r="B4" s="216" t="s">
        <v>132</v>
      </c>
      <c r="C4" s="216" t="s">
        <v>133</v>
      </c>
      <c r="D4" s="215" t="s">
        <v>134</v>
      </c>
      <c r="E4" s="215" t="s">
        <v>124</v>
      </c>
      <c r="F4" s="215" t="s">
        <v>135</v>
      </c>
      <c r="G4" s="217" t="s">
        <v>136</v>
      </c>
      <c r="H4" s="215" t="s">
        <v>137</v>
      </c>
      <c r="I4" s="215"/>
      <c r="J4" s="212"/>
      <c r="K4" s="216"/>
      <c r="L4" s="216" t="s">
        <v>138</v>
      </c>
      <c r="M4" s="218" t="s">
        <v>139</v>
      </c>
      <c r="N4" s="219" t="s">
        <v>140</v>
      </c>
      <c r="AA4" s="184" t="e">
        <f>IF(OR(J4="Fail",ISBLANK(J4)),INDEX('Issue Code Table'!C:C,MATCH(M:M,'Issue Code Table'!A:A,0)),IF(L4="Critical",6,IF(L4="Significant",5,IF(L4="Moderate",3,2))))</f>
        <v>#N/A</v>
      </c>
    </row>
    <row r="5" spans="1:27" ht="89.25" x14ac:dyDescent="0.2">
      <c r="A5" s="210" t="s">
        <v>141</v>
      </c>
      <c r="B5" s="210" t="s">
        <v>142</v>
      </c>
      <c r="C5" s="210" t="s">
        <v>143</v>
      </c>
      <c r="D5" s="210" t="s">
        <v>144</v>
      </c>
      <c r="E5" s="210" t="s">
        <v>124</v>
      </c>
      <c r="F5" s="210" t="s">
        <v>145</v>
      </c>
      <c r="G5" s="210" t="s">
        <v>146</v>
      </c>
      <c r="H5" s="210" t="s">
        <v>147</v>
      </c>
      <c r="I5" s="210"/>
      <c r="J5" s="212"/>
      <c r="K5" s="211"/>
      <c r="L5" s="211" t="s">
        <v>138</v>
      </c>
      <c r="M5" s="213" t="s">
        <v>148</v>
      </c>
      <c r="N5" s="220" t="s">
        <v>149</v>
      </c>
      <c r="AA5" s="184">
        <f>IF(OR(J5="Fail",ISBLANK(J5)),INDEX('Issue Code Table'!C:C,MATCH(M:M,'Issue Code Table'!A:A,0)),IF(L5="Critical",6,IF(L5="Significant",5,IF(L5="Moderate",3,2))))</f>
        <v>5</v>
      </c>
    </row>
    <row r="6" spans="1:27" ht="114.75" x14ac:dyDescent="0.2">
      <c r="A6" s="215" t="s">
        <v>150</v>
      </c>
      <c r="B6" s="215" t="s">
        <v>151</v>
      </c>
      <c r="C6" s="215" t="s">
        <v>152</v>
      </c>
      <c r="D6" s="215" t="s">
        <v>123</v>
      </c>
      <c r="E6" s="215" t="s">
        <v>124</v>
      </c>
      <c r="F6" s="215" t="s">
        <v>153</v>
      </c>
      <c r="G6" s="215" t="s">
        <v>154</v>
      </c>
      <c r="H6" s="215" t="s">
        <v>155</v>
      </c>
      <c r="I6" s="215"/>
      <c r="J6" s="212"/>
      <c r="K6" s="216"/>
      <c r="L6" s="216" t="s">
        <v>156</v>
      </c>
      <c r="M6" s="218" t="s">
        <v>157</v>
      </c>
      <c r="N6" s="221" t="s">
        <v>158</v>
      </c>
      <c r="AA6" s="184" t="e">
        <f>IF(OR(J6="Fail",ISBLANK(J6)),INDEX('Issue Code Table'!C:C,MATCH(M:M,'Issue Code Table'!A:A,0)),IF(L6="Critical",6,IF(L6="Significant",5,IF(L6="Moderate",3,2))))</f>
        <v>#N/A</v>
      </c>
    </row>
    <row r="7" spans="1:27" ht="229.5" x14ac:dyDescent="0.2">
      <c r="A7" s="210" t="s">
        <v>159</v>
      </c>
      <c r="B7" s="210" t="s">
        <v>160</v>
      </c>
      <c r="C7" s="210" t="s">
        <v>161</v>
      </c>
      <c r="D7" s="210" t="s">
        <v>123</v>
      </c>
      <c r="E7" s="210" t="s">
        <v>124</v>
      </c>
      <c r="F7" s="210" t="s">
        <v>162</v>
      </c>
      <c r="G7" s="210" t="s">
        <v>163</v>
      </c>
      <c r="H7" s="210" t="s">
        <v>164</v>
      </c>
      <c r="I7" s="210"/>
      <c r="J7" s="212"/>
      <c r="K7" s="211"/>
      <c r="L7" s="211" t="s">
        <v>138</v>
      </c>
      <c r="M7" s="213" t="s">
        <v>165</v>
      </c>
      <c r="N7" s="220" t="s">
        <v>166</v>
      </c>
      <c r="AA7" s="184">
        <f>IF(OR(J7="Fail",ISBLANK(J7)),INDEX('Issue Code Table'!C:C,MATCH(M:M,'Issue Code Table'!A:A,0)),IF(L7="Critical",6,IF(L7="Significant",5,IF(L7="Moderate",3,2))))</f>
        <v>5</v>
      </c>
    </row>
    <row r="8" spans="1:27" ht="204" x14ac:dyDescent="0.2">
      <c r="A8" s="215" t="s">
        <v>167</v>
      </c>
      <c r="B8" s="215" t="s">
        <v>160</v>
      </c>
      <c r="C8" s="215" t="s">
        <v>161</v>
      </c>
      <c r="D8" s="215" t="s">
        <v>168</v>
      </c>
      <c r="E8" s="215" t="s">
        <v>124</v>
      </c>
      <c r="F8" s="215" t="s">
        <v>169</v>
      </c>
      <c r="G8" s="215" t="s">
        <v>170</v>
      </c>
      <c r="H8" s="215" t="s">
        <v>171</v>
      </c>
      <c r="I8" s="215"/>
      <c r="J8" s="212"/>
      <c r="K8" s="216"/>
      <c r="L8" s="216" t="s">
        <v>138</v>
      </c>
      <c r="M8" s="218" t="s">
        <v>172</v>
      </c>
      <c r="N8" s="219" t="s">
        <v>173</v>
      </c>
      <c r="AA8" s="184">
        <f>IF(OR(J8="Fail",ISBLANK(J8)),INDEX('Issue Code Table'!C:C,MATCH(M:M,'Issue Code Table'!A:A,0)),IF(L8="Critical",6,IF(L8="Significant",5,IF(L8="Moderate",3,2))))</f>
        <v>5</v>
      </c>
    </row>
    <row r="9" spans="1:27" ht="153" x14ac:dyDescent="0.2">
      <c r="A9" s="210" t="s">
        <v>174</v>
      </c>
      <c r="B9" s="210" t="s">
        <v>160</v>
      </c>
      <c r="C9" s="210" t="s">
        <v>161</v>
      </c>
      <c r="D9" s="210" t="s">
        <v>123</v>
      </c>
      <c r="E9" s="210" t="s">
        <v>124</v>
      </c>
      <c r="F9" s="210" t="s">
        <v>175</v>
      </c>
      <c r="G9" s="210" t="s">
        <v>176</v>
      </c>
      <c r="H9" s="210" t="s">
        <v>177</v>
      </c>
      <c r="I9" s="210"/>
      <c r="J9" s="212"/>
      <c r="K9" s="211"/>
      <c r="L9" s="211" t="s">
        <v>178</v>
      </c>
      <c r="M9" s="213" t="s">
        <v>179</v>
      </c>
      <c r="N9" s="220" t="s">
        <v>180</v>
      </c>
      <c r="AA9" s="184">
        <f>IF(OR(J9="Fail",ISBLANK(J9)),INDEX('Issue Code Table'!C:C,MATCH(M:M,'Issue Code Table'!A:A,0)),IF(L9="Critical",6,IF(L9="Significant",5,IF(L9="Moderate",3,2))))</f>
        <v>4</v>
      </c>
    </row>
    <row r="10" spans="1:27" ht="38.25" x14ac:dyDescent="0.2">
      <c r="A10" s="215" t="s">
        <v>181</v>
      </c>
      <c r="B10" s="215" t="s">
        <v>160</v>
      </c>
      <c r="C10" s="215" t="s">
        <v>161</v>
      </c>
      <c r="D10" s="215" t="s">
        <v>144</v>
      </c>
      <c r="E10" s="215" t="s">
        <v>124</v>
      </c>
      <c r="F10" s="215" t="s">
        <v>182</v>
      </c>
      <c r="G10" s="215" t="s">
        <v>183</v>
      </c>
      <c r="H10" s="215" t="s">
        <v>184</v>
      </c>
      <c r="I10" s="215"/>
      <c r="J10" s="212"/>
      <c r="K10" s="216"/>
      <c r="L10" s="216" t="s">
        <v>178</v>
      </c>
      <c r="M10" s="218" t="s">
        <v>185</v>
      </c>
      <c r="N10" s="219" t="s">
        <v>186</v>
      </c>
      <c r="AA10" s="184">
        <f>IF(OR(J10="Fail",ISBLANK(J10)),INDEX('Issue Code Table'!C:C,MATCH(M:M,'Issue Code Table'!A:A,0)),IF(L10="Critical",6,IF(L10="Significant",5,IF(L10="Moderate",3,2))))</f>
        <v>4</v>
      </c>
    </row>
    <row r="11" spans="1:27" ht="165.75" x14ac:dyDescent="0.2">
      <c r="A11" s="210" t="s">
        <v>187</v>
      </c>
      <c r="B11" s="210" t="s">
        <v>160</v>
      </c>
      <c r="C11" s="210" t="s">
        <v>161</v>
      </c>
      <c r="D11" s="210" t="s">
        <v>123</v>
      </c>
      <c r="E11" s="210" t="s">
        <v>124</v>
      </c>
      <c r="F11" s="210" t="s">
        <v>188</v>
      </c>
      <c r="G11" s="210" t="s">
        <v>189</v>
      </c>
      <c r="H11" s="210" t="s">
        <v>190</v>
      </c>
      <c r="I11" s="210"/>
      <c r="J11" s="212"/>
      <c r="K11" s="211"/>
      <c r="L11" s="211" t="s">
        <v>138</v>
      </c>
      <c r="M11" s="213" t="s">
        <v>191</v>
      </c>
      <c r="N11" s="220" t="s">
        <v>192</v>
      </c>
      <c r="AA11" s="184" t="e">
        <f>IF(OR(J11="Fail",ISBLANK(J11)),INDEX('Issue Code Table'!C:C,MATCH(M:M,'Issue Code Table'!A:A,0)),IF(L11="Critical",6,IF(L11="Significant",5,IF(L11="Moderate",3,2))))</f>
        <v>#N/A</v>
      </c>
    </row>
    <row r="12" spans="1:27" ht="153" x14ac:dyDescent="0.2">
      <c r="A12" s="215" t="s">
        <v>193</v>
      </c>
      <c r="B12" s="215" t="s">
        <v>194</v>
      </c>
      <c r="C12" s="215" t="s">
        <v>195</v>
      </c>
      <c r="D12" s="215" t="s">
        <v>123</v>
      </c>
      <c r="E12" s="215" t="s">
        <v>124</v>
      </c>
      <c r="F12" s="215" t="s">
        <v>196</v>
      </c>
      <c r="G12" s="215" t="s">
        <v>197</v>
      </c>
      <c r="H12" s="215" t="s">
        <v>198</v>
      </c>
      <c r="I12" s="215"/>
      <c r="J12" s="212"/>
      <c r="K12" s="216"/>
      <c r="L12" s="216" t="s">
        <v>138</v>
      </c>
      <c r="M12" s="218" t="s">
        <v>199</v>
      </c>
      <c r="N12" s="219" t="s">
        <v>200</v>
      </c>
      <c r="AA12" s="184">
        <f>IF(OR(J12="Fail",ISBLANK(J12)),INDEX('Issue Code Table'!C:C,MATCH(M:M,'Issue Code Table'!A:A,0)),IF(L12="Critical",6,IF(L12="Significant",5,IF(L12="Moderate",3,2))))</f>
        <v>6</v>
      </c>
    </row>
    <row r="13" spans="1:27" ht="204" x14ac:dyDescent="0.2">
      <c r="A13" s="210" t="s">
        <v>201</v>
      </c>
      <c r="B13" s="210" t="s">
        <v>194</v>
      </c>
      <c r="C13" s="210" t="s">
        <v>195</v>
      </c>
      <c r="D13" s="210" t="s">
        <v>168</v>
      </c>
      <c r="E13" s="210" t="s">
        <v>124</v>
      </c>
      <c r="F13" s="210" t="s">
        <v>202</v>
      </c>
      <c r="G13" s="210" t="s">
        <v>203</v>
      </c>
      <c r="H13" s="210" t="s">
        <v>204</v>
      </c>
      <c r="I13" s="210"/>
      <c r="J13" s="212"/>
      <c r="K13" s="211"/>
      <c r="L13" s="211" t="s">
        <v>138</v>
      </c>
      <c r="M13" s="213" t="s">
        <v>172</v>
      </c>
      <c r="N13" s="220" t="s">
        <v>173</v>
      </c>
      <c r="AA13" s="184">
        <f>IF(OR(J13="Fail",ISBLANK(J13)),INDEX('Issue Code Table'!C:C,MATCH(M:M,'Issue Code Table'!A:A,0)),IF(L13="Critical",6,IF(L13="Significant",5,IF(L13="Moderate",3,2))))</f>
        <v>5</v>
      </c>
    </row>
    <row r="14" spans="1:27" ht="51" x14ac:dyDescent="0.2">
      <c r="A14" s="215" t="s">
        <v>237</v>
      </c>
      <c r="B14" s="215" t="s">
        <v>194</v>
      </c>
      <c r="C14" s="215" t="s">
        <v>195</v>
      </c>
      <c r="D14" s="215" t="s">
        <v>123</v>
      </c>
      <c r="E14" s="215" t="s">
        <v>124</v>
      </c>
      <c r="F14" s="215" t="s">
        <v>238</v>
      </c>
      <c r="G14" s="222" t="s">
        <v>239</v>
      </c>
      <c r="H14" s="215" t="s">
        <v>240</v>
      </c>
      <c r="I14" s="215"/>
      <c r="J14" s="212"/>
      <c r="K14" s="216"/>
      <c r="L14" s="216" t="s">
        <v>178</v>
      </c>
      <c r="M14" s="218" t="s">
        <v>165</v>
      </c>
      <c r="N14" s="219" t="s">
        <v>241</v>
      </c>
      <c r="AA14" s="184"/>
    </row>
    <row r="15" spans="1:27" ht="76.5" x14ac:dyDescent="0.2">
      <c r="A15" s="210" t="s">
        <v>205</v>
      </c>
      <c r="B15" s="210" t="s">
        <v>206</v>
      </c>
      <c r="C15" s="210" t="s">
        <v>207</v>
      </c>
      <c r="D15" s="210" t="s">
        <v>123</v>
      </c>
      <c r="E15" s="210" t="s">
        <v>124</v>
      </c>
      <c r="F15" s="210" t="s">
        <v>208</v>
      </c>
      <c r="G15" s="210" t="s">
        <v>209</v>
      </c>
      <c r="H15" s="210" t="s">
        <v>210</v>
      </c>
      <c r="I15" s="210"/>
      <c r="J15" s="212"/>
      <c r="K15" s="211" t="s">
        <v>2525</v>
      </c>
      <c r="L15" s="211" t="s">
        <v>178</v>
      </c>
      <c r="M15" s="213" t="s">
        <v>211</v>
      </c>
      <c r="N15" s="220" t="s">
        <v>212</v>
      </c>
      <c r="AA15" s="184">
        <f>IF(OR(J15="Fail",ISBLANK(J15)),INDEX('Issue Code Table'!C:C,MATCH(M:M,'Issue Code Table'!A:A,0)),IF(L15="Critical",6,IF(L15="Significant",5,IF(L15="Moderate",3,2))))</f>
        <v>4</v>
      </c>
    </row>
    <row r="16" spans="1:27" ht="267.75" x14ac:dyDescent="0.2">
      <c r="A16" s="215" t="s">
        <v>213</v>
      </c>
      <c r="B16" s="215" t="s">
        <v>214</v>
      </c>
      <c r="C16" s="215" t="s">
        <v>215</v>
      </c>
      <c r="D16" s="215" t="s">
        <v>123</v>
      </c>
      <c r="E16" s="215" t="s">
        <v>124</v>
      </c>
      <c r="F16" s="215" t="s">
        <v>216</v>
      </c>
      <c r="G16" s="215" t="s">
        <v>217</v>
      </c>
      <c r="H16" s="215" t="s">
        <v>218</v>
      </c>
      <c r="I16" s="215"/>
      <c r="J16" s="212"/>
      <c r="K16" s="216"/>
      <c r="L16" s="216" t="s">
        <v>138</v>
      </c>
      <c r="M16" s="218" t="s">
        <v>219</v>
      </c>
      <c r="N16" s="219" t="s">
        <v>220</v>
      </c>
      <c r="AA16" s="184" t="e">
        <f>IF(OR(J16="Fail",ISBLANK(J16)),INDEX('Issue Code Table'!C:C,MATCH(M:M,'Issue Code Table'!A:A,0)),IF(L16="Critical",6,IF(L16="Significant",5,IF(L16="Moderate",3,2))))</f>
        <v>#N/A</v>
      </c>
    </row>
    <row r="17" spans="1:27" ht="114.75" x14ac:dyDescent="0.2">
      <c r="A17" s="210" t="s">
        <v>221</v>
      </c>
      <c r="B17" s="210" t="s">
        <v>222</v>
      </c>
      <c r="C17" s="210" t="s">
        <v>223</v>
      </c>
      <c r="D17" s="210" t="s">
        <v>123</v>
      </c>
      <c r="E17" s="210" t="s">
        <v>124</v>
      </c>
      <c r="F17" s="210" t="s">
        <v>224</v>
      </c>
      <c r="G17" s="223" t="s">
        <v>225</v>
      </c>
      <c r="H17" s="210" t="s">
        <v>226</v>
      </c>
      <c r="I17" s="210"/>
      <c r="J17" s="212"/>
      <c r="K17" s="211"/>
      <c r="L17" s="211" t="s">
        <v>178</v>
      </c>
      <c r="M17" s="213" t="s">
        <v>227</v>
      </c>
      <c r="N17" s="220" t="s">
        <v>228</v>
      </c>
      <c r="AA17" s="184"/>
    </row>
    <row r="18" spans="1:27" ht="76.5" x14ac:dyDescent="0.2">
      <c r="A18" s="215" t="s">
        <v>229</v>
      </c>
      <c r="B18" s="215" t="s">
        <v>230</v>
      </c>
      <c r="C18" s="215" t="s">
        <v>231</v>
      </c>
      <c r="D18" s="215" t="s">
        <v>123</v>
      </c>
      <c r="E18" s="215" t="s">
        <v>124</v>
      </c>
      <c r="F18" s="215" t="s">
        <v>232</v>
      </c>
      <c r="G18" s="222" t="s">
        <v>233</v>
      </c>
      <c r="H18" s="215" t="s">
        <v>234</v>
      </c>
      <c r="I18" s="215"/>
      <c r="J18" s="212"/>
      <c r="K18" s="216"/>
      <c r="L18" s="216" t="s">
        <v>178</v>
      </c>
      <c r="M18" s="218" t="s">
        <v>235</v>
      </c>
      <c r="N18" s="219" t="s">
        <v>236</v>
      </c>
      <c r="AA18" s="184"/>
    </row>
    <row r="19" spans="1:27" ht="191.25" x14ac:dyDescent="0.2">
      <c r="A19" s="210" t="s">
        <v>242</v>
      </c>
      <c r="B19" s="210" t="s">
        <v>243</v>
      </c>
      <c r="C19" s="210" t="s">
        <v>244</v>
      </c>
      <c r="D19" s="210" t="s">
        <v>168</v>
      </c>
      <c r="E19" s="210" t="s">
        <v>124</v>
      </c>
      <c r="F19" s="210" t="s">
        <v>245</v>
      </c>
      <c r="G19" s="210" t="s">
        <v>246</v>
      </c>
      <c r="H19" s="210" t="s">
        <v>247</v>
      </c>
      <c r="I19" s="210"/>
      <c r="J19" s="212"/>
      <c r="K19" s="211" t="s">
        <v>2526</v>
      </c>
      <c r="L19" s="211" t="s">
        <v>138</v>
      </c>
      <c r="M19" s="213" t="s">
        <v>248</v>
      </c>
      <c r="N19" s="220" t="s">
        <v>249</v>
      </c>
      <c r="AA19" s="184">
        <f>IF(OR(J19="Fail",ISBLANK(J19)),INDEX('Issue Code Table'!C:C,MATCH(M:M,'Issue Code Table'!A:A,0)),IF(L19="Critical",6,IF(L19="Significant",5,IF(L19="Moderate",3,2))))</f>
        <v>6</v>
      </c>
    </row>
    <row r="20" spans="1:27" ht="102" x14ac:dyDescent="0.2">
      <c r="A20" s="224" t="s">
        <v>250</v>
      </c>
      <c r="B20" s="224" t="s">
        <v>142</v>
      </c>
      <c r="C20" s="224" t="s">
        <v>143</v>
      </c>
      <c r="D20" s="224" t="s">
        <v>123</v>
      </c>
      <c r="E20" s="224" t="s">
        <v>124</v>
      </c>
      <c r="F20" s="224" t="s">
        <v>251</v>
      </c>
      <c r="G20" s="224" t="s">
        <v>252</v>
      </c>
      <c r="H20" s="224" t="s">
        <v>253</v>
      </c>
      <c r="I20" s="224"/>
      <c r="J20" s="212"/>
      <c r="K20" s="225"/>
      <c r="L20" s="225" t="s">
        <v>178</v>
      </c>
      <c r="M20" s="226" t="s">
        <v>179</v>
      </c>
      <c r="N20" s="227" t="s">
        <v>180</v>
      </c>
      <c r="AA20" s="184">
        <f>IF(OR(J20="Fail",ISBLANK(J20)),INDEX('Issue Code Table'!C:C,MATCH(M:M,'Issue Code Table'!A:A,0)),IF(L20="Critical",6,IF(L20="Significant",5,IF(L20="Moderate",3,2))))</f>
        <v>4</v>
      </c>
    </row>
    <row r="21" spans="1:27" x14ac:dyDescent="0.2">
      <c r="A21" s="26"/>
      <c r="B21" s="69"/>
      <c r="C21" s="35"/>
      <c r="D21" s="26"/>
      <c r="E21" s="26"/>
      <c r="F21" s="26"/>
      <c r="G21" s="26"/>
      <c r="H21" s="26"/>
      <c r="I21" s="26"/>
      <c r="J21" s="26"/>
      <c r="K21" s="26"/>
      <c r="L21" s="26"/>
      <c r="M21" s="77"/>
      <c r="N21" s="67"/>
      <c r="AA21" s="26"/>
    </row>
    <row r="24" spans="1:27" hidden="1" x14ac:dyDescent="0.2">
      <c r="I24" t="s">
        <v>254</v>
      </c>
    </row>
    <row r="25" spans="1:27" hidden="1" x14ac:dyDescent="0.2">
      <c r="I25" t="s">
        <v>58</v>
      </c>
    </row>
    <row r="26" spans="1:27" hidden="1" x14ac:dyDescent="0.2">
      <c r="I26" t="s">
        <v>59</v>
      </c>
    </row>
    <row r="27" spans="1:27" hidden="1" x14ac:dyDescent="0.2">
      <c r="I27" t="s">
        <v>47</v>
      </c>
    </row>
    <row r="28" spans="1:27" hidden="1" x14ac:dyDescent="0.2">
      <c r="I28" t="s">
        <v>255</v>
      </c>
    </row>
    <row r="29" spans="1:27" hidden="1" x14ac:dyDescent="0.2">
      <c r="I29" t="s">
        <v>256</v>
      </c>
    </row>
    <row r="30" spans="1:27" hidden="1" x14ac:dyDescent="0.2">
      <c r="I30" t="s">
        <v>257</v>
      </c>
    </row>
    <row r="32" spans="1:27" hidden="1" x14ac:dyDescent="0.2">
      <c r="I32" s="59" t="s">
        <v>258</v>
      </c>
    </row>
    <row r="33" spans="9:9" hidden="1" x14ac:dyDescent="0.2">
      <c r="I33" s="60" t="s">
        <v>128</v>
      </c>
    </row>
    <row r="34" spans="9:9" hidden="1" x14ac:dyDescent="0.2">
      <c r="I34" s="59" t="s">
        <v>138</v>
      </c>
    </row>
    <row r="35" spans="9:9" hidden="1" x14ac:dyDescent="0.2">
      <c r="I35" s="59" t="s">
        <v>178</v>
      </c>
    </row>
    <row r="36" spans="9:9" hidden="1" x14ac:dyDescent="0.2">
      <c r="I36" s="59" t="s">
        <v>156</v>
      </c>
    </row>
  </sheetData>
  <protectedRanges>
    <protectedRange password="E1A2" sqref="M5 M7:M8 M10:M12" name="Range1"/>
    <protectedRange password="E1A2" sqref="AA3:AA20" name="Range1_1_1"/>
    <protectedRange password="E1A2" sqref="M2:N2" name="Range1_5_1_1"/>
    <protectedRange password="E1A2" sqref="AA2" name="Range1_1_2"/>
    <protectedRange password="E1A2" sqref="M3:N3" name="Range1_2_1"/>
    <protectedRange password="E1A2" sqref="M4:N4" name="Range1_4"/>
    <protectedRange password="E1A2" sqref="M6:N6" name="Range1_1"/>
  </protectedRanges>
  <autoFilter ref="A2:N2" xr:uid="{00000000-0001-0000-0300-000000000000}"/>
  <phoneticPr fontId="2" type="noConversion"/>
  <conditionalFormatting sqref="A1 A3:A1048576">
    <cfRule type="duplicateValues" dxfId="43" priority="2"/>
  </conditionalFormatting>
  <conditionalFormatting sqref="A2:N2">
    <cfRule type="duplicateValues" dxfId="42" priority="1"/>
  </conditionalFormatting>
  <conditionalFormatting sqref="F17:F18 F14">
    <cfRule type="duplicateValues" dxfId="41" priority="5"/>
  </conditionalFormatting>
  <conditionalFormatting sqref="H17:H18">
    <cfRule type="duplicateValues" dxfId="40" priority="4"/>
  </conditionalFormatting>
  <conditionalFormatting sqref="J3:K20">
    <cfRule type="cellIs" dxfId="39" priority="8" stopIfTrue="1" operator="equal">
      <formula>"Pass"</formula>
    </cfRule>
    <cfRule type="cellIs" dxfId="38" priority="9" stopIfTrue="1" operator="equal">
      <formula>"Fail"</formula>
    </cfRule>
    <cfRule type="cellIs" dxfId="37" priority="10" stopIfTrue="1" operator="equal">
      <formula>"Info"</formula>
    </cfRule>
  </conditionalFormatting>
  <conditionalFormatting sqref="M3:M20">
    <cfRule type="expression" dxfId="36" priority="3" stopIfTrue="1">
      <formula>ISERROR(AA3)</formula>
    </cfRule>
  </conditionalFormatting>
  <dataValidations count="2">
    <dataValidation type="list" allowBlank="1" showInputMessage="1" showErrorMessage="1" sqref="J3:J20" xr:uid="{00000000-0002-0000-0300-000000000000}">
      <formula1>$I$25:$I$28</formula1>
    </dataValidation>
    <dataValidation type="list" allowBlank="1" showInputMessage="1" showErrorMessage="1" sqref="L3:L20" xr:uid="{00000000-0002-0000-0300-000001000000}">
      <formula1>$I$33:$I$36</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XFC432"/>
  <sheetViews>
    <sheetView showGridLines="0" zoomScale="115" zoomScaleNormal="115" workbookViewId="0">
      <pane xSplit="1" ySplit="2" topLeftCell="B11" activePane="bottomRight" state="frozen"/>
      <selection pane="topRight" activeCell="B1" sqref="B1"/>
      <selection pane="bottomLeft" activeCell="A3" sqref="A3"/>
      <selection pane="bottomRight" activeCell="A2" sqref="A2"/>
    </sheetView>
  </sheetViews>
  <sheetFormatPr defaultColWidth="9.28515625" defaultRowHeight="12.75" x14ac:dyDescent="0.2"/>
  <cols>
    <col min="1" max="1" width="12.5703125" style="70" customWidth="1"/>
    <col min="2" max="2" width="10.7109375" style="70" customWidth="1"/>
    <col min="3" max="3" width="19.5703125" style="70" customWidth="1"/>
    <col min="4" max="4" width="15.7109375" style="70" customWidth="1"/>
    <col min="5" max="5" width="25.28515625" style="70" customWidth="1"/>
    <col min="6" max="6" width="59.7109375" style="70" customWidth="1"/>
    <col min="7" max="7" width="37.42578125" style="70" customWidth="1"/>
    <col min="8" max="8" width="44.7109375" style="70" customWidth="1"/>
    <col min="9" max="9" width="24.28515625" style="70" customWidth="1"/>
    <col min="10" max="10" width="15" style="70" customWidth="1"/>
    <col min="11" max="11" width="35.7109375" style="73" hidden="1" customWidth="1"/>
    <col min="12" max="12" width="26.42578125" style="70" customWidth="1"/>
    <col min="13" max="13" width="19.7109375" style="72" customWidth="1"/>
    <col min="14" max="14" width="19.42578125" style="72" customWidth="1"/>
    <col min="15" max="15" width="55.28515625" style="70" customWidth="1"/>
    <col min="16" max="16" width="3.28515625" style="70" customWidth="1"/>
    <col min="17" max="17" width="25" style="70" customWidth="1"/>
    <col min="18" max="18" width="19.7109375" style="70" customWidth="1"/>
    <col min="19" max="19" width="67.28515625" style="70" customWidth="1"/>
    <col min="20" max="20" width="17.7109375" style="70" customWidth="1"/>
    <col min="21" max="21" width="67.28515625" style="73" customWidth="1"/>
    <col min="22" max="22" width="80.7109375" style="70" hidden="1" customWidth="1"/>
    <col min="23" max="23" width="41.28515625" style="70" hidden="1" customWidth="1"/>
    <col min="24" max="25" width="9.28515625" style="70" hidden="1" customWidth="1"/>
    <col min="26" max="26" width="11.42578125" style="70" hidden="1" customWidth="1"/>
    <col min="27" max="27" width="13.7109375" hidden="1" customWidth="1"/>
    <col min="28" max="28" width="9.7109375" style="76" hidden="1" customWidth="1"/>
    <col min="29" max="16383" width="9.28515625" style="70" hidden="1" customWidth="1"/>
    <col min="16384" max="16384" width="9.28515625" style="70"/>
  </cols>
  <sheetData>
    <row r="1" spans="1:28" ht="15" thickBot="1" x14ac:dyDescent="0.25">
      <c r="A1" s="83" t="s">
        <v>57</v>
      </c>
      <c r="B1" s="83"/>
      <c r="C1" s="83"/>
      <c r="D1" s="83"/>
      <c r="E1" s="83"/>
      <c r="F1" s="83"/>
      <c r="G1" s="83"/>
      <c r="H1" s="83"/>
      <c r="I1" s="83"/>
      <c r="J1" s="83"/>
      <c r="K1" s="83"/>
      <c r="L1" s="83"/>
      <c r="M1" s="84"/>
      <c r="N1" s="84"/>
      <c r="O1" s="84"/>
      <c r="P1" s="82"/>
      <c r="Q1" s="84"/>
      <c r="R1" s="84"/>
      <c r="S1" s="84"/>
      <c r="T1" s="84"/>
      <c r="U1" s="84"/>
      <c r="V1" s="185"/>
      <c r="W1" s="185"/>
      <c r="X1" s="185"/>
      <c r="Y1" s="185"/>
      <c r="Z1" s="185"/>
      <c r="AA1" s="185"/>
      <c r="AB1" s="85"/>
    </row>
    <row r="2" spans="1:28" s="228" customFormat="1" ht="51.75" thickBot="1" x14ac:dyDescent="0.25">
      <c r="A2" s="231" t="s">
        <v>106</v>
      </c>
      <c r="B2" s="231" t="s">
        <v>107</v>
      </c>
      <c r="C2" s="231" t="s">
        <v>108</v>
      </c>
      <c r="D2" s="231" t="s">
        <v>109</v>
      </c>
      <c r="E2" s="231" t="s">
        <v>111</v>
      </c>
      <c r="F2" s="231" t="s">
        <v>259</v>
      </c>
      <c r="G2" s="231" t="s">
        <v>112</v>
      </c>
      <c r="H2" s="231" t="s">
        <v>113</v>
      </c>
      <c r="I2" s="231" t="s">
        <v>114</v>
      </c>
      <c r="J2" s="231" t="s">
        <v>115</v>
      </c>
      <c r="K2" s="232" t="s">
        <v>260</v>
      </c>
      <c r="L2" s="231" t="s">
        <v>116</v>
      </c>
      <c r="M2" s="231" t="s">
        <v>117</v>
      </c>
      <c r="N2" s="233" t="s">
        <v>118</v>
      </c>
      <c r="O2" s="233" t="s">
        <v>2527</v>
      </c>
      <c r="P2" s="233"/>
      <c r="Q2" s="233" t="s">
        <v>261</v>
      </c>
      <c r="R2" s="233" t="s">
        <v>262</v>
      </c>
      <c r="S2" s="233" t="s">
        <v>263</v>
      </c>
      <c r="T2" s="233" t="s">
        <v>264</v>
      </c>
      <c r="U2" s="233" t="s">
        <v>265</v>
      </c>
      <c r="V2" s="234" t="s">
        <v>266</v>
      </c>
      <c r="W2" s="235" t="s">
        <v>267</v>
      </c>
      <c r="AA2" s="229"/>
      <c r="AB2" s="230" t="s">
        <v>119</v>
      </c>
    </row>
    <row r="3" spans="1:28" ht="114.75" x14ac:dyDescent="0.2">
      <c r="A3" s="236" t="s">
        <v>268</v>
      </c>
      <c r="B3" s="236" t="s">
        <v>194</v>
      </c>
      <c r="C3" s="236" t="s">
        <v>195</v>
      </c>
      <c r="D3" s="236" t="s">
        <v>257</v>
      </c>
      <c r="E3" s="236" t="s">
        <v>269</v>
      </c>
      <c r="F3" s="236" t="s">
        <v>270</v>
      </c>
      <c r="G3" s="237" t="s">
        <v>271</v>
      </c>
      <c r="H3" s="236" t="s">
        <v>272</v>
      </c>
      <c r="I3" s="236"/>
      <c r="J3" s="238"/>
      <c r="K3" s="238" t="s">
        <v>273</v>
      </c>
      <c r="L3" s="238"/>
      <c r="M3" s="238" t="s">
        <v>138</v>
      </c>
      <c r="N3" s="239" t="s">
        <v>199</v>
      </c>
      <c r="O3" s="238" t="s">
        <v>200</v>
      </c>
      <c r="P3" s="240"/>
      <c r="Q3" s="237" t="s">
        <v>274</v>
      </c>
      <c r="R3" s="237" t="s">
        <v>275</v>
      </c>
      <c r="S3" s="236" t="s">
        <v>276</v>
      </c>
      <c r="T3" s="236"/>
      <c r="U3" s="236" t="s">
        <v>277</v>
      </c>
      <c r="V3" s="236" t="s">
        <v>278</v>
      </c>
      <c r="W3" s="241" t="s">
        <v>279</v>
      </c>
      <c r="AA3" s="70"/>
      <c r="AB3" s="186">
        <f>IF(OR(J3="Fail",ISBLANK(J3)),INDEX('Issue Code Table'!C:C,MATCH(N:N,'Issue Code Table'!A:A,0)),IF(M3="Critical",6,IF(M3="Significant",5,IF(M3="Moderate",3,2))))</f>
        <v>6</v>
      </c>
    </row>
    <row r="4" spans="1:28" ht="255" x14ac:dyDescent="0.2">
      <c r="A4" s="242" t="s">
        <v>280</v>
      </c>
      <c r="B4" s="242" t="s">
        <v>132</v>
      </c>
      <c r="C4" s="242" t="s">
        <v>133</v>
      </c>
      <c r="D4" s="242" t="s">
        <v>257</v>
      </c>
      <c r="E4" s="242" t="s">
        <v>281</v>
      </c>
      <c r="F4" s="242" t="s">
        <v>282</v>
      </c>
      <c r="G4" s="222">
        <v>0</v>
      </c>
      <c r="H4" s="242" t="s">
        <v>283</v>
      </c>
      <c r="I4" s="242"/>
      <c r="J4" s="238"/>
      <c r="K4" s="216" t="s">
        <v>284</v>
      </c>
      <c r="L4" s="216"/>
      <c r="M4" s="216" t="s">
        <v>138</v>
      </c>
      <c r="N4" s="243" t="s">
        <v>285</v>
      </c>
      <c r="O4" s="216" t="s">
        <v>286</v>
      </c>
      <c r="P4" s="244"/>
      <c r="Q4" s="222" t="s">
        <v>274</v>
      </c>
      <c r="R4" s="222" t="s">
        <v>287</v>
      </c>
      <c r="S4" s="242" t="s">
        <v>288</v>
      </c>
      <c r="T4" s="242"/>
      <c r="U4" s="242" t="s">
        <v>289</v>
      </c>
      <c r="V4" s="242" t="s">
        <v>290</v>
      </c>
      <c r="W4" s="219" t="s">
        <v>291</v>
      </c>
      <c r="AA4" s="70"/>
      <c r="AB4" s="186">
        <f>IF(OR(J4="Fail",ISBLANK(J4)),INDEX('Issue Code Table'!C:C,MATCH(N:N,'Issue Code Table'!A:A,0)),IF(M4="Critical",6,IF(M4="Significant",5,IF(M4="Moderate",3,2))))</f>
        <v>5</v>
      </c>
    </row>
    <row r="5" spans="1:28" ht="216.75" x14ac:dyDescent="0.2">
      <c r="A5" s="236" t="s">
        <v>292</v>
      </c>
      <c r="B5" s="236" t="s">
        <v>194</v>
      </c>
      <c r="C5" s="236" t="s">
        <v>195</v>
      </c>
      <c r="D5" s="236" t="s">
        <v>257</v>
      </c>
      <c r="E5" s="236" t="s">
        <v>293</v>
      </c>
      <c r="F5" s="236" t="s">
        <v>294</v>
      </c>
      <c r="G5" s="237" t="s">
        <v>295</v>
      </c>
      <c r="H5" s="236" t="s">
        <v>296</v>
      </c>
      <c r="I5" s="236"/>
      <c r="J5" s="238"/>
      <c r="K5" s="238" t="s">
        <v>297</v>
      </c>
      <c r="L5" s="238"/>
      <c r="M5" s="238" t="s">
        <v>138</v>
      </c>
      <c r="N5" s="239" t="s">
        <v>298</v>
      </c>
      <c r="O5" s="238" t="s">
        <v>299</v>
      </c>
      <c r="P5" s="245"/>
      <c r="Q5" s="237" t="s">
        <v>300</v>
      </c>
      <c r="R5" s="237" t="s">
        <v>301</v>
      </c>
      <c r="S5" s="236" t="s">
        <v>302</v>
      </c>
      <c r="T5" s="236"/>
      <c r="U5" s="236" t="s">
        <v>303</v>
      </c>
      <c r="V5" s="236" t="s">
        <v>304</v>
      </c>
      <c r="W5" s="241" t="s">
        <v>305</v>
      </c>
      <c r="AA5" s="70"/>
      <c r="AB5" s="186">
        <f>IF(OR(J5="Fail",ISBLANK(J5)),INDEX('Issue Code Table'!C:C,MATCH(N:N,'Issue Code Table'!A:A,0)),IF(M5="Critical",6,IF(M5="Significant",5,IF(M5="Moderate",3,2))))</f>
        <v>5</v>
      </c>
    </row>
    <row r="6" spans="1:28" ht="191.25" x14ac:dyDescent="0.2">
      <c r="A6" s="242" t="s">
        <v>306</v>
      </c>
      <c r="B6" s="242" t="s">
        <v>307</v>
      </c>
      <c r="C6" s="242" t="s">
        <v>308</v>
      </c>
      <c r="D6" s="242" t="s">
        <v>256</v>
      </c>
      <c r="E6" s="242" t="s">
        <v>309</v>
      </c>
      <c r="F6" s="242" t="s">
        <v>310</v>
      </c>
      <c r="G6" s="222" t="s">
        <v>311</v>
      </c>
      <c r="H6" s="242" t="s">
        <v>312</v>
      </c>
      <c r="I6" s="242"/>
      <c r="J6" s="238"/>
      <c r="K6" s="216" t="s">
        <v>313</v>
      </c>
      <c r="L6" s="216"/>
      <c r="M6" s="216" t="s">
        <v>138</v>
      </c>
      <c r="N6" s="243" t="s">
        <v>314</v>
      </c>
      <c r="O6" s="216" t="s">
        <v>315</v>
      </c>
      <c r="P6" s="244"/>
      <c r="Q6" s="222" t="s">
        <v>300</v>
      </c>
      <c r="R6" s="222" t="s">
        <v>316</v>
      </c>
      <c r="S6" s="242" t="s">
        <v>317</v>
      </c>
      <c r="T6" s="242"/>
      <c r="U6" s="242" t="s">
        <v>318</v>
      </c>
      <c r="V6" s="242" t="s">
        <v>319</v>
      </c>
      <c r="W6" s="219" t="s">
        <v>320</v>
      </c>
      <c r="AA6" s="70"/>
      <c r="AB6" s="186">
        <f>IF(OR(J6="Fail",ISBLANK(J6)),INDEX('Issue Code Table'!C:C,MATCH(N:N,'Issue Code Table'!A:A,0)),IF(M6="Critical",6,IF(M6="Significant",5,IF(M6="Moderate",3,2))))</f>
        <v>6</v>
      </c>
    </row>
    <row r="7" spans="1:28" ht="204" x14ac:dyDescent="0.2">
      <c r="A7" s="236" t="s">
        <v>321</v>
      </c>
      <c r="B7" s="236" t="s">
        <v>194</v>
      </c>
      <c r="C7" s="236" t="s">
        <v>195</v>
      </c>
      <c r="D7" s="236" t="s">
        <v>256</v>
      </c>
      <c r="E7" s="236" t="s">
        <v>322</v>
      </c>
      <c r="F7" s="236" t="s">
        <v>323</v>
      </c>
      <c r="G7" s="237" t="s">
        <v>324</v>
      </c>
      <c r="H7" s="236" t="s">
        <v>325</v>
      </c>
      <c r="I7" s="236"/>
      <c r="J7" s="238"/>
      <c r="K7" s="238" t="s">
        <v>326</v>
      </c>
      <c r="L7" s="238"/>
      <c r="M7" s="238" t="s">
        <v>138</v>
      </c>
      <c r="N7" s="239" t="s">
        <v>298</v>
      </c>
      <c r="O7" s="238" t="s">
        <v>299</v>
      </c>
      <c r="P7" s="245"/>
      <c r="Q7" s="237" t="s">
        <v>300</v>
      </c>
      <c r="R7" s="237" t="s">
        <v>327</v>
      </c>
      <c r="S7" s="236" t="s">
        <v>328</v>
      </c>
      <c r="T7" s="236"/>
      <c r="U7" s="236" t="s">
        <v>329</v>
      </c>
      <c r="V7" s="236" t="s">
        <v>330</v>
      </c>
      <c r="W7" s="241" t="s">
        <v>331</v>
      </c>
      <c r="AA7" s="70"/>
      <c r="AB7" s="186">
        <f>IF(OR(J7="Fail",ISBLANK(J7)),INDEX('Issue Code Table'!C:C,MATCH(N:N,'Issue Code Table'!A:A,0)),IF(M7="Critical",6,IF(M7="Significant",5,IF(M7="Moderate",3,2))))</f>
        <v>5</v>
      </c>
    </row>
    <row r="8" spans="1:28" ht="178.5" x14ac:dyDescent="0.2">
      <c r="A8" s="242" t="s">
        <v>332</v>
      </c>
      <c r="B8" s="242" t="s">
        <v>194</v>
      </c>
      <c r="C8" s="242" t="s">
        <v>195</v>
      </c>
      <c r="D8" s="242" t="s">
        <v>256</v>
      </c>
      <c r="E8" s="242" t="s">
        <v>333</v>
      </c>
      <c r="F8" s="242" t="s">
        <v>334</v>
      </c>
      <c r="G8" s="222" t="s">
        <v>335</v>
      </c>
      <c r="H8" s="242" t="s">
        <v>325</v>
      </c>
      <c r="I8" s="242"/>
      <c r="J8" s="238"/>
      <c r="K8" s="216" t="s">
        <v>336</v>
      </c>
      <c r="L8" s="216"/>
      <c r="M8" s="216" t="s">
        <v>138</v>
      </c>
      <c r="N8" s="243" t="s">
        <v>298</v>
      </c>
      <c r="O8" s="216" t="s">
        <v>299</v>
      </c>
      <c r="P8" s="244"/>
      <c r="Q8" s="222" t="s">
        <v>300</v>
      </c>
      <c r="R8" s="222" t="s">
        <v>337</v>
      </c>
      <c r="S8" s="242" t="s">
        <v>338</v>
      </c>
      <c r="T8" s="242"/>
      <c r="U8" s="242" t="s">
        <v>339</v>
      </c>
      <c r="V8" s="242" t="s">
        <v>340</v>
      </c>
      <c r="W8" s="219" t="s">
        <v>341</v>
      </c>
      <c r="AA8" s="70"/>
      <c r="AB8" s="186">
        <f>IF(OR(J8="Fail",ISBLANK(J8)),INDEX('Issue Code Table'!C:C,MATCH(N:N,'Issue Code Table'!A:A,0)),IF(M8="Critical",6,IF(M8="Significant",5,IF(M8="Moderate",3,2))))</f>
        <v>5</v>
      </c>
    </row>
    <row r="9" spans="1:28" ht="191.25" x14ac:dyDescent="0.2">
      <c r="A9" s="236" t="s">
        <v>342</v>
      </c>
      <c r="B9" s="236" t="s">
        <v>194</v>
      </c>
      <c r="C9" s="236" t="s">
        <v>195</v>
      </c>
      <c r="D9" s="236" t="s">
        <v>256</v>
      </c>
      <c r="E9" s="236" t="s">
        <v>343</v>
      </c>
      <c r="F9" s="236" t="s">
        <v>344</v>
      </c>
      <c r="G9" s="237" t="s">
        <v>345</v>
      </c>
      <c r="H9" s="236" t="s">
        <v>325</v>
      </c>
      <c r="I9" s="236"/>
      <c r="J9" s="238"/>
      <c r="K9" s="238" t="s">
        <v>346</v>
      </c>
      <c r="L9" s="238"/>
      <c r="M9" s="238" t="s">
        <v>138</v>
      </c>
      <c r="N9" s="239" t="s">
        <v>298</v>
      </c>
      <c r="O9" s="238" t="s">
        <v>299</v>
      </c>
      <c r="P9" s="245"/>
      <c r="Q9" s="237" t="s">
        <v>300</v>
      </c>
      <c r="R9" s="237" t="s">
        <v>347</v>
      </c>
      <c r="S9" s="236" t="s">
        <v>348</v>
      </c>
      <c r="T9" s="236"/>
      <c r="U9" s="236" t="s">
        <v>349</v>
      </c>
      <c r="V9" s="236" t="s">
        <v>350</v>
      </c>
      <c r="W9" s="241" t="s">
        <v>351</v>
      </c>
      <c r="AA9" s="70"/>
      <c r="AB9" s="186">
        <f>IF(OR(J9="Fail",ISBLANK(J9)),INDEX('Issue Code Table'!C:C,MATCH(N:N,'Issue Code Table'!A:A,0)),IF(M9="Critical",6,IF(M9="Significant",5,IF(M9="Moderate",3,2))))</f>
        <v>5</v>
      </c>
    </row>
    <row r="10" spans="1:28" ht="318.75" x14ac:dyDescent="0.2">
      <c r="A10" s="242" t="s">
        <v>352</v>
      </c>
      <c r="B10" s="242" t="s">
        <v>194</v>
      </c>
      <c r="C10" s="242" t="s">
        <v>195</v>
      </c>
      <c r="D10" s="242" t="s">
        <v>256</v>
      </c>
      <c r="E10" s="242" t="s">
        <v>353</v>
      </c>
      <c r="F10" s="242" t="s">
        <v>354</v>
      </c>
      <c r="G10" s="222" t="s">
        <v>355</v>
      </c>
      <c r="H10" s="242" t="s">
        <v>325</v>
      </c>
      <c r="I10" s="242"/>
      <c r="J10" s="238"/>
      <c r="K10" s="216" t="s">
        <v>356</v>
      </c>
      <c r="L10" s="216"/>
      <c r="M10" s="216" t="s">
        <v>138</v>
      </c>
      <c r="N10" s="243" t="s">
        <v>298</v>
      </c>
      <c r="O10" s="216" t="s">
        <v>299</v>
      </c>
      <c r="P10" s="244"/>
      <c r="Q10" s="222" t="s">
        <v>300</v>
      </c>
      <c r="R10" s="222" t="s">
        <v>357</v>
      </c>
      <c r="S10" s="242" t="s">
        <v>358</v>
      </c>
      <c r="T10" s="242"/>
      <c r="U10" s="242" t="s">
        <v>359</v>
      </c>
      <c r="V10" s="242" t="s">
        <v>360</v>
      </c>
      <c r="W10" s="219" t="s">
        <v>361</v>
      </c>
      <c r="AA10" s="70"/>
      <c r="AB10" s="186">
        <f>IF(OR(J10="Fail",ISBLANK(J10)),INDEX('Issue Code Table'!C:C,MATCH(N:N,'Issue Code Table'!A:A,0)),IF(M10="Critical",6,IF(M10="Significant",5,IF(M10="Moderate",3,2))))</f>
        <v>5</v>
      </c>
    </row>
    <row r="11" spans="1:28" ht="191.25" x14ac:dyDescent="0.2">
      <c r="A11" s="236" t="s">
        <v>362</v>
      </c>
      <c r="B11" s="236" t="s">
        <v>194</v>
      </c>
      <c r="C11" s="236" t="s">
        <v>195</v>
      </c>
      <c r="D11" s="236" t="s">
        <v>256</v>
      </c>
      <c r="E11" s="236" t="s">
        <v>363</v>
      </c>
      <c r="F11" s="236" t="s">
        <v>364</v>
      </c>
      <c r="G11" s="237" t="s">
        <v>365</v>
      </c>
      <c r="H11" s="236" t="s">
        <v>325</v>
      </c>
      <c r="I11" s="236"/>
      <c r="J11" s="238"/>
      <c r="K11" s="238" t="s">
        <v>366</v>
      </c>
      <c r="L11" s="238"/>
      <c r="M11" s="238" t="s">
        <v>138</v>
      </c>
      <c r="N11" s="239" t="s">
        <v>199</v>
      </c>
      <c r="O11" s="238" t="s">
        <v>200</v>
      </c>
      <c r="P11" s="245"/>
      <c r="Q11" s="237" t="s">
        <v>300</v>
      </c>
      <c r="R11" s="237" t="s">
        <v>367</v>
      </c>
      <c r="S11" s="236" t="s">
        <v>368</v>
      </c>
      <c r="T11" s="236"/>
      <c r="U11" s="236" t="s">
        <v>369</v>
      </c>
      <c r="V11" s="236" t="s">
        <v>370</v>
      </c>
      <c r="W11" s="241" t="s">
        <v>371</v>
      </c>
      <c r="AA11" s="70"/>
      <c r="AB11" s="186">
        <f>IF(OR(J11="Fail",ISBLANK(J11)),INDEX('Issue Code Table'!C:C,MATCH(N:N,'Issue Code Table'!A:A,0)),IF(M11="Critical",6,IF(M11="Significant",5,IF(M11="Moderate",3,2))))</f>
        <v>6</v>
      </c>
    </row>
    <row r="12" spans="1:28" ht="191.25" x14ac:dyDescent="0.2">
      <c r="A12" s="242" t="s">
        <v>372</v>
      </c>
      <c r="B12" s="242" t="s">
        <v>194</v>
      </c>
      <c r="C12" s="242" t="s">
        <v>195</v>
      </c>
      <c r="D12" s="242" t="s">
        <v>256</v>
      </c>
      <c r="E12" s="242" t="s">
        <v>373</v>
      </c>
      <c r="F12" s="242" t="s">
        <v>374</v>
      </c>
      <c r="G12" s="222" t="s">
        <v>375</v>
      </c>
      <c r="H12" s="242" t="s">
        <v>325</v>
      </c>
      <c r="I12" s="242"/>
      <c r="J12" s="238"/>
      <c r="K12" s="216" t="s">
        <v>376</v>
      </c>
      <c r="L12" s="216"/>
      <c r="M12" s="216" t="s">
        <v>138</v>
      </c>
      <c r="N12" s="243" t="s">
        <v>298</v>
      </c>
      <c r="O12" s="216" t="s">
        <v>299</v>
      </c>
      <c r="P12" s="244"/>
      <c r="Q12" s="222" t="s">
        <v>300</v>
      </c>
      <c r="R12" s="222" t="s">
        <v>377</v>
      </c>
      <c r="S12" s="242" t="s">
        <v>378</v>
      </c>
      <c r="T12" s="242"/>
      <c r="U12" s="242" t="s">
        <v>379</v>
      </c>
      <c r="V12" s="242" t="s">
        <v>380</v>
      </c>
      <c r="W12" s="219" t="s">
        <v>381</v>
      </c>
      <c r="AA12" s="70"/>
      <c r="AB12" s="186">
        <f>IF(OR(J12="Fail",ISBLANK(J12)),INDEX('Issue Code Table'!C:C,MATCH(N:N,'Issue Code Table'!A:A,0)),IF(M12="Critical",6,IF(M12="Significant",5,IF(M12="Moderate",3,2))))</f>
        <v>5</v>
      </c>
    </row>
    <row r="13" spans="1:28" ht="409.5" x14ac:dyDescent="0.2">
      <c r="A13" s="236" t="s">
        <v>382</v>
      </c>
      <c r="B13" s="236" t="s">
        <v>194</v>
      </c>
      <c r="C13" s="236" t="s">
        <v>195</v>
      </c>
      <c r="D13" s="236" t="s">
        <v>256</v>
      </c>
      <c r="E13" s="236" t="s">
        <v>383</v>
      </c>
      <c r="F13" s="236" t="s">
        <v>384</v>
      </c>
      <c r="G13" s="237" t="s">
        <v>385</v>
      </c>
      <c r="H13" s="236" t="s">
        <v>386</v>
      </c>
      <c r="I13" s="236"/>
      <c r="J13" s="238"/>
      <c r="K13" s="238" t="s">
        <v>387</v>
      </c>
      <c r="L13" s="238"/>
      <c r="M13" s="238" t="s">
        <v>138</v>
      </c>
      <c r="N13" s="239" t="s">
        <v>298</v>
      </c>
      <c r="O13" s="238" t="s">
        <v>299</v>
      </c>
      <c r="P13" s="245"/>
      <c r="Q13" s="237" t="s">
        <v>300</v>
      </c>
      <c r="R13" s="237" t="s">
        <v>388</v>
      </c>
      <c r="S13" s="236" t="s">
        <v>389</v>
      </c>
      <c r="T13" s="236"/>
      <c r="U13" s="236" t="s">
        <v>390</v>
      </c>
      <c r="V13" s="236" t="s">
        <v>391</v>
      </c>
      <c r="W13" s="241" t="s">
        <v>392</v>
      </c>
      <c r="AA13" s="70"/>
      <c r="AB13" s="186">
        <f>IF(OR(J13="Fail",ISBLANK(J13)),INDEX('Issue Code Table'!C:C,MATCH(N:N,'Issue Code Table'!A:A,0)),IF(M13="Critical",6,IF(M13="Significant",5,IF(M13="Moderate",3,2))))</f>
        <v>5</v>
      </c>
    </row>
    <row r="14" spans="1:28" ht="409.5" x14ac:dyDescent="0.2">
      <c r="A14" s="242" t="s">
        <v>393</v>
      </c>
      <c r="B14" s="242" t="s">
        <v>142</v>
      </c>
      <c r="C14" s="242" t="s">
        <v>143</v>
      </c>
      <c r="D14" s="242" t="s">
        <v>256</v>
      </c>
      <c r="E14" s="242" t="s">
        <v>394</v>
      </c>
      <c r="F14" s="242" t="s">
        <v>395</v>
      </c>
      <c r="G14" s="222" t="s">
        <v>396</v>
      </c>
      <c r="H14" s="242" t="s">
        <v>397</v>
      </c>
      <c r="I14" s="242"/>
      <c r="J14" s="238"/>
      <c r="K14" s="216" t="s">
        <v>398</v>
      </c>
      <c r="L14" s="216"/>
      <c r="M14" s="216" t="s">
        <v>138</v>
      </c>
      <c r="N14" s="243" t="s">
        <v>298</v>
      </c>
      <c r="O14" s="216" t="s">
        <v>299</v>
      </c>
      <c r="P14" s="244"/>
      <c r="Q14" s="222" t="s">
        <v>399</v>
      </c>
      <c r="R14" s="222" t="s">
        <v>400</v>
      </c>
      <c r="S14" s="242" t="s">
        <v>401</v>
      </c>
      <c r="T14" s="242"/>
      <c r="U14" s="242" t="s">
        <v>402</v>
      </c>
      <c r="V14" s="242" t="s">
        <v>403</v>
      </c>
      <c r="W14" s="219" t="s">
        <v>404</v>
      </c>
      <c r="AA14" s="70"/>
      <c r="AB14" s="186">
        <f>IF(OR(J14="Fail",ISBLANK(J14)),INDEX('Issue Code Table'!C:C,MATCH(N:N,'Issue Code Table'!A:A,0)),IF(M14="Critical",6,IF(M14="Significant",5,IF(M14="Moderate",3,2))))</f>
        <v>5</v>
      </c>
    </row>
    <row r="15" spans="1:28" ht="153" x14ac:dyDescent="0.2">
      <c r="A15" s="236" t="s">
        <v>405</v>
      </c>
      <c r="B15" s="236" t="s">
        <v>142</v>
      </c>
      <c r="C15" s="236" t="s">
        <v>143</v>
      </c>
      <c r="D15" s="236" t="s">
        <v>256</v>
      </c>
      <c r="E15" s="236" t="s">
        <v>406</v>
      </c>
      <c r="F15" s="236" t="s">
        <v>407</v>
      </c>
      <c r="G15" s="237" t="s">
        <v>408</v>
      </c>
      <c r="H15" s="236" t="s">
        <v>409</v>
      </c>
      <c r="I15" s="236"/>
      <c r="J15" s="238"/>
      <c r="K15" s="238" t="s">
        <v>410</v>
      </c>
      <c r="L15" s="238"/>
      <c r="M15" s="238" t="s">
        <v>138</v>
      </c>
      <c r="N15" s="239" t="s">
        <v>298</v>
      </c>
      <c r="O15" s="238" t="s">
        <v>299</v>
      </c>
      <c r="P15" s="245"/>
      <c r="Q15" s="237" t="s">
        <v>399</v>
      </c>
      <c r="R15" s="237" t="s">
        <v>411</v>
      </c>
      <c r="S15" s="236" t="s">
        <v>412</v>
      </c>
      <c r="T15" s="236"/>
      <c r="U15" s="236" t="s">
        <v>413</v>
      </c>
      <c r="V15" s="236" t="s">
        <v>414</v>
      </c>
      <c r="W15" s="241" t="s">
        <v>415</v>
      </c>
      <c r="AA15" s="70"/>
      <c r="AB15" s="186">
        <f>IF(OR(J15="Fail",ISBLANK(J15)),INDEX('Issue Code Table'!C:C,MATCH(N:N,'Issue Code Table'!A:A,0)),IF(M15="Critical",6,IF(M15="Significant",5,IF(M15="Moderate",3,2))))</f>
        <v>5</v>
      </c>
    </row>
    <row r="16" spans="1:28" ht="178.5" x14ac:dyDescent="0.2">
      <c r="A16" s="242" t="s">
        <v>416</v>
      </c>
      <c r="B16" s="242" t="s">
        <v>142</v>
      </c>
      <c r="C16" s="242" t="s">
        <v>143</v>
      </c>
      <c r="D16" s="242" t="s">
        <v>256</v>
      </c>
      <c r="E16" s="242" t="s">
        <v>417</v>
      </c>
      <c r="F16" s="242" t="s">
        <v>418</v>
      </c>
      <c r="G16" s="222" t="s">
        <v>419</v>
      </c>
      <c r="H16" s="242" t="s">
        <v>420</v>
      </c>
      <c r="I16" s="242"/>
      <c r="J16" s="238"/>
      <c r="K16" s="216" t="s">
        <v>421</v>
      </c>
      <c r="L16" s="216"/>
      <c r="M16" s="216" t="s">
        <v>138</v>
      </c>
      <c r="N16" s="243" t="s">
        <v>298</v>
      </c>
      <c r="O16" s="216" t="s">
        <v>299</v>
      </c>
      <c r="P16" s="244"/>
      <c r="Q16" s="222" t="s">
        <v>399</v>
      </c>
      <c r="R16" s="222" t="s">
        <v>422</v>
      </c>
      <c r="S16" s="242" t="s">
        <v>423</v>
      </c>
      <c r="T16" s="242"/>
      <c r="U16" s="242" t="s">
        <v>424</v>
      </c>
      <c r="V16" s="242" t="s">
        <v>425</v>
      </c>
      <c r="W16" s="219" t="s">
        <v>426</v>
      </c>
      <c r="AA16" s="70"/>
      <c r="AB16" s="186">
        <f>IF(OR(J16="Fail",ISBLANK(J16)),INDEX('Issue Code Table'!C:C,MATCH(N:N,'Issue Code Table'!A:A,0)),IF(M16="Critical",6,IF(M16="Significant",5,IF(M16="Moderate",3,2))))</f>
        <v>5</v>
      </c>
    </row>
    <row r="17" spans="1:28" ht="102" x14ac:dyDescent="0.2">
      <c r="A17" s="236" t="s">
        <v>427</v>
      </c>
      <c r="B17" s="236" t="s">
        <v>428</v>
      </c>
      <c r="C17" s="236" t="s">
        <v>429</v>
      </c>
      <c r="D17" s="236" t="s">
        <v>256</v>
      </c>
      <c r="E17" s="236" t="s">
        <v>430</v>
      </c>
      <c r="F17" s="236" t="s">
        <v>431</v>
      </c>
      <c r="G17" s="237" t="s">
        <v>432</v>
      </c>
      <c r="H17" s="236" t="s">
        <v>433</v>
      </c>
      <c r="I17" s="236"/>
      <c r="J17" s="238"/>
      <c r="K17" s="238" t="s">
        <v>434</v>
      </c>
      <c r="L17" s="238"/>
      <c r="M17" s="238" t="s">
        <v>138</v>
      </c>
      <c r="N17" s="239" t="s">
        <v>435</v>
      </c>
      <c r="O17" s="238" t="s">
        <v>436</v>
      </c>
      <c r="P17" s="245"/>
      <c r="Q17" s="237" t="s">
        <v>399</v>
      </c>
      <c r="R17" s="237" t="s">
        <v>437</v>
      </c>
      <c r="S17" s="236" t="s">
        <v>438</v>
      </c>
      <c r="T17" s="236"/>
      <c r="U17" s="236" t="s">
        <v>439</v>
      </c>
      <c r="V17" s="236" t="s">
        <v>440</v>
      </c>
      <c r="W17" s="241" t="s">
        <v>441</v>
      </c>
      <c r="AA17" s="70"/>
      <c r="AB17" s="186">
        <f>IF(OR(J17="Fail",ISBLANK(J17)),INDEX('Issue Code Table'!C:C,MATCH(N:N,'Issue Code Table'!A:A,0)),IF(M17="Critical",6,IF(M17="Significant",5,IF(M17="Moderate",3,2))))</f>
        <v>4</v>
      </c>
    </row>
    <row r="18" spans="1:28" ht="102" x14ac:dyDescent="0.2">
      <c r="A18" s="242" t="s">
        <v>442</v>
      </c>
      <c r="B18" s="242" t="s">
        <v>428</v>
      </c>
      <c r="C18" s="242" t="s">
        <v>429</v>
      </c>
      <c r="D18" s="242" t="s">
        <v>256</v>
      </c>
      <c r="E18" s="242" t="s">
        <v>443</v>
      </c>
      <c r="F18" s="242" t="s">
        <v>444</v>
      </c>
      <c r="G18" s="222" t="s">
        <v>445</v>
      </c>
      <c r="H18" s="242" t="s">
        <v>446</v>
      </c>
      <c r="I18" s="242"/>
      <c r="J18" s="238"/>
      <c r="K18" s="216" t="s">
        <v>447</v>
      </c>
      <c r="L18" s="216"/>
      <c r="M18" s="216" t="s">
        <v>138</v>
      </c>
      <c r="N18" s="243" t="s">
        <v>435</v>
      </c>
      <c r="O18" s="216" t="s">
        <v>436</v>
      </c>
      <c r="P18" s="244"/>
      <c r="Q18" s="222" t="s">
        <v>399</v>
      </c>
      <c r="R18" s="222" t="s">
        <v>448</v>
      </c>
      <c r="S18" s="242" t="s">
        <v>449</v>
      </c>
      <c r="T18" s="242"/>
      <c r="U18" s="242" t="s">
        <v>450</v>
      </c>
      <c r="V18" s="242" t="s">
        <v>451</v>
      </c>
      <c r="W18" s="219" t="s">
        <v>452</v>
      </c>
      <c r="AA18" s="70"/>
      <c r="AB18" s="186">
        <f>IF(OR(J18="Fail",ISBLANK(J18)),INDEX('Issue Code Table'!C:C,MATCH(N:N,'Issue Code Table'!A:A,0)),IF(M18="Critical",6,IF(M18="Significant",5,IF(M18="Moderate",3,2))))</f>
        <v>4</v>
      </c>
    </row>
    <row r="19" spans="1:28" ht="102" x14ac:dyDescent="0.2">
      <c r="A19" s="236" t="s">
        <v>453</v>
      </c>
      <c r="B19" s="236" t="s">
        <v>428</v>
      </c>
      <c r="C19" s="236" t="s">
        <v>429</v>
      </c>
      <c r="D19" s="236" t="s">
        <v>256</v>
      </c>
      <c r="E19" s="236" t="s">
        <v>454</v>
      </c>
      <c r="F19" s="236" t="s">
        <v>455</v>
      </c>
      <c r="G19" s="237" t="s">
        <v>456</v>
      </c>
      <c r="H19" s="236" t="s">
        <v>457</v>
      </c>
      <c r="I19" s="236"/>
      <c r="J19" s="238"/>
      <c r="K19" s="238" t="s">
        <v>458</v>
      </c>
      <c r="L19" s="238"/>
      <c r="M19" s="238" t="s">
        <v>138</v>
      </c>
      <c r="N19" s="239" t="s">
        <v>435</v>
      </c>
      <c r="O19" s="238" t="s">
        <v>436</v>
      </c>
      <c r="P19" s="245"/>
      <c r="Q19" s="237" t="s">
        <v>399</v>
      </c>
      <c r="R19" s="237" t="s">
        <v>459</v>
      </c>
      <c r="S19" s="236" t="s">
        <v>460</v>
      </c>
      <c r="T19" s="236"/>
      <c r="U19" s="236" t="s">
        <v>461</v>
      </c>
      <c r="V19" s="236" t="s">
        <v>462</v>
      </c>
      <c r="W19" s="241" t="s">
        <v>463</v>
      </c>
      <c r="AA19" s="70"/>
      <c r="AB19" s="186">
        <f>IF(OR(J19="Fail",ISBLANK(J19)),INDEX('Issue Code Table'!C:C,MATCH(N:N,'Issue Code Table'!A:A,0)),IF(M19="Critical",6,IF(M19="Significant",5,IF(M19="Moderate",3,2))))</f>
        <v>4</v>
      </c>
    </row>
    <row r="20" spans="1:28" ht="204" x14ac:dyDescent="0.2">
      <c r="A20" s="242" t="s">
        <v>464</v>
      </c>
      <c r="B20" s="242" t="s">
        <v>160</v>
      </c>
      <c r="C20" s="242" t="s">
        <v>465</v>
      </c>
      <c r="D20" s="242" t="s">
        <v>256</v>
      </c>
      <c r="E20" s="242" t="s">
        <v>466</v>
      </c>
      <c r="F20" s="242" t="s">
        <v>467</v>
      </c>
      <c r="G20" s="222" t="s">
        <v>468</v>
      </c>
      <c r="H20" s="242" t="s">
        <v>469</v>
      </c>
      <c r="I20" s="242"/>
      <c r="J20" s="238"/>
      <c r="K20" s="216" t="s">
        <v>470</v>
      </c>
      <c r="L20" s="216"/>
      <c r="M20" s="216" t="s">
        <v>138</v>
      </c>
      <c r="N20" s="243" t="s">
        <v>298</v>
      </c>
      <c r="O20" s="216" t="s">
        <v>299</v>
      </c>
      <c r="P20" s="244"/>
      <c r="Q20" s="222" t="s">
        <v>399</v>
      </c>
      <c r="R20" s="222" t="s">
        <v>471</v>
      </c>
      <c r="S20" s="242" t="s">
        <v>472</v>
      </c>
      <c r="T20" s="242"/>
      <c r="U20" s="242" t="s">
        <v>473</v>
      </c>
      <c r="V20" s="242" t="s">
        <v>474</v>
      </c>
      <c r="W20" s="219" t="s">
        <v>475</v>
      </c>
      <c r="AA20" s="70"/>
      <c r="AB20" s="186">
        <f>IF(OR(J20="Fail",ISBLANK(J20)),INDEX('Issue Code Table'!C:C,MATCH(N:N,'Issue Code Table'!A:A,0)),IF(M20="Critical",6,IF(M20="Significant",5,IF(M20="Moderate",3,2))))</f>
        <v>5</v>
      </c>
    </row>
    <row r="21" spans="1:28" ht="280.5" x14ac:dyDescent="0.2">
      <c r="A21" s="236" t="s">
        <v>476</v>
      </c>
      <c r="B21" s="236" t="s">
        <v>160</v>
      </c>
      <c r="C21" s="236" t="s">
        <v>465</v>
      </c>
      <c r="D21" s="236" t="s">
        <v>256</v>
      </c>
      <c r="E21" s="236" t="s">
        <v>477</v>
      </c>
      <c r="F21" s="236" t="s">
        <v>478</v>
      </c>
      <c r="G21" s="237" t="s">
        <v>479</v>
      </c>
      <c r="H21" s="236" t="s">
        <v>480</v>
      </c>
      <c r="I21" s="236"/>
      <c r="J21" s="238"/>
      <c r="K21" s="238" t="s">
        <v>481</v>
      </c>
      <c r="L21" s="238"/>
      <c r="M21" s="238" t="s">
        <v>138</v>
      </c>
      <c r="N21" s="239" t="s">
        <v>298</v>
      </c>
      <c r="O21" s="238" t="s">
        <v>299</v>
      </c>
      <c r="P21" s="245"/>
      <c r="Q21" s="237" t="s">
        <v>399</v>
      </c>
      <c r="R21" s="237" t="s">
        <v>482</v>
      </c>
      <c r="S21" s="236" t="s">
        <v>483</v>
      </c>
      <c r="T21" s="236"/>
      <c r="U21" s="236" t="s">
        <v>484</v>
      </c>
      <c r="V21" s="236" t="s">
        <v>485</v>
      </c>
      <c r="W21" s="241" t="s">
        <v>486</v>
      </c>
      <c r="AA21" s="70"/>
      <c r="AB21" s="186">
        <f>IF(OR(J21="Fail",ISBLANK(J21)),INDEX('Issue Code Table'!C:C,MATCH(N:N,'Issue Code Table'!A:A,0)),IF(M21="Critical",6,IF(M21="Significant",5,IF(M21="Moderate",3,2))))</f>
        <v>5</v>
      </c>
    </row>
    <row r="22" spans="1:28" ht="165.75" x14ac:dyDescent="0.2">
      <c r="A22" s="242" t="s">
        <v>487</v>
      </c>
      <c r="B22" s="242" t="s">
        <v>428</v>
      </c>
      <c r="C22" s="242" t="s">
        <v>429</v>
      </c>
      <c r="D22" s="242" t="s">
        <v>256</v>
      </c>
      <c r="E22" s="242" t="s">
        <v>488</v>
      </c>
      <c r="F22" s="242" t="s">
        <v>489</v>
      </c>
      <c r="G22" s="222" t="s">
        <v>490</v>
      </c>
      <c r="H22" s="242" t="s">
        <v>491</v>
      </c>
      <c r="I22" s="242"/>
      <c r="J22" s="238"/>
      <c r="K22" s="216" t="s">
        <v>492</v>
      </c>
      <c r="L22" s="216"/>
      <c r="M22" s="216" t="s">
        <v>138</v>
      </c>
      <c r="N22" s="243" t="s">
        <v>435</v>
      </c>
      <c r="O22" s="216" t="s">
        <v>436</v>
      </c>
      <c r="P22" s="244"/>
      <c r="Q22" s="222" t="s">
        <v>399</v>
      </c>
      <c r="R22" s="222" t="s">
        <v>493</v>
      </c>
      <c r="S22" s="242" t="s">
        <v>494</v>
      </c>
      <c r="T22" s="242"/>
      <c r="U22" s="242" t="s">
        <v>495</v>
      </c>
      <c r="V22" s="242" t="s">
        <v>496</v>
      </c>
      <c r="W22" s="219" t="s">
        <v>497</v>
      </c>
      <c r="AA22" s="70"/>
      <c r="AB22" s="186">
        <f>IF(OR(J22="Fail",ISBLANK(J22)),INDEX('Issue Code Table'!C:C,MATCH(N:N,'Issue Code Table'!A:A,0)),IF(M22="Critical",6,IF(M22="Significant",5,IF(M22="Moderate",3,2))))</f>
        <v>4</v>
      </c>
    </row>
    <row r="23" spans="1:28" ht="267.75" x14ac:dyDescent="0.2">
      <c r="A23" s="236" t="s">
        <v>498</v>
      </c>
      <c r="B23" s="236" t="s">
        <v>160</v>
      </c>
      <c r="C23" s="236" t="s">
        <v>465</v>
      </c>
      <c r="D23" s="236" t="s">
        <v>256</v>
      </c>
      <c r="E23" s="236" t="s">
        <v>499</v>
      </c>
      <c r="F23" s="236" t="s">
        <v>500</v>
      </c>
      <c r="G23" s="237" t="s">
        <v>501</v>
      </c>
      <c r="H23" s="236" t="s">
        <v>502</v>
      </c>
      <c r="I23" s="236"/>
      <c r="J23" s="238"/>
      <c r="K23" s="238" t="s">
        <v>503</v>
      </c>
      <c r="L23" s="238"/>
      <c r="M23" s="238" t="s">
        <v>138</v>
      </c>
      <c r="N23" s="239" t="s">
        <v>435</v>
      </c>
      <c r="O23" s="238" t="s">
        <v>436</v>
      </c>
      <c r="P23" s="245"/>
      <c r="Q23" s="237" t="s">
        <v>399</v>
      </c>
      <c r="R23" s="237" t="s">
        <v>504</v>
      </c>
      <c r="S23" s="236" t="s">
        <v>505</v>
      </c>
      <c r="T23" s="236"/>
      <c r="U23" s="236" t="s">
        <v>506</v>
      </c>
      <c r="V23" s="236" t="s">
        <v>507</v>
      </c>
      <c r="W23" s="241" t="s">
        <v>508</v>
      </c>
      <c r="AA23" s="70"/>
      <c r="AB23" s="186">
        <f>IF(OR(J23="Fail",ISBLANK(J23)),INDEX('Issue Code Table'!C:C,MATCH(N:N,'Issue Code Table'!A:A,0)),IF(M23="Critical",6,IF(M23="Significant",5,IF(M23="Moderate",3,2))))</f>
        <v>4</v>
      </c>
    </row>
    <row r="24" spans="1:28" ht="114.75" x14ac:dyDescent="0.2">
      <c r="A24" s="242" t="s">
        <v>509</v>
      </c>
      <c r="B24" s="242" t="s">
        <v>428</v>
      </c>
      <c r="C24" s="242" t="s">
        <v>429</v>
      </c>
      <c r="D24" s="242" t="s">
        <v>256</v>
      </c>
      <c r="E24" s="242" t="s">
        <v>510</v>
      </c>
      <c r="F24" s="242" t="s">
        <v>511</v>
      </c>
      <c r="G24" s="222" t="s">
        <v>512</v>
      </c>
      <c r="H24" s="242" t="s">
        <v>513</v>
      </c>
      <c r="I24" s="242"/>
      <c r="J24" s="238"/>
      <c r="K24" s="216" t="s">
        <v>514</v>
      </c>
      <c r="L24" s="216"/>
      <c r="M24" s="216" t="s">
        <v>138</v>
      </c>
      <c r="N24" s="243" t="s">
        <v>435</v>
      </c>
      <c r="O24" s="216" t="s">
        <v>436</v>
      </c>
      <c r="P24" s="244"/>
      <c r="Q24" s="222" t="s">
        <v>399</v>
      </c>
      <c r="R24" s="222" t="s">
        <v>515</v>
      </c>
      <c r="S24" s="242" t="s">
        <v>516</v>
      </c>
      <c r="T24" s="242"/>
      <c r="U24" s="242" t="s">
        <v>517</v>
      </c>
      <c r="V24" s="242" t="s">
        <v>518</v>
      </c>
      <c r="W24" s="219" t="s">
        <v>519</v>
      </c>
      <c r="AA24" s="70"/>
      <c r="AB24" s="186">
        <f>IF(OR(J24="Fail",ISBLANK(J24)),INDEX('Issue Code Table'!C:C,MATCH(N:N,'Issue Code Table'!A:A,0)),IF(M24="Critical",6,IF(M24="Significant",5,IF(M24="Moderate",3,2))))</f>
        <v>4</v>
      </c>
    </row>
    <row r="25" spans="1:28" ht="153" x14ac:dyDescent="0.2">
      <c r="A25" s="236" t="s">
        <v>520</v>
      </c>
      <c r="B25" s="236" t="s">
        <v>428</v>
      </c>
      <c r="C25" s="236" t="s">
        <v>429</v>
      </c>
      <c r="D25" s="236" t="s">
        <v>256</v>
      </c>
      <c r="E25" s="236" t="s">
        <v>521</v>
      </c>
      <c r="F25" s="236" t="s">
        <v>522</v>
      </c>
      <c r="G25" s="237" t="s">
        <v>523</v>
      </c>
      <c r="H25" s="236" t="s">
        <v>524</v>
      </c>
      <c r="I25" s="236"/>
      <c r="J25" s="238"/>
      <c r="K25" s="238" t="s">
        <v>525</v>
      </c>
      <c r="L25" s="238"/>
      <c r="M25" s="238" t="s">
        <v>138</v>
      </c>
      <c r="N25" s="239" t="s">
        <v>435</v>
      </c>
      <c r="O25" s="238" t="s">
        <v>436</v>
      </c>
      <c r="P25" s="245"/>
      <c r="Q25" s="237" t="s">
        <v>399</v>
      </c>
      <c r="R25" s="237" t="s">
        <v>526</v>
      </c>
      <c r="S25" s="236" t="s">
        <v>527</v>
      </c>
      <c r="T25" s="236"/>
      <c r="U25" s="236" t="s">
        <v>528</v>
      </c>
      <c r="V25" s="236" t="s">
        <v>529</v>
      </c>
      <c r="W25" s="241" t="s">
        <v>530</v>
      </c>
      <c r="AA25" s="70"/>
      <c r="AB25" s="186">
        <f>IF(OR(J25="Fail",ISBLANK(J25)),INDEX('Issue Code Table'!C:C,MATCH(N:N,'Issue Code Table'!A:A,0)),IF(M25="Critical",6,IF(M25="Significant",5,IF(M25="Moderate",3,2))))</f>
        <v>4</v>
      </c>
    </row>
    <row r="26" spans="1:28" ht="409.5" x14ac:dyDescent="0.2">
      <c r="A26" s="242" t="s">
        <v>531</v>
      </c>
      <c r="B26" s="242" t="s">
        <v>194</v>
      </c>
      <c r="C26" s="242" t="s">
        <v>195</v>
      </c>
      <c r="D26" s="242" t="s">
        <v>257</v>
      </c>
      <c r="E26" s="242" t="s">
        <v>532</v>
      </c>
      <c r="F26" s="242" t="s">
        <v>533</v>
      </c>
      <c r="G26" s="222" t="s">
        <v>534</v>
      </c>
      <c r="H26" s="242" t="s">
        <v>535</v>
      </c>
      <c r="I26" s="242"/>
      <c r="J26" s="238"/>
      <c r="K26" s="216" t="s">
        <v>536</v>
      </c>
      <c r="L26" s="216"/>
      <c r="M26" s="216" t="s">
        <v>138</v>
      </c>
      <c r="N26" s="243" t="s">
        <v>298</v>
      </c>
      <c r="O26" s="216" t="s">
        <v>299</v>
      </c>
      <c r="P26" s="244"/>
      <c r="Q26" s="222" t="s">
        <v>399</v>
      </c>
      <c r="R26" s="222" t="s">
        <v>537</v>
      </c>
      <c r="S26" s="242" t="s">
        <v>538</v>
      </c>
      <c r="T26" s="242"/>
      <c r="U26" s="242" t="s">
        <v>539</v>
      </c>
      <c r="V26" s="242" t="s">
        <v>540</v>
      </c>
      <c r="W26" s="219" t="s">
        <v>541</v>
      </c>
      <c r="AA26" s="70"/>
      <c r="AB26" s="186">
        <f>IF(OR(J26="Fail",ISBLANK(J26)),INDEX('Issue Code Table'!C:C,MATCH(N:N,'Issue Code Table'!A:A,0)),IF(M26="Critical",6,IF(M26="Significant",5,IF(M26="Moderate",3,2))))</f>
        <v>5</v>
      </c>
    </row>
    <row r="27" spans="1:28" ht="409.5" x14ac:dyDescent="0.2">
      <c r="A27" s="236" t="s">
        <v>542</v>
      </c>
      <c r="B27" s="236" t="s">
        <v>428</v>
      </c>
      <c r="C27" s="236" t="s">
        <v>429</v>
      </c>
      <c r="D27" s="236" t="s">
        <v>256</v>
      </c>
      <c r="E27" s="236" t="s">
        <v>543</v>
      </c>
      <c r="F27" s="236" t="s">
        <v>544</v>
      </c>
      <c r="G27" s="237" t="s">
        <v>545</v>
      </c>
      <c r="H27" s="236" t="s">
        <v>546</v>
      </c>
      <c r="I27" s="236"/>
      <c r="J27" s="238"/>
      <c r="K27" s="238" t="s">
        <v>547</v>
      </c>
      <c r="L27" s="238"/>
      <c r="M27" s="238" t="s">
        <v>138</v>
      </c>
      <c r="N27" s="239" t="s">
        <v>435</v>
      </c>
      <c r="O27" s="238" t="s">
        <v>436</v>
      </c>
      <c r="P27" s="245"/>
      <c r="Q27" s="237" t="s">
        <v>548</v>
      </c>
      <c r="R27" s="237" t="s">
        <v>549</v>
      </c>
      <c r="S27" s="236" t="s">
        <v>550</v>
      </c>
      <c r="T27" s="236"/>
      <c r="U27" s="236" t="s">
        <v>551</v>
      </c>
      <c r="V27" s="236" t="s">
        <v>552</v>
      </c>
      <c r="W27" s="241" t="s">
        <v>553</v>
      </c>
      <c r="AA27" s="70"/>
      <c r="AB27" s="186">
        <f>IF(OR(J27="Fail",ISBLANK(J27)),INDEX('Issue Code Table'!C:C,MATCH(N:N,'Issue Code Table'!A:A,0)),IF(M27="Critical",6,IF(M27="Significant",5,IF(M27="Moderate",3,2))))</f>
        <v>4</v>
      </c>
    </row>
    <row r="28" spans="1:28" ht="409.5" x14ac:dyDescent="0.2">
      <c r="A28" s="242" t="s">
        <v>554</v>
      </c>
      <c r="B28" s="242" t="s">
        <v>428</v>
      </c>
      <c r="C28" s="242" t="s">
        <v>429</v>
      </c>
      <c r="D28" s="242" t="s">
        <v>257</v>
      </c>
      <c r="E28" s="242" t="s">
        <v>555</v>
      </c>
      <c r="F28" s="242" t="s">
        <v>556</v>
      </c>
      <c r="G28" s="222" t="s">
        <v>557</v>
      </c>
      <c r="H28" s="242" t="s">
        <v>558</v>
      </c>
      <c r="I28" s="242"/>
      <c r="J28" s="238"/>
      <c r="K28" s="216" t="s">
        <v>559</v>
      </c>
      <c r="L28" s="216"/>
      <c r="M28" s="216" t="s">
        <v>138</v>
      </c>
      <c r="N28" s="243" t="s">
        <v>298</v>
      </c>
      <c r="O28" s="216" t="s">
        <v>299</v>
      </c>
      <c r="P28" s="244"/>
      <c r="Q28" s="222" t="s">
        <v>548</v>
      </c>
      <c r="R28" s="222" t="s">
        <v>560</v>
      </c>
      <c r="S28" s="242" t="s">
        <v>561</v>
      </c>
      <c r="T28" s="242"/>
      <c r="U28" s="242" t="s">
        <v>562</v>
      </c>
      <c r="V28" s="242" t="s">
        <v>563</v>
      </c>
      <c r="W28" s="219" t="s">
        <v>564</v>
      </c>
      <c r="AA28" s="70"/>
      <c r="AB28" s="186">
        <f>IF(OR(J28="Fail",ISBLANK(J28)),INDEX('Issue Code Table'!C:C,MATCH(N:N,'Issue Code Table'!A:A,0)),IF(M28="Critical",6,IF(M28="Significant",5,IF(M28="Moderate",3,2))))</f>
        <v>5</v>
      </c>
    </row>
    <row r="29" spans="1:28" ht="242.25" x14ac:dyDescent="0.2">
      <c r="A29" s="236" t="s">
        <v>565</v>
      </c>
      <c r="B29" s="236" t="s">
        <v>428</v>
      </c>
      <c r="C29" s="236" t="s">
        <v>429</v>
      </c>
      <c r="D29" s="236" t="s">
        <v>256</v>
      </c>
      <c r="E29" s="236" t="s">
        <v>566</v>
      </c>
      <c r="F29" s="236" t="s">
        <v>567</v>
      </c>
      <c r="G29" s="237" t="s">
        <v>568</v>
      </c>
      <c r="H29" s="236" t="s">
        <v>569</v>
      </c>
      <c r="I29" s="236"/>
      <c r="J29" s="238"/>
      <c r="K29" s="238" t="s">
        <v>570</v>
      </c>
      <c r="L29" s="238"/>
      <c r="M29" s="238" t="s">
        <v>138</v>
      </c>
      <c r="N29" s="239" t="s">
        <v>298</v>
      </c>
      <c r="O29" s="238" t="s">
        <v>299</v>
      </c>
      <c r="P29" s="245"/>
      <c r="Q29" s="237" t="s">
        <v>548</v>
      </c>
      <c r="R29" s="237" t="s">
        <v>571</v>
      </c>
      <c r="S29" s="236" t="s">
        <v>572</v>
      </c>
      <c r="T29" s="236"/>
      <c r="U29" s="236" t="s">
        <v>573</v>
      </c>
      <c r="V29" s="236" t="s">
        <v>574</v>
      </c>
      <c r="W29" s="241" t="s">
        <v>575</v>
      </c>
      <c r="AA29" s="70"/>
      <c r="AB29" s="186">
        <f>IF(OR(J29="Fail",ISBLANK(J29)),INDEX('Issue Code Table'!C:C,MATCH(N:N,'Issue Code Table'!A:A,0)),IF(M29="Critical",6,IF(M29="Significant",5,IF(M29="Moderate",3,2))))</f>
        <v>5</v>
      </c>
    </row>
    <row r="30" spans="1:28" ht="178.5" x14ac:dyDescent="0.2">
      <c r="A30" s="242" t="s">
        <v>576</v>
      </c>
      <c r="B30" s="242" t="s">
        <v>428</v>
      </c>
      <c r="C30" s="242" t="s">
        <v>429</v>
      </c>
      <c r="D30" s="242" t="s">
        <v>256</v>
      </c>
      <c r="E30" s="242" t="s">
        <v>577</v>
      </c>
      <c r="F30" s="242" t="s">
        <v>578</v>
      </c>
      <c r="G30" s="222" t="s">
        <v>579</v>
      </c>
      <c r="H30" s="242" t="s">
        <v>580</v>
      </c>
      <c r="I30" s="242"/>
      <c r="J30" s="238"/>
      <c r="K30" s="216" t="s">
        <v>581</v>
      </c>
      <c r="L30" s="216"/>
      <c r="M30" s="216" t="s">
        <v>138</v>
      </c>
      <c r="N30" s="243" t="s">
        <v>298</v>
      </c>
      <c r="O30" s="216" t="s">
        <v>299</v>
      </c>
      <c r="P30" s="244"/>
      <c r="Q30" s="222" t="s">
        <v>548</v>
      </c>
      <c r="R30" s="222" t="s">
        <v>582</v>
      </c>
      <c r="S30" s="242" t="s">
        <v>583</v>
      </c>
      <c r="T30" s="242"/>
      <c r="U30" s="242" t="s">
        <v>584</v>
      </c>
      <c r="V30" s="242" t="s">
        <v>585</v>
      </c>
      <c r="W30" s="219" t="s">
        <v>575</v>
      </c>
      <c r="AA30" s="70"/>
      <c r="AB30" s="186">
        <f>IF(OR(J30="Fail",ISBLANK(J30)),INDEX('Issue Code Table'!C:C,MATCH(N:N,'Issue Code Table'!A:A,0)),IF(M30="Critical",6,IF(M30="Significant",5,IF(M30="Moderate",3,2))))</f>
        <v>5</v>
      </c>
    </row>
    <row r="31" spans="1:28" ht="216.75" x14ac:dyDescent="0.2">
      <c r="A31" s="236" t="s">
        <v>586</v>
      </c>
      <c r="B31" s="236" t="s">
        <v>428</v>
      </c>
      <c r="C31" s="236" t="s">
        <v>429</v>
      </c>
      <c r="D31" s="236" t="s">
        <v>256</v>
      </c>
      <c r="E31" s="236" t="s">
        <v>587</v>
      </c>
      <c r="F31" s="236" t="s">
        <v>588</v>
      </c>
      <c r="G31" s="237" t="s">
        <v>589</v>
      </c>
      <c r="H31" s="236" t="s">
        <v>590</v>
      </c>
      <c r="I31" s="236"/>
      <c r="J31" s="238"/>
      <c r="K31" s="238" t="s">
        <v>591</v>
      </c>
      <c r="L31" s="238"/>
      <c r="M31" s="238" t="s">
        <v>138</v>
      </c>
      <c r="N31" s="239" t="s">
        <v>298</v>
      </c>
      <c r="O31" s="238" t="s">
        <v>299</v>
      </c>
      <c r="P31" s="245"/>
      <c r="Q31" s="237" t="s">
        <v>592</v>
      </c>
      <c r="R31" s="237" t="s">
        <v>593</v>
      </c>
      <c r="S31" s="236" t="s">
        <v>594</v>
      </c>
      <c r="T31" s="236"/>
      <c r="U31" s="236" t="s">
        <v>595</v>
      </c>
      <c r="V31" s="236" t="s">
        <v>596</v>
      </c>
      <c r="W31" s="241" t="s">
        <v>597</v>
      </c>
      <c r="AA31" s="70"/>
      <c r="AB31" s="186">
        <f>IF(OR(J31="Fail",ISBLANK(J31)),INDEX('Issue Code Table'!C:C,MATCH(N:N,'Issue Code Table'!A:A,0)),IF(M31="Critical",6,IF(M31="Significant",5,IF(M31="Moderate",3,2))))</f>
        <v>5</v>
      </c>
    </row>
    <row r="32" spans="1:28" ht="242.25" x14ac:dyDescent="0.2">
      <c r="A32" s="242" t="s">
        <v>598</v>
      </c>
      <c r="B32" s="242" t="s">
        <v>428</v>
      </c>
      <c r="C32" s="242" t="s">
        <v>429</v>
      </c>
      <c r="D32" s="242" t="s">
        <v>256</v>
      </c>
      <c r="E32" s="242" t="s">
        <v>599</v>
      </c>
      <c r="F32" s="242" t="s">
        <v>600</v>
      </c>
      <c r="G32" s="222" t="s">
        <v>601</v>
      </c>
      <c r="H32" s="242" t="s">
        <v>602</v>
      </c>
      <c r="I32" s="242"/>
      <c r="J32" s="238"/>
      <c r="K32" s="216" t="s">
        <v>603</v>
      </c>
      <c r="L32" s="216"/>
      <c r="M32" s="216" t="s">
        <v>138</v>
      </c>
      <c r="N32" s="243" t="s">
        <v>298</v>
      </c>
      <c r="O32" s="216" t="s">
        <v>299</v>
      </c>
      <c r="P32" s="244"/>
      <c r="Q32" s="222" t="s">
        <v>592</v>
      </c>
      <c r="R32" s="222" t="s">
        <v>604</v>
      </c>
      <c r="S32" s="242" t="s">
        <v>605</v>
      </c>
      <c r="T32" s="242"/>
      <c r="U32" s="242" t="s">
        <v>606</v>
      </c>
      <c r="V32" s="242" t="s">
        <v>607</v>
      </c>
      <c r="W32" s="219" t="s">
        <v>608</v>
      </c>
      <c r="AA32" s="70"/>
      <c r="AB32" s="186">
        <f>IF(OR(J32="Fail",ISBLANK(J32)),INDEX('Issue Code Table'!C:C,MATCH(N:N,'Issue Code Table'!A:A,0)),IF(M32="Critical",6,IF(M32="Significant",5,IF(M32="Moderate",3,2))))</f>
        <v>5</v>
      </c>
    </row>
    <row r="33" spans="1:28" ht="369.75" x14ac:dyDescent="0.2">
      <c r="A33" s="236" t="s">
        <v>609</v>
      </c>
      <c r="B33" s="236" t="s">
        <v>428</v>
      </c>
      <c r="C33" s="236" t="s">
        <v>429</v>
      </c>
      <c r="D33" s="236" t="s">
        <v>256</v>
      </c>
      <c r="E33" s="236" t="s">
        <v>610</v>
      </c>
      <c r="F33" s="236" t="s">
        <v>588</v>
      </c>
      <c r="G33" s="237" t="s">
        <v>611</v>
      </c>
      <c r="H33" s="236" t="s">
        <v>612</v>
      </c>
      <c r="I33" s="236"/>
      <c r="J33" s="238"/>
      <c r="K33" s="238" t="s">
        <v>613</v>
      </c>
      <c r="L33" s="238"/>
      <c r="M33" s="238" t="s">
        <v>138</v>
      </c>
      <c r="N33" s="239" t="s">
        <v>298</v>
      </c>
      <c r="O33" s="238" t="s">
        <v>299</v>
      </c>
      <c r="P33" s="245"/>
      <c r="Q33" s="237" t="s">
        <v>592</v>
      </c>
      <c r="R33" s="237" t="s">
        <v>614</v>
      </c>
      <c r="S33" s="236" t="s">
        <v>615</v>
      </c>
      <c r="T33" s="236"/>
      <c r="U33" s="236" t="s">
        <v>616</v>
      </c>
      <c r="V33" s="236" t="s">
        <v>617</v>
      </c>
      <c r="W33" s="241" t="s">
        <v>618</v>
      </c>
      <c r="AA33" s="70"/>
      <c r="AB33" s="186">
        <f>IF(OR(J33="Fail",ISBLANK(J33)),INDEX('Issue Code Table'!C:C,MATCH(N:N,'Issue Code Table'!A:A,0)),IF(M33="Critical",6,IF(M33="Significant",5,IF(M33="Moderate",3,2))))</f>
        <v>5</v>
      </c>
    </row>
    <row r="34" spans="1:28" ht="409.5" x14ac:dyDescent="0.2">
      <c r="A34" s="242" t="s">
        <v>619</v>
      </c>
      <c r="B34" s="242" t="s">
        <v>194</v>
      </c>
      <c r="C34" s="242" t="s">
        <v>195</v>
      </c>
      <c r="D34" s="242" t="s">
        <v>256</v>
      </c>
      <c r="E34" s="242" t="s">
        <v>620</v>
      </c>
      <c r="F34" s="242" t="s">
        <v>621</v>
      </c>
      <c r="G34" s="222" t="s">
        <v>622</v>
      </c>
      <c r="H34" s="242" t="s">
        <v>623</v>
      </c>
      <c r="I34" s="242"/>
      <c r="J34" s="238"/>
      <c r="K34" s="216" t="s">
        <v>624</v>
      </c>
      <c r="L34" s="216"/>
      <c r="M34" s="216" t="s">
        <v>138</v>
      </c>
      <c r="N34" s="243" t="s">
        <v>165</v>
      </c>
      <c r="O34" s="216" t="s">
        <v>166</v>
      </c>
      <c r="P34" s="244"/>
      <c r="Q34" s="222" t="s">
        <v>592</v>
      </c>
      <c r="R34" s="222" t="s">
        <v>625</v>
      </c>
      <c r="S34" s="242" t="s">
        <v>626</v>
      </c>
      <c r="T34" s="242"/>
      <c r="U34" s="242" t="s">
        <v>627</v>
      </c>
      <c r="V34" s="242" t="s">
        <v>628</v>
      </c>
      <c r="W34" s="219" t="s">
        <v>629</v>
      </c>
      <c r="AA34" s="70"/>
      <c r="AB34" s="186">
        <f>IF(OR(J34="Fail",ISBLANK(J34)),INDEX('Issue Code Table'!C:C,MATCH(N:N,'Issue Code Table'!A:A,0)),IF(M34="Critical",6,IF(M34="Significant",5,IF(M34="Moderate",3,2))))</f>
        <v>5</v>
      </c>
    </row>
    <row r="35" spans="1:28" ht="127.5" x14ac:dyDescent="0.2">
      <c r="A35" s="236" t="s">
        <v>630</v>
      </c>
      <c r="B35" s="236" t="s">
        <v>194</v>
      </c>
      <c r="C35" s="236" t="s">
        <v>195</v>
      </c>
      <c r="D35" s="236" t="s">
        <v>256</v>
      </c>
      <c r="E35" s="236" t="s">
        <v>631</v>
      </c>
      <c r="F35" s="236" t="s">
        <v>632</v>
      </c>
      <c r="G35" s="237" t="s">
        <v>633</v>
      </c>
      <c r="H35" s="236" t="s">
        <v>634</v>
      </c>
      <c r="I35" s="236"/>
      <c r="J35" s="238"/>
      <c r="K35" s="238" t="s">
        <v>635</v>
      </c>
      <c r="L35" s="238"/>
      <c r="M35" s="238" t="s">
        <v>138</v>
      </c>
      <c r="N35" s="239" t="s">
        <v>165</v>
      </c>
      <c r="O35" s="238" t="s">
        <v>166</v>
      </c>
      <c r="P35" s="245"/>
      <c r="Q35" s="237" t="s">
        <v>592</v>
      </c>
      <c r="R35" s="237" t="s">
        <v>636</v>
      </c>
      <c r="S35" s="236" t="s">
        <v>637</v>
      </c>
      <c r="T35" s="236"/>
      <c r="U35" s="236" t="s">
        <v>638</v>
      </c>
      <c r="V35" s="236" t="s">
        <v>639</v>
      </c>
      <c r="W35" s="241" t="s">
        <v>640</v>
      </c>
      <c r="AA35" s="70"/>
      <c r="AB35" s="186">
        <f>IF(OR(J35="Fail",ISBLANK(J35)),INDEX('Issue Code Table'!C:C,MATCH(N:N,'Issue Code Table'!A:A,0)),IF(M35="Critical",6,IF(M35="Significant",5,IF(M35="Moderate",3,2))))</f>
        <v>5</v>
      </c>
    </row>
    <row r="36" spans="1:28" ht="114.75" x14ac:dyDescent="0.2">
      <c r="A36" s="242" t="s">
        <v>641</v>
      </c>
      <c r="B36" s="242" t="s">
        <v>194</v>
      </c>
      <c r="C36" s="242" t="s">
        <v>195</v>
      </c>
      <c r="D36" s="242" t="s">
        <v>256</v>
      </c>
      <c r="E36" s="242" t="s">
        <v>642</v>
      </c>
      <c r="F36" s="242" t="s">
        <v>643</v>
      </c>
      <c r="G36" s="222" t="s">
        <v>644</v>
      </c>
      <c r="H36" s="242" t="s">
        <v>645</v>
      </c>
      <c r="I36" s="242"/>
      <c r="J36" s="238"/>
      <c r="K36" s="216" t="s">
        <v>646</v>
      </c>
      <c r="L36" s="216"/>
      <c r="M36" s="216" t="s">
        <v>138</v>
      </c>
      <c r="N36" s="243" t="s">
        <v>165</v>
      </c>
      <c r="O36" s="216" t="s">
        <v>166</v>
      </c>
      <c r="P36" s="244"/>
      <c r="Q36" s="222" t="s">
        <v>592</v>
      </c>
      <c r="R36" s="222" t="s">
        <v>647</v>
      </c>
      <c r="S36" s="242" t="s">
        <v>648</v>
      </c>
      <c r="T36" s="242"/>
      <c r="U36" s="242" t="s">
        <v>649</v>
      </c>
      <c r="V36" s="242" t="s">
        <v>650</v>
      </c>
      <c r="W36" s="219" t="s">
        <v>651</v>
      </c>
      <c r="AA36" s="70"/>
      <c r="AB36" s="186">
        <f>IF(OR(J36="Fail",ISBLANK(J36)),INDEX('Issue Code Table'!C:C,MATCH(N:N,'Issue Code Table'!A:A,0)),IF(M36="Critical",6,IF(M36="Significant",5,IF(M36="Moderate",3,2))))</f>
        <v>5</v>
      </c>
    </row>
    <row r="37" spans="1:28" ht="409.5" x14ac:dyDescent="0.2">
      <c r="A37" s="236" t="s">
        <v>652</v>
      </c>
      <c r="B37" s="236" t="s">
        <v>653</v>
      </c>
      <c r="C37" s="236" t="s">
        <v>654</v>
      </c>
      <c r="D37" s="236" t="s">
        <v>256</v>
      </c>
      <c r="E37" s="236" t="s">
        <v>655</v>
      </c>
      <c r="F37" s="236" t="s">
        <v>656</v>
      </c>
      <c r="G37" s="237" t="s">
        <v>657</v>
      </c>
      <c r="H37" s="236" t="s">
        <v>658</v>
      </c>
      <c r="I37" s="236"/>
      <c r="J37" s="238"/>
      <c r="K37" s="238" t="s">
        <v>659</v>
      </c>
      <c r="L37" s="238"/>
      <c r="M37" s="238" t="s">
        <v>178</v>
      </c>
      <c r="N37" s="239" t="s">
        <v>660</v>
      </c>
      <c r="O37" s="238" t="s">
        <v>661</v>
      </c>
      <c r="P37" s="245"/>
      <c r="Q37" s="237" t="s">
        <v>592</v>
      </c>
      <c r="R37" s="237" t="s">
        <v>662</v>
      </c>
      <c r="S37" s="236" t="s">
        <v>663</v>
      </c>
      <c r="T37" s="236"/>
      <c r="U37" s="236" t="s">
        <v>664</v>
      </c>
      <c r="V37" s="236" t="s">
        <v>665</v>
      </c>
      <c r="W37" s="241"/>
      <c r="AA37" s="70"/>
      <c r="AB37" s="186">
        <f>IF(OR(J37="Fail",ISBLANK(J37)),INDEX('Issue Code Table'!C:C,MATCH(N:N,'Issue Code Table'!A:A,0)),IF(M37="Critical",6,IF(M37="Significant",5,IF(M37="Moderate",3,2))))</f>
        <v>4</v>
      </c>
    </row>
    <row r="38" spans="1:28" ht="102" x14ac:dyDescent="0.2">
      <c r="A38" s="242" t="s">
        <v>666</v>
      </c>
      <c r="B38" s="242" t="s">
        <v>194</v>
      </c>
      <c r="C38" s="242" t="s">
        <v>195</v>
      </c>
      <c r="D38" s="242" t="s">
        <v>256</v>
      </c>
      <c r="E38" s="242" t="s">
        <v>667</v>
      </c>
      <c r="F38" s="242" t="s">
        <v>668</v>
      </c>
      <c r="G38" s="222" t="s">
        <v>669</v>
      </c>
      <c r="H38" s="242" t="s">
        <v>670</v>
      </c>
      <c r="I38" s="242"/>
      <c r="J38" s="238"/>
      <c r="K38" s="216" t="s">
        <v>671</v>
      </c>
      <c r="L38" s="216"/>
      <c r="M38" s="216" t="s">
        <v>138</v>
      </c>
      <c r="N38" s="243" t="s">
        <v>298</v>
      </c>
      <c r="O38" s="216" t="s">
        <v>299</v>
      </c>
      <c r="P38" s="244"/>
      <c r="Q38" s="222" t="s">
        <v>592</v>
      </c>
      <c r="R38" s="222" t="s">
        <v>672</v>
      </c>
      <c r="S38" s="242" t="s">
        <v>673</v>
      </c>
      <c r="T38" s="242"/>
      <c r="U38" s="242" t="s">
        <v>674</v>
      </c>
      <c r="V38" s="242" t="s">
        <v>675</v>
      </c>
      <c r="W38" s="219" t="s">
        <v>676</v>
      </c>
      <c r="AA38" s="70"/>
      <c r="AB38" s="186">
        <f>IF(OR(J38="Fail",ISBLANK(J38)),INDEX('Issue Code Table'!C:C,MATCH(N:N,'Issue Code Table'!A:A,0)),IF(M38="Critical",6,IF(M38="Significant",5,IF(M38="Moderate",3,2))))</f>
        <v>5</v>
      </c>
    </row>
    <row r="39" spans="1:28" ht="369.75" x14ac:dyDescent="0.2">
      <c r="A39" s="236" t="s">
        <v>677</v>
      </c>
      <c r="B39" s="236" t="s">
        <v>653</v>
      </c>
      <c r="C39" s="236" t="s">
        <v>654</v>
      </c>
      <c r="D39" s="236" t="s">
        <v>256</v>
      </c>
      <c r="E39" s="236" t="s">
        <v>678</v>
      </c>
      <c r="F39" s="236" t="s">
        <v>679</v>
      </c>
      <c r="G39" s="237" t="s">
        <v>680</v>
      </c>
      <c r="H39" s="236" t="s">
        <v>681</v>
      </c>
      <c r="I39" s="236"/>
      <c r="J39" s="238"/>
      <c r="K39" s="238" t="s">
        <v>682</v>
      </c>
      <c r="L39" s="238"/>
      <c r="M39" s="238" t="s">
        <v>178</v>
      </c>
      <c r="N39" s="239" t="s">
        <v>660</v>
      </c>
      <c r="O39" s="238" t="s">
        <v>661</v>
      </c>
      <c r="P39" s="245"/>
      <c r="Q39" s="237" t="s">
        <v>592</v>
      </c>
      <c r="R39" s="237" t="s">
        <v>683</v>
      </c>
      <c r="S39" s="236" t="s">
        <v>684</v>
      </c>
      <c r="T39" s="236"/>
      <c r="U39" s="236" t="s">
        <v>685</v>
      </c>
      <c r="V39" s="236" t="s">
        <v>686</v>
      </c>
      <c r="W39" s="241"/>
      <c r="AA39" s="70"/>
      <c r="AB39" s="186">
        <f>IF(OR(J39="Fail",ISBLANK(J39)),INDEX('Issue Code Table'!C:C,MATCH(N:N,'Issue Code Table'!A:A,0)),IF(M39="Critical",6,IF(M39="Significant",5,IF(M39="Moderate",3,2))))</f>
        <v>4</v>
      </c>
    </row>
    <row r="40" spans="1:28" ht="165.75" x14ac:dyDescent="0.2">
      <c r="A40" s="242" t="s">
        <v>687</v>
      </c>
      <c r="B40" s="242" t="s">
        <v>428</v>
      </c>
      <c r="C40" s="242" t="s">
        <v>429</v>
      </c>
      <c r="D40" s="242" t="s">
        <v>256</v>
      </c>
      <c r="E40" s="242" t="s">
        <v>688</v>
      </c>
      <c r="F40" s="242" t="s">
        <v>689</v>
      </c>
      <c r="G40" s="222" t="s">
        <v>690</v>
      </c>
      <c r="H40" s="242" t="s">
        <v>691</v>
      </c>
      <c r="I40" s="242"/>
      <c r="J40" s="238"/>
      <c r="K40" s="216" t="s">
        <v>692</v>
      </c>
      <c r="L40" s="216"/>
      <c r="M40" s="216" t="s">
        <v>138</v>
      </c>
      <c r="N40" s="243" t="s">
        <v>435</v>
      </c>
      <c r="O40" s="216" t="s">
        <v>436</v>
      </c>
      <c r="P40" s="244"/>
      <c r="Q40" s="222" t="s">
        <v>592</v>
      </c>
      <c r="R40" s="222" t="s">
        <v>693</v>
      </c>
      <c r="S40" s="242" t="s">
        <v>694</v>
      </c>
      <c r="T40" s="242"/>
      <c r="U40" s="242" t="s">
        <v>695</v>
      </c>
      <c r="V40" s="242" t="s">
        <v>696</v>
      </c>
      <c r="W40" s="219" t="s">
        <v>697</v>
      </c>
      <c r="AA40" s="70"/>
      <c r="AB40" s="186">
        <f>IF(OR(J40="Fail",ISBLANK(J40)),INDEX('Issue Code Table'!C:C,MATCH(N:N,'Issue Code Table'!A:A,0)),IF(M40="Critical",6,IF(M40="Significant",5,IF(M40="Moderate",3,2))))</f>
        <v>4</v>
      </c>
    </row>
    <row r="41" spans="1:28" ht="165.75" x14ac:dyDescent="0.2">
      <c r="A41" s="236" t="s">
        <v>698</v>
      </c>
      <c r="B41" s="236" t="s">
        <v>428</v>
      </c>
      <c r="C41" s="236" t="s">
        <v>429</v>
      </c>
      <c r="D41" s="236" t="s">
        <v>256</v>
      </c>
      <c r="E41" s="236" t="s">
        <v>699</v>
      </c>
      <c r="F41" s="236" t="s">
        <v>700</v>
      </c>
      <c r="G41" s="237" t="s">
        <v>701</v>
      </c>
      <c r="H41" s="236" t="s">
        <v>702</v>
      </c>
      <c r="I41" s="236"/>
      <c r="J41" s="238"/>
      <c r="K41" s="238" t="s">
        <v>703</v>
      </c>
      <c r="L41" s="238"/>
      <c r="M41" s="238" t="s">
        <v>138</v>
      </c>
      <c r="N41" s="239" t="s">
        <v>435</v>
      </c>
      <c r="O41" s="238" t="s">
        <v>436</v>
      </c>
      <c r="P41" s="245"/>
      <c r="Q41" s="237" t="s">
        <v>592</v>
      </c>
      <c r="R41" s="237" t="s">
        <v>704</v>
      </c>
      <c r="S41" s="236" t="s">
        <v>705</v>
      </c>
      <c r="T41" s="236" t="s">
        <v>706</v>
      </c>
      <c r="U41" s="236" t="s">
        <v>707</v>
      </c>
      <c r="V41" s="236" t="s">
        <v>708</v>
      </c>
      <c r="W41" s="241" t="s">
        <v>709</v>
      </c>
      <c r="AA41" s="70"/>
      <c r="AB41" s="186">
        <f>IF(OR(J41="Fail",ISBLANK(J41)),INDEX('Issue Code Table'!C:C,MATCH(N:N,'Issue Code Table'!A:A,0)),IF(M41="Critical",6,IF(M41="Significant",5,IF(M41="Moderate",3,2))))</f>
        <v>4</v>
      </c>
    </row>
    <row r="42" spans="1:28" ht="165.75" x14ac:dyDescent="0.2">
      <c r="A42" s="242" t="s">
        <v>710</v>
      </c>
      <c r="B42" s="242" t="s">
        <v>428</v>
      </c>
      <c r="C42" s="242" t="s">
        <v>429</v>
      </c>
      <c r="D42" s="242" t="s">
        <v>256</v>
      </c>
      <c r="E42" s="242" t="s">
        <v>711</v>
      </c>
      <c r="F42" s="242" t="s">
        <v>712</v>
      </c>
      <c r="G42" s="222" t="s">
        <v>713</v>
      </c>
      <c r="H42" s="242" t="s">
        <v>714</v>
      </c>
      <c r="I42" s="242"/>
      <c r="J42" s="238"/>
      <c r="K42" s="216" t="s">
        <v>715</v>
      </c>
      <c r="L42" s="216"/>
      <c r="M42" s="216" t="s">
        <v>138</v>
      </c>
      <c r="N42" s="243" t="s">
        <v>435</v>
      </c>
      <c r="O42" s="216" t="s">
        <v>436</v>
      </c>
      <c r="P42" s="244"/>
      <c r="Q42" s="222" t="s">
        <v>592</v>
      </c>
      <c r="R42" s="222" t="s">
        <v>716</v>
      </c>
      <c r="S42" s="242" t="s">
        <v>717</v>
      </c>
      <c r="T42" s="242" t="s">
        <v>718</v>
      </c>
      <c r="U42" s="242" t="s">
        <v>719</v>
      </c>
      <c r="V42" s="242" t="s">
        <v>720</v>
      </c>
      <c r="W42" s="219" t="s">
        <v>721</v>
      </c>
      <c r="AA42" s="70"/>
      <c r="AB42" s="186">
        <f>IF(OR(J42="Fail",ISBLANK(J42)),INDEX('Issue Code Table'!C:C,MATCH(N:N,'Issue Code Table'!A:A,0)),IF(M42="Critical",6,IF(M42="Significant",5,IF(M42="Moderate",3,2))))</f>
        <v>4</v>
      </c>
    </row>
    <row r="43" spans="1:28" ht="255" x14ac:dyDescent="0.2">
      <c r="A43" s="236" t="s">
        <v>722</v>
      </c>
      <c r="B43" s="236" t="s">
        <v>723</v>
      </c>
      <c r="C43" s="236" t="s">
        <v>724</v>
      </c>
      <c r="D43" s="236" t="s">
        <v>256</v>
      </c>
      <c r="E43" s="236" t="s">
        <v>725</v>
      </c>
      <c r="F43" s="236" t="s">
        <v>726</v>
      </c>
      <c r="G43" s="237" t="s">
        <v>727</v>
      </c>
      <c r="H43" s="236" t="s">
        <v>728</v>
      </c>
      <c r="I43" s="236"/>
      <c r="J43" s="238"/>
      <c r="K43" s="238" t="s">
        <v>729</v>
      </c>
      <c r="L43" s="238"/>
      <c r="M43" s="238" t="s">
        <v>138</v>
      </c>
      <c r="N43" s="239" t="s">
        <v>314</v>
      </c>
      <c r="O43" s="238" t="s">
        <v>315</v>
      </c>
      <c r="P43" s="245"/>
      <c r="Q43" s="237" t="s">
        <v>730</v>
      </c>
      <c r="R43" s="237" t="s">
        <v>731</v>
      </c>
      <c r="S43" s="236" t="s">
        <v>732</v>
      </c>
      <c r="T43" s="236"/>
      <c r="U43" s="236" t="s">
        <v>733</v>
      </c>
      <c r="V43" s="236" t="s">
        <v>734</v>
      </c>
      <c r="W43" s="241" t="s">
        <v>735</v>
      </c>
      <c r="AA43" s="70"/>
      <c r="AB43" s="186">
        <f>IF(OR(J43="Fail",ISBLANK(J43)),INDEX('Issue Code Table'!C:C,MATCH(N:N,'Issue Code Table'!A:A,0)),IF(M43="Critical",6,IF(M43="Significant",5,IF(M43="Moderate",3,2))))</f>
        <v>6</v>
      </c>
    </row>
    <row r="44" spans="1:28" ht="409.5" x14ac:dyDescent="0.2">
      <c r="A44" s="242" t="s">
        <v>736</v>
      </c>
      <c r="B44" s="242" t="s">
        <v>723</v>
      </c>
      <c r="C44" s="242" t="s">
        <v>724</v>
      </c>
      <c r="D44" s="242" t="s">
        <v>256</v>
      </c>
      <c r="E44" s="242" t="s">
        <v>737</v>
      </c>
      <c r="F44" s="242" t="s">
        <v>738</v>
      </c>
      <c r="G44" s="222" t="s">
        <v>739</v>
      </c>
      <c r="H44" s="242" t="s">
        <v>740</v>
      </c>
      <c r="I44" s="242"/>
      <c r="J44" s="238"/>
      <c r="K44" s="216" t="s">
        <v>741</v>
      </c>
      <c r="L44" s="216"/>
      <c r="M44" s="216" t="s">
        <v>138</v>
      </c>
      <c r="N44" s="243" t="s">
        <v>314</v>
      </c>
      <c r="O44" s="216" t="s">
        <v>315</v>
      </c>
      <c r="P44" s="244"/>
      <c r="Q44" s="222" t="s">
        <v>730</v>
      </c>
      <c r="R44" s="222" t="s">
        <v>742</v>
      </c>
      <c r="S44" s="242" t="s">
        <v>743</v>
      </c>
      <c r="T44" s="242"/>
      <c r="U44" s="242" t="s">
        <v>744</v>
      </c>
      <c r="V44" s="242" t="s">
        <v>745</v>
      </c>
      <c r="W44" s="219" t="s">
        <v>746</v>
      </c>
      <c r="AA44" s="70"/>
      <c r="AB44" s="186">
        <f>IF(OR(J44="Fail",ISBLANK(J44)),INDEX('Issue Code Table'!C:C,MATCH(N:N,'Issue Code Table'!A:A,0)),IF(M44="Critical",6,IF(M44="Significant",5,IF(M44="Moderate",3,2))))</f>
        <v>6</v>
      </c>
    </row>
    <row r="45" spans="1:28" ht="409.5" x14ac:dyDescent="0.2">
      <c r="A45" s="236" t="s">
        <v>747</v>
      </c>
      <c r="B45" s="236" t="s">
        <v>748</v>
      </c>
      <c r="C45" s="236" t="s">
        <v>749</v>
      </c>
      <c r="D45" s="236" t="s">
        <v>256</v>
      </c>
      <c r="E45" s="236" t="s">
        <v>750</v>
      </c>
      <c r="F45" s="236" t="s">
        <v>751</v>
      </c>
      <c r="G45" s="237" t="s">
        <v>752</v>
      </c>
      <c r="H45" s="236" t="s">
        <v>753</v>
      </c>
      <c r="I45" s="236"/>
      <c r="J45" s="238"/>
      <c r="K45" s="238" t="s">
        <v>754</v>
      </c>
      <c r="L45" s="238"/>
      <c r="M45" s="238" t="s">
        <v>156</v>
      </c>
      <c r="N45" s="239" t="s">
        <v>755</v>
      </c>
      <c r="O45" s="238" t="s">
        <v>756</v>
      </c>
      <c r="P45" s="245"/>
      <c r="Q45" s="237" t="s">
        <v>730</v>
      </c>
      <c r="R45" s="237" t="s">
        <v>757</v>
      </c>
      <c r="S45" s="236" t="s">
        <v>758</v>
      </c>
      <c r="T45" s="236"/>
      <c r="U45" s="236" t="s">
        <v>759</v>
      </c>
      <c r="V45" s="236" t="s">
        <v>760</v>
      </c>
      <c r="W45" s="241"/>
      <c r="AA45" s="70"/>
      <c r="AB45" s="186">
        <f>IF(OR(J45="Fail",ISBLANK(J45)),INDEX('Issue Code Table'!C:C,MATCH(N:N,'Issue Code Table'!A:A,0)),IF(M45="Critical",6,IF(M45="Significant",5,IF(M45="Moderate",3,2))))</f>
        <v>2</v>
      </c>
    </row>
    <row r="46" spans="1:28" ht="318.75" x14ac:dyDescent="0.2">
      <c r="A46" s="242" t="s">
        <v>761</v>
      </c>
      <c r="B46" s="242" t="s">
        <v>762</v>
      </c>
      <c r="C46" s="242" t="s">
        <v>763</v>
      </c>
      <c r="D46" s="242" t="s">
        <v>256</v>
      </c>
      <c r="E46" s="242" t="s">
        <v>764</v>
      </c>
      <c r="F46" s="242" t="s">
        <v>765</v>
      </c>
      <c r="G46" s="222" t="s">
        <v>766</v>
      </c>
      <c r="H46" s="242" t="s">
        <v>767</v>
      </c>
      <c r="I46" s="242"/>
      <c r="J46" s="238"/>
      <c r="K46" s="216" t="s">
        <v>768</v>
      </c>
      <c r="L46" s="216"/>
      <c r="M46" s="216" t="s">
        <v>138</v>
      </c>
      <c r="N46" s="243" t="s">
        <v>285</v>
      </c>
      <c r="O46" s="216" t="s">
        <v>286</v>
      </c>
      <c r="P46" s="244"/>
      <c r="Q46" s="222" t="s">
        <v>730</v>
      </c>
      <c r="R46" s="222" t="s">
        <v>769</v>
      </c>
      <c r="S46" s="242" t="s">
        <v>770</v>
      </c>
      <c r="T46" s="242"/>
      <c r="U46" s="242" t="s">
        <v>771</v>
      </c>
      <c r="V46" s="242" t="s">
        <v>772</v>
      </c>
      <c r="W46" s="219" t="s">
        <v>291</v>
      </c>
      <c r="AA46" s="70"/>
      <c r="AB46" s="186">
        <f>IF(OR(J46="Fail",ISBLANK(J46)),INDEX('Issue Code Table'!C:C,MATCH(N:N,'Issue Code Table'!A:A,0)),IF(M46="Critical",6,IF(M46="Significant",5,IF(M46="Moderate",3,2))))</f>
        <v>5</v>
      </c>
    </row>
    <row r="47" spans="1:28" ht="267.75" x14ac:dyDescent="0.2">
      <c r="A47" s="236" t="s">
        <v>773</v>
      </c>
      <c r="B47" s="236" t="s">
        <v>774</v>
      </c>
      <c r="C47" s="236" t="s">
        <v>775</v>
      </c>
      <c r="D47" s="236" t="s">
        <v>256</v>
      </c>
      <c r="E47" s="236" t="s">
        <v>776</v>
      </c>
      <c r="F47" s="236" t="s">
        <v>777</v>
      </c>
      <c r="G47" s="237" t="s">
        <v>778</v>
      </c>
      <c r="H47" s="236" t="s">
        <v>779</v>
      </c>
      <c r="I47" s="236"/>
      <c r="J47" s="238"/>
      <c r="K47" s="238" t="s">
        <v>780</v>
      </c>
      <c r="L47" s="238"/>
      <c r="M47" s="238" t="s">
        <v>138</v>
      </c>
      <c r="N47" s="239" t="s">
        <v>248</v>
      </c>
      <c r="O47" s="238" t="s">
        <v>249</v>
      </c>
      <c r="P47" s="245"/>
      <c r="Q47" s="237" t="s">
        <v>781</v>
      </c>
      <c r="R47" s="237" t="s">
        <v>782</v>
      </c>
      <c r="S47" s="236" t="s">
        <v>783</v>
      </c>
      <c r="T47" s="236"/>
      <c r="U47" s="236" t="s">
        <v>784</v>
      </c>
      <c r="V47" s="236" t="s">
        <v>785</v>
      </c>
      <c r="W47" s="241" t="s">
        <v>786</v>
      </c>
      <c r="AA47" s="70"/>
      <c r="AB47" s="186">
        <f>IF(OR(J47="Fail",ISBLANK(J47)),INDEX('Issue Code Table'!C:C,MATCH(N:N,'Issue Code Table'!A:A,0)),IF(M47="Critical",6,IF(M47="Significant",5,IF(M47="Moderate",3,2))))</f>
        <v>6</v>
      </c>
    </row>
    <row r="48" spans="1:28" ht="409.5" x14ac:dyDescent="0.2">
      <c r="A48" s="242" t="s">
        <v>787</v>
      </c>
      <c r="B48" s="242" t="s">
        <v>788</v>
      </c>
      <c r="C48" s="242" t="s">
        <v>789</v>
      </c>
      <c r="D48" s="242" t="s">
        <v>256</v>
      </c>
      <c r="E48" s="242" t="s">
        <v>790</v>
      </c>
      <c r="F48" s="242" t="s">
        <v>791</v>
      </c>
      <c r="G48" s="222" t="s">
        <v>792</v>
      </c>
      <c r="H48" s="242" t="s">
        <v>793</v>
      </c>
      <c r="I48" s="242"/>
      <c r="J48" s="238"/>
      <c r="K48" s="216" t="s">
        <v>794</v>
      </c>
      <c r="L48" s="216"/>
      <c r="M48" s="216" t="s">
        <v>178</v>
      </c>
      <c r="N48" s="243" t="s">
        <v>795</v>
      </c>
      <c r="O48" s="216" t="s">
        <v>796</v>
      </c>
      <c r="P48" s="244"/>
      <c r="Q48" s="222" t="s">
        <v>781</v>
      </c>
      <c r="R48" s="222" t="s">
        <v>797</v>
      </c>
      <c r="S48" s="242" t="s">
        <v>798</v>
      </c>
      <c r="T48" s="242"/>
      <c r="U48" s="242" t="s">
        <v>799</v>
      </c>
      <c r="V48" s="242" t="s">
        <v>800</v>
      </c>
      <c r="W48" s="219"/>
      <c r="AA48" s="70"/>
      <c r="AB48" s="186">
        <f>IF(OR(J48="Fail",ISBLANK(J48)),INDEX('Issue Code Table'!C:C,MATCH(N:N,'Issue Code Table'!A:A,0)),IF(M48="Critical",6,IF(M48="Significant",5,IF(M48="Moderate",3,2))))</f>
        <v>4</v>
      </c>
    </row>
    <row r="49" spans="1:28" ht="306" x14ac:dyDescent="0.2">
      <c r="A49" s="236" t="s">
        <v>801</v>
      </c>
      <c r="B49" s="236" t="s">
        <v>428</v>
      </c>
      <c r="C49" s="236" t="s">
        <v>429</v>
      </c>
      <c r="D49" s="236" t="s">
        <v>256</v>
      </c>
      <c r="E49" s="236" t="s">
        <v>802</v>
      </c>
      <c r="F49" s="236" t="s">
        <v>803</v>
      </c>
      <c r="G49" s="237" t="s">
        <v>804</v>
      </c>
      <c r="H49" s="236" t="s">
        <v>805</v>
      </c>
      <c r="I49" s="236"/>
      <c r="J49" s="238"/>
      <c r="K49" s="238" t="s">
        <v>806</v>
      </c>
      <c r="L49" s="238"/>
      <c r="M49" s="238" t="s">
        <v>178</v>
      </c>
      <c r="N49" s="239" t="s">
        <v>795</v>
      </c>
      <c r="O49" s="238" t="s">
        <v>796</v>
      </c>
      <c r="P49" s="245"/>
      <c r="Q49" s="237" t="s">
        <v>781</v>
      </c>
      <c r="R49" s="237" t="s">
        <v>807</v>
      </c>
      <c r="S49" s="236" t="s">
        <v>808</v>
      </c>
      <c r="T49" s="236"/>
      <c r="U49" s="236" t="s">
        <v>809</v>
      </c>
      <c r="V49" s="236" t="s">
        <v>810</v>
      </c>
      <c r="W49" s="241"/>
      <c r="AA49" s="70"/>
      <c r="AB49" s="186">
        <f>IF(OR(J49="Fail",ISBLANK(J49)),INDEX('Issue Code Table'!C:C,MATCH(N:N,'Issue Code Table'!A:A,0)),IF(M49="Critical",6,IF(M49="Significant",5,IF(M49="Moderate",3,2))))</f>
        <v>4</v>
      </c>
    </row>
    <row r="50" spans="1:28" ht="255" x14ac:dyDescent="0.2">
      <c r="A50" s="242" t="s">
        <v>811</v>
      </c>
      <c r="B50" s="242" t="s">
        <v>812</v>
      </c>
      <c r="C50" s="242" t="s">
        <v>813</v>
      </c>
      <c r="D50" s="242" t="s">
        <v>256</v>
      </c>
      <c r="E50" s="242" t="s">
        <v>814</v>
      </c>
      <c r="F50" s="242" t="s">
        <v>815</v>
      </c>
      <c r="G50" s="222" t="s">
        <v>816</v>
      </c>
      <c r="H50" s="242" t="s">
        <v>817</v>
      </c>
      <c r="I50" s="242"/>
      <c r="J50" s="238"/>
      <c r="K50" s="216" t="s">
        <v>818</v>
      </c>
      <c r="L50" s="216"/>
      <c r="M50" s="216" t="s">
        <v>138</v>
      </c>
      <c r="N50" s="243" t="s">
        <v>248</v>
      </c>
      <c r="O50" s="216" t="s">
        <v>249</v>
      </c>
      <c r="P50" s="244"/>
      <c r="Q50" s="222" t="s">
        <v>781</v>
      </c>
      <c r="R50" s="222" t="s">
        <v>819</v>
      </c>
      <c r="S50" s="242" t="s">
        <v>820</v>
      </c>
      <c r="T50" s="242"/>
      <c r="U50" s="242" t="s">
        <v>821</v>
      </c>
      <c r="V50" s="242" t="s">
        <v>822</v>
      </c>
      <c r="W50" s="219" t="s">
        <v>823</v>
      </c>
      <c r="AA50" s="70"/>
      <c r="AB50" s="186">
        <f>IF(OR(J50="Fail",ISBLANK(J50)),INDEX('Issue Code Table'!C:C,MATCH(N:N,'Issue Code Table'!A:A,0)),IF(M50="Critical",6,IF(M50="Significant",5,IF(M50="Moderate",3,2))))</f>
        <v>6</v>
      </c>
    </row>
    <row r="51" spans="1:28" ht="409.5" x14ac:dyDescent="0.2">
      <c r="A51" s="236" t="s">
        <v>824</v>
      </c>
      <c r="B51" s="236" t="s">
        <v>812</v>
      </c>
      <c r="C51" s="236" t="s">
        <v>813</v>
      </c>
      <c r="D51" s="236" t="s">
        <v>256</v>
      </c>
      <c r="E51" s="236" t="s">
        <v>825</v>
      </c>
      <c r="F51" s="236" t="s">
        <v>826</v>
      </c>
      <c r="G51" s="237" t="s">
        <v>827</v>
      </c>
      <c r="H51" s="236" t="s">
        <v>828</v>
      </c>
      <c r="I51" s="236"/>
      <c r="J51" s="238"/>
      <c r="K51" s="238" t="s">
        <v>829</v>
      </c>
      <c r="L51" s="238"/>
      <c r="M51" s="238" t="s">
        <v>138</v>
      </c>
      <c r="N51" s="239" t="s">
        <v>248</v>
      </c>
      <c r="O51" s="238" t="s">
        <v>249</v>
      </c>
      <c r="P51" s="245"/>
      <c r="Q51" s="237" t="s">
        <v>781</v>
      </c>
      <c r="R51" s="237" t="s">
        <v>830</v>
      </c>
      <c r="S51" s="236" t="s">
        <v>831</v>
      </c>
      <c r="T51" s="236"/>
      <c r="U51" s="236" t="s">
        <v>832</v>
      </c>
      <c r="V51" s="236" t="s">
        <v>833</v>
      </c>
      <c r="W51" s="241" t="s">
        <v>834</v>
      </c>
      <c r="AA51" s="70"/>
      <c r="AB51" s="186">
        <f>IF(OR(J51="Fail",ISBLANK(J51)),INDEX('Issue Code Table'!C:C,MATCH(N:N,'Issue Code Table'!A:A,0)),IF(M51="Critical",6,IF(M51="Significant",5,IF(M51="Moderate",3,2))))</f>
        <v>6</v>
      </c>
    </row>
    <row r="52" spans="1:28" ht="165.75" x14ac:dyDescent="0.2">
      <c r="A52" s="242" t="s">
        <v>835</v>
      </c>
      <c r="B52" s="242" t="s">
        <v>812</v>
      </c>
      <c r="C52" s="242" t="s">
        <v>813</v>
      </c>
      <c r="D52" s="242" t="s">
        <v>256</v>
      </c>
      <c r="E52" s="242" t="s">
        <v>836</v>
      </c>
      <c r="F52" s="242" t="s">
        <v>837</v>
      </c>
      <c r="G52" s="222" t="s">
        <v>838</v>
      </c>
      <c r="H52" s="242" t="s">
        <v>839</v>
      </c>
      <c r="I52" s="242"/>
      <c r="J52" s="238"/>
      <c r="K52" s="216" t="s">
        <v>840</v>
      </c>
      <c r="L52" s="216"/>
      <c r="M52" s="216" t="s">
        <v>178</v>
      </c>
      <c r="N52" s="243" t="s">
        <v>660</v>
      </c>
      <c r="O52" s="216" t="s">
        <v>661</v>
      </c>
      <c r="P52" s="244"/>
      <c r="Q52" s="222" t="s">
        <v>781</v>
      </c>
      <c r="R52" s="222" t="s">
        <v>841</v>
      </c>
      <c r="S52" s="242" t="s">
        <v>842</v>
      </c>
      <c r="T52" s="242"/>
      <c r="U52" s="242" t="s">
        <v>843</v>
      </c>
      <c r="V52" s="242" t="s">
        <v>844</v>
      </c>
      <c r="W52" s="219"/>
      <c r="AA52" s="70"/>
      <c r="AB52" s="186">
        <f>IF(OR(J52="Fail",ISBLANK(J52)),INDEX('Issue Code Table'!C:C,MATCH(N:N,'Issue Code Table'!A:A,0)),IF(M52="Critical",6,IF(M52="Significant",5,IF(M52="Moderate",3,2))))</f>
        <v>4</v>
      </c>
    </row>
    <row r="53" spans="1:28" ht="76.5" x14ac:dyDescent="0.2">
      <c r="A53" s="236" t="s">
        <v>845</v>
      </c>
      <c r="B53" s="236" t="s">
        <v>812</v>
      </c>
      <c r="C53" s="236" t="s">
        <v>813</v>
      </c>
      <c r="D53" s="236" t="s">
        <v>256</v>
      </c>
      <c r="E53" s="236" t="s">
        <v>846</v>
      </c>
      <c r="F53" s="236" t="s">
        <v>847</v>
      </c>
      <c r="G53" s="237" t="s">
        <v>848</v>
      </c>
      <c r="H53" s="236" t="s">
        <v>849</v>
      </c>
      <c r="I53" s="236"/>
      <c r="J53" s="238"/>
      <c r="K53" s="238" t="s">
        <v>850</v>
      </c>
      <c r="L53" s="238"/>
      <c r="M53" s="238" t="s">
        <v>178</v>
      </c>
      <c r="N53" s="239" t="s">
        <v>660</v>
      </c>
      <c r="O53" s="238" t="s">
        <v>661</v>
      </c>
      <c r="P53" s="245"/>
      <c r="Q53" s="237" t="s">
        <v>781</v>
      </c>
      <c r="R53" s="237" t="s">
        <v>851</v>
      </c>
      <c r="S53" s="236" t="s">
        <v>852</v>
      </c>
      <c r="T53" s="236"/>
      <c r="U53" s="236" t="s">
        <v>853</v>
      </c>
      <c r="V53" s="236" t="s">
        <v>854</v>
      </c>
      <c r="W53" s="241"/>
      <c r="AA53" s="70"/>
      <c r="AB53" s="186">
        <f>IF(OR(J53="Fail",ISBLANK(J53)),INDEX('Issue Code Table'!C:C,MATCH(N:N,'Issue Code Table'!A:A,0)),IF(M53="Critical",6,IF(M53="Significant",5,IF(M53="Moderate",3,2))))</f>
        <v>4</v>
      </c>
    </row>
    <row r="54" spans="1:28" ht="409.5" x14ac:dyDescent="0.2">
      <c r="A54" s="242" t="s">
        <v>855</v>
      </c>
      <c r="B54" s="242" t="s">
        <v>243</v>
      </c>
      <c r="C54" s="242" t="s">
        <v>856</v>
      </c>
      <c r="D54" s="242" t="s">
        <v>256</v>
      </c>
      <c r="E54" s="242" t="s">
        <v>857</v>
      </c>
      <c r="F54" s="242" t="s">
        <v>858</v>
      </c>
      <c r="G54" s="222" t="s">
        <v>859</v>
      </c>
      <c r="H54" s="242" t="s">
        <v>860</v>
      </c>
      <c r="I54" s="242"/>
      <c r="J54" s="238"/>
      <c r="K54" s="216" t="s">
        <v>861</v>
      </c>
      <c r="L54" s="216"/>
      <c r="M54" s="216" t="s">
        <v>178</v>
      </c>
      <c r="N54" s="243" t="s">
        <v>660</v>
      </c>
      <c r="O54" s="216" t="s">
        <v>661</v>
      </c>
      <c r="P54" s="244"/>
      <c r="Q54" s="222" t="s">
        <v>781</v>
      </c>
      <c r="R54" s="222" t="s">
        <v>862</v>
      </c>
      <c r="S54" s="242" t="s">
        <v>863</v>
      </c>
      <c r="T54" s="242"/>
      <c r="U54" s="242" t="s">
        <v>864</v>
      </c>
      <c r="V54" s="242" t="s">
        <v>865</v>
      </c>
      <c r="W54" s="219"/>
      <c r="AA54" s="70"/>
      <c r="AB54" s="186">
        <f>IF(OR(J54="Fail",ISBLANK(J54)),INDEX('Issue Code Table'!C:C,MATCH(N:N,'Issue Code Table'!A:A,0)),IF(M54="Critical",6,IF(M54="Significant",5,IF(M54="Moderate",3,2))))</f>
        <v>4</v>
      </c>
    </row>
    <row r="55" spans="1:28" ht="409.5" x14ac:dyDescent="0.2">
      <c r="A55" s="236" t="s">
        <v>866</v>
      </c>
      <c r="B55" s="236" t="s">
        <v>243</v>
      </c>
      <c r="C55" s="236" t="s">
        <v>856</v>
      </c>
      <c r="D55" s="236" t="s">
        <v>256</v>
      </c>
      <c r="E55" s="236" t="s">
        <v>867</v>
      </c>
      <c r="F55" s="236" t="s">
        <v>868</v>
      </c>
      <c r="G55" s="237" t="s">
        <v>869</v>
      </c>
      <c r="H55" s="236" t="s">
        <v>870</v>
      </c>
      <c r="I55" s="236"/>
      <c r="J55" s="238"/>
      <c r="K55" s="238" t="s">
        <v>871</v>
      </c>
      <c r="L55" s="238"/>
      <c r="M55" s="238" t="s">
        <v>178</v>
      </c>
      <c r="N55" s="239" t="s">
        <v>660</v>
      </c>
      <c r="O55" s="238" t="s">
        <v>661</v>
      </c>
      <c r="P55" s="245"/>
      <c r="Q55" s="237" t="s">
        <v>781</v>
      </c>
      <c r="R55" s="237" t="s">
        <v>872</v>
      </c>
      <c r="S55" s="236" t="s">
        <v>873</v>
      </c>
      <c r="T55" s="236"/>
      <c r="U55" s="236" t="s">
        <v>874</v>
      </c>
      <c r="V55" s="236" t="s">
        <v>875</v>
      </c>
      <c r="W55" s="241"/>
      <c r="AA55" s="70"/>
      <c r="AB55" s="186">
        <f>IF(OR(J55="Fail",ISBLANK(J55)),INDEX('Issue Code Table'!C:C,MATCH(N:N,'Issue Code Table'!A:A,0)),IF(M55="Critical",6,IF(M55="Significant",5,IF(M55="Moderate",3,2))))</f>
        <v>4</v>
      </c>
    </row>
    <row r="56" spans="1:28" ht="127.5" x14ac:dyDescent="0.2">
      <c r="A56" s="242" t="s">
        <v>876</v>
      </c>
      <c r="B56" s="242" t="s">
        <v>877</v>
      </c>
      <c r="C56" s="242" t="s">
        <v>878</v>
      </c>
      <c r="D56" s="242" t="s">
        <v>256</v>
      </c>
      <c r="E56" s="242" t="s">
        <v>879</v>
      </c>
      <c r="F56" s="242" t="s">
        <v>880</v>
      </c>
      <c r="G56" s="222" t="s">
        <v>881</v>
      </c>
      <c r="H56" s="242" t="s">
        <v>882</v>
      </c>
      <c r="I56" s="242"/>
      <c r="J56" s="238"/>
      <c r="K56" s="216" t="s">
        <v>883</v>
      </c>
      <c r="L56" s="216"/>
      <c r="M56" s="216" t="s">
        <v>178</v>
      </c>
      <c r="N56" s="243" t="s">
        <v>179</v>
      </c>
      <c r="O56" s="216" t="s">
        <v>180</v>
      </c>
      <c r="P56" s="244"/>
      <c r="Q56" s="222" t="s">
        <v>884</v>
      </c>
      <c r="R56" s="222" t="s">
        <v>885</v>
      </c>
      <c r="S56" s="242" t="s">
        <v>886</v>
      </c>
      <c r="T56" s="242"/>
      <c r="U56" s="242" t="s">
        <v>887</v>
      </c>
      <c r="V56" s="242" t="s">
        <v>888</v>
      </c>
      <c r="W56" s="219"/>
      <c r="AA56" s="70"/>
      <c r="AB56" s="186">
        <f>IF(OR(J56="Fail",ISBLANK(J56)),INDEX('Issue Code Table'!C:C,MATCH(N:N,'Issue Code Table'!A:A,0)),IF(M56="Critical",6,IF(M56="Significant",5,IF(M56="Moderate",3,2))))</f>
        <v>4</v>
      </c>
    </row>
    <row r="57" spans="1:28" ht="89.25" x14ac:dyDescent="0.2">
      <c r="A57" s="236" t="s">
        <v>889</v>
      </c>
      <c r="B57" s="236" t="s">
        <v>877</v>
      </c>
      <c r="C57" s="236" t="s">
        <v>878</v>
      </c>
      <c r="D57" s="236" t="s">
        <v>256</v>
      </c>
      <c r="E57" s="236" t="s">
        <v>890</v>
      </c>
      <c r="F57" s="236" t="s">
        <v>891</v>
      </c>
      <c r="G57" s="237" t="s">
        <v>892</v>
      </c>
      <c r="H57" s="236" t="s">
        <v>893</v>
      </c>
      <c r="I57" s="236"/>
      <c r="J57" s="238"/>
      <c r="K57" s="238" t="s">
        <v>894</v>
      </c>
      <c r="L57" s="238"/>
      <c r="M57" s="238" t="s">
        <v>138</v>
      </c>
      <c r="N57" s="239" t="s">
        <v>172</v>
      </c>
      <c r="O57" s="238" t="s">
        <v>173</v>
      </c>
      <c r="P57" s="245"/>
      <c r="Q57" s="237" t="s">
        <v>884</v>
      </c>
      <c r="R57" s="237" t="s">
        <v>895</v>
      </c>
      <c r="S57" s="236" t="s">
        <v>896</v>
      </c>
      <c r="T57" s="236"/>
      <c r="U57" s="236" t="s">
        <v>897</v>
      </c>
      <c r="V57" s="236" t="s">
        <v>898</v>
      </c>
      <c r="W57" s="241" t="s">
        <v>899</v>
      </c>
      <c r="AA57" s="70"/>
      <c r="AB57" s="186">
        <f>IF(OR(J57="Fail",ISBLANK(J57)),INDEX('Issue Code Table'!C:C,MATCH(N:N,'Issue Code Table'!A:A,0)),IF(M57="Critical",6,IF(M57="Significant",5,IF(M57="Moderate",3,2))))</f>
        <v>5</v>
      </c>
    </row>
    <row r="58" spans="1:28" ht="140.25" x14ac:dyDescent="0.2">
      <c r="A58" s="242" t="s">
        <v>900</v>
      </c>
      <c r="B58" s="242" t="s">
        <v>160</v>
      </c>
      <c r="C58" s="242" t="s">
        <v>465</v>
      </c>
      <c r="D58" s="242" t="s">
        <v>256</v>
      </c>
      <c r="E58" s="242" t="s">
        <v>901</v>
      </c>
      <c r="F58" s="242" t="s">
        <v>902</v>
      </c>
      <c r="G58" s="222" t="s">
        <v>903</v>
      </c>
      <c r="H58" s="242" t="s">
        <v>904</v>
      </c>
      <c r="I58" s="242"/>
      <c r="J58" s="238"/>
      <c r="K58" s="216" t="s">
        <v>905</v>
      </c>
      <c r="L58" s="216"/>
      <c r="M58" s="216" t="s">
        <v>178</v>
      </c>
      <c r="N58" s="243" t="s">
        <v>906</v>
      </c>
      <c r="O58" s="216" t="s">
        <v>907</v>
      </c>
      <c r="P58" s="244"/>
      <c r="Q58" s="222" t="s">
        <v>908</v>
      </c>
      <c r="R58" s="222" t="s">
        <v>909</v>
      </c>
      <c r="S58" s="242" t="s">
        <v>910</v>
      </c>
      <c r="T58" s="242"/>
      <c r="U58" s="242" t="s">
        <v>911</v>
      </c>
      <c r="V58" s="242" t="s">
        <v>912</v>
      </c>
      <c r="W58" s="219"/>
      <c r="AA58" s="70"/>
      <c r="AB58" s="186">
        <f>IF(OR(J58="Fail",ISBLANK(J58)),INDEX('Issue Code Table'!C:C,MATCH(N:N,'Issue Code Table'!A:A,0)),IF(M58="Critical",6,IF(M58="Significant",5,IF(M58="Moderate",3,2))))</f>
        <v>5</v>
      </c>
    </row>
    <row r="59" spans="1:28" ht="102" x14ac:dyDescent="0.2">
      <c r="A59" s="236" t="s">
        <v>913</v>
      </c>
      <c r="B59" s="236" t="s">
        <v>160</v>
      </c>
      <c r="C59" s="236" t="s">
        <v>465</v>
      </c>
      <c r="D59" s="236" t="s">
        <v>256</v>
      </c>
      <c r="E59" s="236" t="s">
        <v>914</v>
      </c>
      <c r="F59" s="236" t="s">
        <v>915</v>
      </c>
      <c r="G59" s="237" t="s">
        <v>916</v>
      </c>
      <c r="H59" s="236" t="s">
        <v>917</v>
      </c>
      <c r="I59" s="236"/>
      <c r="J59" s="238"/>
      <c r="K59" s="238" t="s">
        <v>918</v>
      </c>
      <c r="L59" s="238"/>
      <c r="M59" s="238" t="s">
        <v>178</v>
      </c>
      <c r="N59" s="239" t="s">
        <v>919</v>
      </c>
      <c r="O59" s="238" t="s">
        <v>920</v>
      </c>
      <c r="P59" s="245"/>
      <c r="Q59" s="237" t="s">
        <v>908</v>
      </c>
      <c r="R59" s="237" t="s">
        <v>921</v>
      </c>
      <c r="S59" s="236" t="s">
        <v>922</v>
      </c>
      <c r="T59" s="236"/>
      <c r="U59" s="236" t="s">
        <v>923</v>
      </c>
      <c r="V59" s="236" t="s">
        <v>924</v>
      </c>
      <c r="W59" s="241"/>
      <c r="AA59" s="70"/>
      <c r="AB59" s="186">
        <f>IF(OR(J59="Fail",ISBLANK(J59)),INDEX('Issue Code Table'!C:C,MATCH(N:N,'Issue Code Table'!A:A,0)),IF(M59="Critical",6,IF(M59="Significant",5,IF(M59="Moderate",3,2))))</f>
        <v>4</v>
      </c>
    </row>
    <row r="60" spans="1:28" ht="102" x14ac:dyDescent="0.2">
      <c r="A60" s="242" t="s">
        <v>925</v>
      </c>
      <c r="B60" s="242" t="s">
        <v>160</v>
      </c>
      <c r="C60" s="242" t="s">
        <v>465</v>
      </c>
      <c r="D60" s="242" t="s">
        <v>256</v>
      </c>
      <c r="E60" s="242" t="s">
        <v>926</v>
      </c>
      <c r="F60" s="242" t="s">
        <v>927</v>
      </c>
      <c r="G60" s="222" t="s">
        <v>928</v>
      </c>
      <c r="H60" s="242" t="s">
        <v>929</v>
      </c>
      <c r="I60" s="242"/>
      <c r="J60" s="238"/>
      <c r="K60" s="216" t="s">
        <v>930</v>
      </c>
      <c r="L60" s="216"/>
      <c r="M60" s="216" t="s">
        <v>178</v>
      </c>
      <c r="N60" s="243" t="s">
        <v>906</v>
      </c>
      <c r="O60" s="216" t="s">
        <v>907</v>
      </c>
      <c r="P60" s="244"/>
      <c r="Q60" s="222" t="s">
        <v>908</v>
      </c>
      <c r="R60" s="222" t="s">
        <v>931</v>
      </c>
      <c r="S60" s="242" t="s">
        <v>932</v>
      </c>
      <c r="T60" s="242"/>
      <c r="U60" s="242" t="s">
        <v>933</v>
      </c>
      <c r="V60" s="242" t="s">
        <v>934</v>
      </c>
      <c r="W60" s="219"/>
      <c r="AA60" s="70"/>
      <c r="AB60" s="186">
        <f>IF(OR(J60="Fail",ISBLANK(J60)),INDEX('Issue Code Table'!C:C,MATCH(N:N,'Issue Code Table'!A:A,0)),IF(M60="Critical",6,IF(M60="Significant",5,IF(M60="Moderate",3,2))))</f>
        <v>5</v>
      </c>
    </row>
    <row r="61" spans="1:28" ht="102" x14ac:dyDescent="0.2">
      <c r="A61" s="236" t="s">
        <v>935</v>
      </c>
      <c r="B61" s="236" t="s">
        <v>160</v>
      </c>
      <c r="C61" s="236" t="s">
        <v>465</v>
      </c>
      <c r="D61" s="236" t="s">
        <v>256</v>
      </c>
      <c r="E61" s="236" t="s">
        <v>936</v>
      </c>
      <c r="F61" s="236" t="s">
        <v>937</v>
      </c>
      <c r="G61" s="237" t="s">
        <v>938</v>
      </c>
      <c r="H61" s="236" t="s">
        <v>939</v>
      </c>
      <c r="I61" s="236"/>
      <c r="J61" s="238"/>
      <c r="K61" s="238" t="s">
        <v>940</v>
      </c>
      <c r="L61" s="238"/>
      <c r="M61" s="238" t="s">
        <v>178</v>
      </c>
      <c r="N61" s="239" t="s">
        <v>906</v>
      </c>
      <c r="O61" s="238" t="s">
        <v>907</v>
      </c>
      <c r="P61" s="245"/>
      <c r="Q61" s="237" t="s">
        <v>908</v>
      </c>
      <c r="R61" s="237" t="s">
        <v>941</v>
      </c>
      <c r="S61" s="236" t="s">
        <v>942</v>
      </c>
      <c r="T61" s="236"/>
      <c r="U61" s="236" t="s">
        <v>943</v>
      </c>
      <c r="V61" s="236" t="s">
        <v>944</v>
      </c>
      <c r="W61" s="241"/>
      <c r="AA61" s="70"/>
      <c r="AB61" s="186">
        <f>IF(OR(J61="Fail",ISBLANK(J61)),INDEX('Issue Code Table'!C:C,MATCH(N:N,'Issue Code Table'!A:A,0)),IF(M61="Critical",6,IF(M61="Significant",5,IF(M61="Moderate",3,2))))</f>
        <v>5</v>
      </c>
    </row>
    <row r="62" spans="1:28" ht="216.75" x14ac:dyDescent="0.2">
      <c r="A62" s="242" t="s">
        <v>945</v>
      </c>
      <c r="B62" s="242" t="s">
        <v>160</v>
      </c>
      <c r="C62" s="242" t="s">
        <v>465</v>
      </c>
      <c r="D62" s="242" t="s">
        <v>256</v>
      </c>
      <c r="E62" s="242" t="s">
        <v>946</v>
      </c>
      <c r="F62" s="242" t="s">
        <v>947</v>
      </c>
      <c r="G62" s="222" t="s">
        <v>948</v>
      </c>
      <c r="H62" s="242" t="s">
        <v>949</v>
      </c>
      <c r="I62" s="242"/>
      <c r="J62" s="238"/>
      <c r="K62" s="216" t="s">
        <v>950</v>
      </c>
      <c r="L62" s="216"/>
      <c r="M62" s="216" t="s">
        <v>178</v>
      </c>
      <c r="N62" s="243" t="s">
        <v>906</v>
      </c>
      <c r="O62" s="216" t="s">
        <v>907</v>
      </c>
      <c r="P62" s="244"/>
      <c r="Q62" s="222" t="s">
        <v>908</v>
      </c>
      <c r="R62" s="222" t="s">
        <v>951</v>
      </c>
      <c r="S62" s="242" t="s">
        <v>952</v>
      </c>
      <c r="T62" s="242"/>
      <c r="U62" s="242" t="s">
        <v>953</v>
      </c>
      <c r="V62" s="242" t="s">
        <v>954</v>
      </c>
      <c r="W62" s="219"/>
      <c r="AA62" s="70"/>
      <c r="AB62" s="186">
        <f>IF(OR(J62="Fail",ISBLANK(J62)),INDEX('Issue Code Table'!C:C,MATCH(N:N,'Issue Code Table'!A:A,0)),IF(M62="Critical",6,IF(M62="Significant",5,IF(M62="Moderate",3,2))))</f>
        <v>5</v>
      </c>
    </row>
    <row r="63" spans="1:28" ht="230.25" thickBot="1" x14ac:dyDescent="0.25">
      <c r="A63" s="246" t="s">
        <v>955</v>
      </c>
      <c r="B63" s="246" t="s">
        <v>160</v>
      </c>
      <c r="C63" s="246" t="s">
        <v>465</v>
      </c>
      <c r="D63" s="246" t="s">
        <v>256</v>
      </c>
      <c r="E63" s="246" t="s">
        <v>956</v>
      </c>
      <c r="F63" s="246" t="s">
        <v>957</v>
      </c>
      <c r="G63" s="247" t="s">
        <v>958</v>
      </c>
      <c r="H63" s="246" t="s">
        <v>959</v>
      </c>
      <c r="I63" s="246"/>
      <c r="J63" s="238"/>
      <c r="K63" s="248" t="s">
        <v>960</v>
      </c>
      <c r="L63" s="248"/>
      <c r="M63" s="248" t="s">
        <v>178</v>
      </c>
      <c r="N63" s="249" t="s">
        <v>906</v>
      </c>
      <c r="O63" s="248" t="s">
        <v>907</v>
      </c>
      <c r="P63" s="250"/>
      <c r="Q63" s="247" t="s">
        <v>908</v>
      </c>
      <c r="R63" s="247" t="s">
        <v>961</v>
      </c>
      <c r="S63" s="246" t="s">
        <v>962</v>
      </c>
      <c r="T63" s="246"/>
      <c r="U63" s="246" t="s">
        <v>963</v>
      </c>
      <c r="V63" s="246" t="s">
        <v>964</v>
      </c>
      <c r="W63" s="251"/>
      <c r="AA63" s="70"/>
      <c r="AB63" s="186">
        <f>IF(OR(J63="Fail",ISBLANK(J63)),INDEX('Issue Code Table'!C:C,MATCH(N:N,'Issue Code Table'!A:A,0)),IF(M63="Critical",6,IF(M63="Significant",5,IF(M63="Moderate",3,2))))</f>
        <v>5</v>
      </c>
    </row>
    <row r="64" spans="1:28" x14ac:dyDescent="0.2">
      <c r="A64" s="67"/>
      <c r="B64" s="71"/>
      <c r="C64" s="67"/>
      <c r="D64" s="67"/>
      <c r="E64" s="67"/>
      <c r="F64" s="67"/>
      <c r="G64" s="67"/>
      <c r="H64" s="67"/>
      <c r="I64" s="67"/>
      <c r="J64" s="67"/>
      <c r="K64" s="67"/>
      <c r="L64" s="67"/>
      <c r="M64" s="67"/>
      <c r="N64" s="67"/>
      <c r="O64" s="67"/>
      <c r="P64" s="67"/>
      <c r="Q64" s="67"/>
      <c r="R64" s="67"/>
      <c r="S64" s="67"/>
      <c r="T64" s="67"/>
      <c r="U64" s="67"/>
      <c r="V64" s="67"/>
      <c r="W64" s="67"/>
      <c r="X64" s="67"/>
      <c r="Y64" s="67"/>
      <c r="Z64" s="67"/>
      <c r="AA64" s="67"/>
      <c r="AB64" s="75"/>
    </row>
    <row r="65" spans="9:21" x14ac:dyDescent="0.2">
      <c r="U65" s="70"/>
    </row>
    <row r="66" spans="9:21" x14ac:dyDescent="0.2">
      <c r="U66" s="70"/>
    </row>
    <row r="67" spans="9:21" x14ac:dyDescent="0.2">
      <c r="I67" s="70" t="s">
        <v>254</v>
      </c>
      <c r="U67" s="70"/>
    </row>
    <row r="68" spans="9:21" x14ac:dyDescent="0.2">
      <c r="I68" s="70" t="s">
        <v>58</v>
      </c>
      <c r="U68" s="70"/>
    </row>
    <row r="69" spans="9:21" x14ac:dyDescent="0.2">
      <c r="I69" s="70" t="s">
        <v>59</v>
      </c>
      <c r="U69" s="70"/>
    </row>
    <row r="70" spans="9:21" x14ac:dyDescent="0.2">
      <c r="I70" s="70" t="s">
        <v>47</v>
      </c>
      <c r="U70" s="70"/>
    </row>
    <row r="71" spans="9:21" x14ac:dyDescent="0.2">
      <c r="I71" s="70" t="s">
        <v>255</v>
      </c>
      <c r="U71" s="70"/>
    </row>
    <row r="72" spans="9:21" x14ac:dyDescent="0.2">
      <c r="I72" s="70" t="s">
        <v>256</v>
      </c>
      <c r="U72" s="70"/>
    </row>
    <row r="73" spans="9:21" x14ac:dyDescent="0.2">
      <c r="I73" s="70" t="s">
        <v>257</v>
      </c>
      <c r="U73" s="70"/>
    </row>
    <row r="74" spans="9:21" x14ac:dyDescent="0.2">
      <c r="U74" s="70"/>
    </row>
    <row r="75" spans="9:21" x14ac:dyDescent="0.2">
      <c r="I75" s="72" t="s">
        <v>258</v>
      </c>
      <c r="U75" s="70"/>
    </row>
    <row r="76" spans="9:21" x14ac:dyDescent="0.2">
      <c r="I76" s="72" t="s">
        <v>128</v>
      </c>
      <c r="U76" s="70"/>
    </row>
    <row r="77" spans="9:21" x14ac:dyDescent="0.2">
      <c r="I77" s="72" t="s">
        <v>138</v>
      </c>
      <c r="U77" s="70"/>
    </row>
    <row r="78" spans="9:21" x14ac:dyDescent="0.2">
      <c r="I78" s="72" t="s">
        <v>178</v>
      </c>
      <c r="U78" s="70"/>
    </row>
    <row r="79" spans="9:21" x14ac:dyDescent="0.2">
      <c r="I79" s="72" t="s">
        <v>156</v>
      </c>
      <c r="U79" s="70"/>
    </row>
    <row r="80" spans="9:21" x14ac:dyDescent="0.2">
      <c r="U80" s="70"/>
    </row>
    <row r="81" spans="21:21" x14ac:dyDescent="0.2">
      <c r="U81" s="70"/>
    </row>
    <row r="82" spans="21:21" x14ac:dyDescent="0.2">
      <c r="U82" s="70"/>
    </row>
    <row r="83" spans="21:21" x14ac:dyDescent="0.2">
      <c r="U83" s="70"/>
    </row>
    <row r="84" spans="21:21" x14ac:dyDescent="0.2">
      <c r="U84" s="70"/>
    </row>
    <row r="85" spans="21:21" x14ac:dyDescent="0.2">
      <c r="U85" s="70"/>
    </row>
    <row r="86" spans="21:21" x14ac:dyDescent="0.2">
      <c r="U86" s="70"/>
    </row>
    <row r="87" spans="21:21" x14ac:dyDescent="0.2">
      <c r="U87" s="70"/>
    </row>
    <row r="88" spans="21:21" x14ac:dyDescent="0.2">
      <c r="U88" s="70"/>
    </row>
    <row r="89" spans="21:21" x14ac:dyDescent="0.2">
      <c r="U89" s="70"/>
    </row>
    <row r="90" spans="21:21" x14ac:dyDescent="0.2">
      <c r="U90" s="70"/>
    </row>
    <row r="91" spans="21:21" x14ac:dyDescent="0.2">
      <c r="U91" s="70"/>
    </row>
    <row r="92" spans="21:21" x14ac:dyDescent="0.2">
      <c r="U92" s="70"/>
    </row>
    <row r="93" spans="21:21" x14ac:dyDescent="0.2">
      <c r="U93" s="70"/>
    </row>
    <row r="94" spans="21:21" x14ac:dyDescent="0.2">
      <c r="U94" s="70"/>
    </row>
    <row r="95" spans="21:21" x14ac:dyDescent="0.2">
      <c r="U95" s="70"/>
    </row>
    <row r="96" spans="21:21" x14ac:dyDescent="0.2">
      <c r="U96" s="70"/>
    </row>
    <row r="97" spans="21:21" x14ac:dyDescent="0.2">
      <c r="U97" s="70"/>
    </row>
    <row r="98" spans="21:21" x14ac:dyDescent="0.2">
      <c r="U98" s="70"/>
    </row>
    <row r="99" spans="21:21" x14ac:dyDescent="0.2">
      <c r="U99" s="70"/>
    </row>
    <row r="100" spans="21:21" x14ac:dyDescent="0.2">
      <c r="U100" s="70"/>
    </row>
    <row r="101" spans="21:21" x14ac:dyDescent="0.2">
      <c r="U101" s="70"/>
    </row>
    <row r="102" spans="21:21" x14ac:dyDescent="0.2">
      <c r="U102" s="70"/>
    </row>
    <row r="103" spans="21:21" x14ac:dyDescent="0.2">
      <c r="U103" s="70"/>
    </row>
    <row r="104" spans="21:21" x14ac:dyDescent="0.2">
      <c r="U104" s="70"/>
    </row>
    <row r="105" spans="21:21" x14ac:dyDescent="0.2">
      <c r="U105" s="70"/>
    </row>
    <row r="106" spans="21:21" x14ac:dyDescent="0.2">
      <c r="U106" s="70"/>
    </row>
    <row r="107" spans="21:21" x14ac:dyDescent="0.2">
      <c r="U107" s="70"/>
    </row>
    <row r="108" spans="21:21" x14ac:dyDescent="0.2">
      <c r="U108" s="70"/>
    </row>
    <row r="109" spans="21:21" x14ac:dyDescent="0.2">
      <c r="U109" s="70"/>
    </row>
    <row r="110" spans="21:21" x14ac:dyDescent="0.2">
      <c r="U110" s="70"/>
    </row>
    <row r="111" spans="21:21" x14ac:dyDescent="0.2">
      <c r="U111" s="70"/>
    </row>
    <row r="112" spans="21:21" x14ac:dyDescent="0.2">
      <c r="U112" s="70"/>
    </row>
    <row r="113" spans="21:21" x14ac:dyDescent="0.2">
      <c r="U113" s="70"/>
    </row>
    <row r="114" spans="21:21" x14ac:dyDescent="0.2">
      <c r="U114" s="70"/>
    </row>
    <row r="115" spans="21:21" x14ac:dyDescent="0.2">
      <c r="U115" s="70"/>
    </row>
    <row r="116" spans="21:21" x14ac:dyDescent="0.2">
      <c r="U116" s="70"/>
    </row>
    <row r="117" spans="21:21" x14ac:dyDescent="0.2">
      <c r="U117" s="70"/>
    </row>
    <row r="118" spans="21:21" x14ac:dyDescent="0.2">
      <c r="U118" s="70"/>
    </row>
    <row r="119" spans="21:21" x14ac:dyDescent="0.2">
      <c r="U119" s="70"/>
    </row>
    <row r="120" spans="21:21" x14ac:dyDescent="0.2">
      <c r="U120" s="70"/>
    </row>
    <row r="121" spans="21:21" x14ac:dyDescent="0.2">
      <c r="U121" s="70"/>
    </row>
    <row r="122" spans="21:21" x14ac:dyDescent="0.2">
      <c r="U122" s="70"/>
    </row>
    <row r="123" spans="21:21" x14ac:dyDescent="0.2">
      <c r="U123" s="70"/>
    </row>
    <row r="124" spans="21:21" x14ac:dyDescent="0.2">
      <c r="U124" s="70"/>
    </row>
    <row r="125" spans="21:21" x14ac:dyDescent="0.2">
      <c r="U125" s="70"/>
    </row>
    <row r="126" spans="21:21" x14ac:dyDescent="0.2">
      <c r="U126" s="70"/>
    </row>
    <row r="127" spans="21:21" x14ac:dyDescent="0.2">
      <c r="U127" s="70"/>
    </row>
    <row r="128" spans="21:21" x14ac:dyDescent="0.2">
      <c r="U128" s="70"/>
    </row>
    <row r="129" spans="21:21" x14ac:dyDescent="0.2">
      <c r="U129" s="70"/>
    </row>
    <row r="130" spans="21:21" x14ac:dyDescent="0.2">
      <c r="U130" s="70"/>
    </row>
    <row r="131" spans="21:21" x14ac:dyDescent="0.2">
      <c r="U131" s="70"/>
    </row>
    <row r="132" spans="21:21" x14ac:dyDescent="0.2">
      <c r="U132" s="70"/>
    </row>
    <row r="133" spans="21:21" x14ac:dyDescent="0.2">
      <c r="U133" s="70"/>
    </row>
    <row r="134" spans="21:21" x14ac:dyDescent="0.2">
      <c r="U134" s="70"/>
    </row>
    <row r="135" spans="21:21" x14ac:dyDescent="0.2">
      <c r="U135" s="70"/>
    </row>
    <row r="136" spans="21:21" x14ac:dyDescent="0.2">
      <c r="U136" s="70"/>
    </row>
    <row r="137" spans="21:21" x14ac:dyDescent="0.2">
      <c r="U137" s="70"/>
    </row>
    <row r="138" spans="21:21" x14ac:dyDescent="0.2">
      <c r="U138" s="70"/>
    </row>
    <row r="139" spans="21:21" x14ac:dyDescent="0.2">
      <c r="U139" s="70"/>
    </row>
    <row r="140" spans="21:21" x14ac:dyDescent="0.2">
      <c r="U140" s="70"/>
    </row>
    <row r="141" spans="21:21" x14ac:dyDescent="0.2">
      <c r="U141" s="70"/>
    </row>
    <row r="142" spans="21:21" x14ac:dyDescent="0.2">
      <c r="U142" s="70"/>
    </row>
    <row r="143" spans="21:21" x14ac:dyDescent="0.2">
      <c r="U143" s="70"/>
    </row>
    <row r="144" spans="21:21" x14ac:dyDescent="0.2">
      <c r="U144" s="70"/>
    </row>
    <row r="145" spans="21:21" x14ac:dyDescent="0.2">
      <c r="U145" s="70"/>
    </row>
    <row r="146" spans="21:21" x14ac:dyDescent="0.2">
      <c r="U146" s="70"/>
    </row>
    <row r="147" spans="21:21" x14ac:dyDescent="0.2">
      <c r="U147" s="70"/>
    </row>
    <row r="148" spans="21:21" x14ac:dyDescent="0.2">
      <c r="U148" s="70"/>
    </row>
    <row r="149" spans="21:21" x14ac:dyDescent="0.2">
      <c r="U149" s="70"/>
    </row>
    <row r="150" spans="21:21" x14ac:dyDescent="0.2">
      <c r="U150" s="70"/>
    </row>
    <row r="151" spans="21:21" x14ac:dyDescent="0.2">
      <c r="U151" s="70"/>
    </row>
    <row r="152" spans="21:21" x14ac:dyDescent="0.2">
      <c r="U152" s="70"/>
    </row>
    <row r="153" spans="21:21" x14ac:dyDescent="0.2">
      <c r="U153" s="70"/>
    </row>
    <row r="154" spans="21:21" x14ac:dyDescent="0.2">
      <c r="U154" s="70"/>
    </row>
    <row r="155" spans="21:21" x14ac:dyDescent="0.2">
      <c r="U155" s="70"/>
    </row>
    <row r="156" spans="21:21" x14ac:dyDescent="0.2">
      <c r="U156" s="70"/>
    </row>
    <row r="157" spans="21:21" x14ac:dyDescent="0.2">
      <c r="U157" s="70"/>
    </row>
    <row r="158" spans="21:21" x14ac:dyDescent="0.2">
      <c r="U158" s="70"/>
    </row>
    <row r="159" spans="21:21" x14ac:dyDescent="0.2">
      <c r="U159" s="70"/>
    </row>
    <row r="160" spans="21:21" x14ac:dyDescent="0.2">
      <c r="U160" s="70"/>
    </row>
    <row r="161" spans="21:21" x14ac:dyDescent="0.2">
      <c r="U161" s="70"/>
    </row>
    <row r="162" spans="21:21" x14ac:dyDescent="0.2">
      <c r="U162" s="70"/>
    </row>
    <row r="163" spans="21:21" x14ac:dyDescent="0.2">
      <c r="U163" s="70"/>
    </row>
    <row r="164" spans="21:21" x14ac:dyDescent="0.2">
      <c r="U164" s="70"/>
    </row>
    <row r="165" spans="21:21" x14ac:dyDescent="0.2">
      <c r="U165" s="70"/>
    </row>
    <row r="166" spans="21:21" x14ac:dyDescent="0.2">
      <c r="U166" s="70"/>
    </row>
    <row r="167" spans="21:21" x14ac:dyDescent="0.2">
      <c r="U167" s="70"/>
    </row>
    <row r="168" spans="21:21" x14ac:dyDescent="0.2">
      <c r="U168" s="70"/>
    </row>
    <row r="169" spans="21:21" x14ac:dyDescent="0.2">
      <c r="U169" s="70"/>
    </row>
    <row r="170" spans="21:21" x14ac:dyDescent="0.2">
      <c r="U170" s="70"/>
    </row>
    <row r="171" spans="21:21" x14ac:dyDescent="0.2">
      <c r="U171" s="70"/>
    </row>
    <row r="172" spans="21:21" x14ac:dyDescent="0.2">
      <c r="U172" s="70"/>
    </row>
    <row r="173" spans="21:21" x14ac:dyDescent="0.2">
      <c r="U173" s="70"/>
    </row>
    <row r="174" spans="21:21" x14ac:dyDescent="0.2">
      <c r="U174" s="70"/>
    </row>
    <row r="175" spans="21:21" x14ac:dyDescent="0.2">
      <c r="U175" s="70"/>
    </row>
    <row r="176" spans="21:21" x14ac:dyDescent="0.2">
      <c r="U176" s="70"/>
    </row>
    <row r="177" spans="21:21" x14ac:dyDescent="0.2">
      <c r="U177" s="70"/>
    </row>
    <row r="178" spans="21:21" x14ac:dyDescent="0.2">
      <c r="U178" s="70"/>
    </row>
    <row r="179" spans="21:21" x14ac:dyDescent="0.2">
      <c r="U179" s="70"/>
    </row>
    <row r="180" spans="21:21" x14ac:dyDescent="0.2">
      <c r="U180" s="70"/>
    </row>
    <row r="181" spans="21:21" x14ac:dyDescent="0.2">
      <c r="U181" s="70"/>
    </row>
    <row r="182" spans="21:21" x14ac:dyDescent="0.2">
      <c r="U182" s="70"/>
    </row>
    <row r="183" spans="21:21" x14ac:dyDescent="0.2">
      <c r="U183" s="70"/>
    </row>
    <row r="184" spans="21:21" x14ac:dyDescent="0.2">
      <c r="U184" s="70"/>
    </row>
    <row r="185" spans="21:21" x14ac:dyDescent="0.2">
      <c r="U185" s="70"/>
    </row>
    <row r="186" spans="21:21" x14ac:dyDescent="0.2">
      <c r="U186" s="70"/>
    </row>
    <row r="187" spans="21:21" x14ac:dyDescent="0.2">
      <c r="U187" s="70"/>
    </row>
    <row r="188" spans="21:21" x14ac:dyDescent="0.2">
      <c r="U188" s="70"/>
    </row>
    <row r="189" spans="21:21" x14ac:dyDescent="0.2">
      <c r="U189" s="70"/>
    </row>
    <row r="190" spans="21:21" x14ac:dyDescent="0.2">
      <c r="U190" s="70"/>
    </row>
    <row r="191" spans="21:21" x14ac:dyDescent="0.2">
      <c r="U191" s="70"/>
    </row>
    <row r="192" spans="21:21" x14ac:dyDescent="0.2">
      <c r="U192" s="70"/>
    </row>
    <row r="193" spans="21:21" x14ac:dyDescent="0.2">
      <c r="U193" s="70"/>
    </row>
    <row r="194" spans="21:21" x14ac:dyDescent="0.2">
      <c r="U194" s="70"/>
    </row>
    <row r="195" spans="21:21" x14ac:dyDescent="0.2">
      <c r="U195" s="70"/>
    </row>
    <row r="196" spans="21:21" x14ac:dyDescent="0.2">
      <c r="U196" s="70"/>
    </row>
    <row r="197" spans="21:21" x14ac:dyDescent="0.2">
      <c r="U197" s="70"/>
    </row>
    <row r="198" spans="21:21" x14ac:dyDescent="0.2">
      <c r="U198" s="70"/>
    </row>
    <row r="199" spans="21:21" x14ac:dyDescent="0.2">
      <c r="U199" s="70"/>
    </row>
    <row r="200" spans="21:21" x14ac:dyDescent="0.2">
      <c r="U200" s="70"/>
    </row>
    <row r="201" spans="21:21" x14ac:dyDescent="0.2">
      <c r="U201" s="70"/>
    </row>
    <row r="202" spans="21:21" x14ac:dyDescent="0.2">
      <c r="U202" s="70"/>
    </row>
    <row r="203" spans="21:21" x14ac:dyDescent="0.2">
      <c r="U203" s="70"/>
    </row>
    <row r="204" spans="21:21" x14ac:dyDescent="0.2">
      <c r="U204" s="70"/>
    </row>
    <row r="205" spans="21:21" x14ac:dyDescent="0.2">
      <c r="U205" s="70"/>
    </row>
    <row r="206" spans="21:21" x14ac:dyDescent="0.2">
      <c r="U206" s="70"/>
    </row>
    <row r="207" spans="21:21" x14ac:dyDescent="0.2">
      <c r="U207" s="70"/>
    </row>
    <row r="208" spans="21:21" x14ac:dyDescent="0.2">
      <c r="U208" s="70"/>
    </row>
    <row r="209" spans="21:21" x14ac:dyDescent="0.2">
      <c r="U209" s="70"/>
    </row>
    <row r="210" spans="21:21" x14ac:dyDescent="0.2">
      <c r="U210" s="70"/>
    </row>
    <row r="211" spans="21:21" x14ac:dyDescent="0.2">
      <c r="U211" s="70"/>
    </row>
    <row r="212" spans="21:21" x14ac:dyDescent="0.2">
      <c r="U212" s="70"/>
    </row>
    <row r="213" spans="21:21" x14ac:dyDescent="0.2">
      <c r="U213" s="70"/>
    </row>
    <row r="214" spans="21:21" x14ac:dyDescent="0.2">
      <c r="U214" s="70"/>
    </row>
    <row r="215" spans="21:21" x14ac:dyDescent="0.2">
      <c r="U215" s="70"/>
    </row>
    <row r="216" spans="21:21" x14ac:dyDescent="0.2">
      <c r="U216" s="70"/>
    </row>
    <row r="217" spans="21:21" x14ac:dyDescent="0.2">
      <c r="U217" s="70"/>
    </row>
    <row r="218" spans="21:21" x14ac:dyDescent="0.2">
      <c r="U218" s="70"/>
    </row>
    <row r="219" spans="21:21" x14ac:dyDescent="0.2">
      <c r="U219" s="70"/>
    </row>
    <row r="220" spans="21:21" x14ac:dyDescent="0.2">
      <c r="U220" s="70"/>
    </row>
    <row r="221" spans="21:21" x14ac:dyDescent="0.2">
      <c r="U221" s="70"/>
    </row>
    <row r="222" spans="21:21" x14ac:dyDescent="0.2">
      <c r="U222" s="70"/>
    </row>
    <row r="223" spans="21:21" x14ac:dyDescent="0.2">
      <c r="U223" s="70"/>
    </row>
    <row r="224" spans="21:21" x14ac:dyDescent="0.2">
      <c r="U224" s="70"/>
    </row>
    <row r="225" spans="21:21" x14ac:dyDescent="0.2">
      <c r="U225" s="70"/>
    </row>
    <row r="226" spans="21:21" x14ac:dyDescent="0.2">
      <c r="U226" s="70"/>
    </row>
    <row r="227" spans="21:21" x14ac:dyDescent="0.2">
      <c r="U227" s="70"/>
    </row>
    <row r="228" spans="21:21" x14ac:dyDescent="0.2">
      <c r="U228" s="70"/>
    </row>
    <row r="229" spans="21:21" x14ac:dyDescent="0.2">
      <c r="U229" s="70"/>
    </row>
    <row r="230" spans="21:21" x14ac:dyDescent="0.2">
      <c r="U230" s="70"/>
    </row>
    <row r="231" spans="21:21" x14ac:dyDescent="0.2">
      <c r="U231" s="70"/>
    </row>
    <row r="232" spans="21:21" x14ac:dyDescent="0.2">
      <c r="U232" s="70"/>
    </row>
    <row r="233" spans="21:21" x14ac:dyDescent="0.2">
      <c r="U233" s="70"/>
    </row>
    <row r="234" spans="21:21" x14ac:dyDescent="0.2">
      <c r="U234" s="70"/>
    </row>
    <row r="235" spans="21:21" x14ac:dyDescent="0.2">
      <c r="U235" s="70"/>
    </row>
    <row r="236" spans="21:21" x14ac:dyDescent="0.2">
      <c r="U236" s="70"/>
    </row>
    <row r="237" spans="21:21" x14ac:dyDescent="0.2">
      <c r="U237" s="70"/>
    </row>
    <row r="238" spans="21:21" x14ac:dyDescent="0.2">
      <c r="U238" s="70"/>
    </row>
    <row r="239" spans="21:21" x14ac:dyDescent="0.2">
      <c r="U239" s="70"/>
    </row>
    <row r="240" spans="21:21" x14ac:dyDescent="0.2">
      <c r="U240" s="70"/>
    </row>
    <row r="241" spans="21:21" x14ac:dyDescent="0.2">
      <c r="U241" s="70"/>
    </row>
    <row r="242" spans="21:21" x14ac:dyDescent="0.2">
      <c r="U242" s="70"/>
    </row>
    <row r="243" spans="21:21" x14ac:dyDescent="0.2">
      <c r="U243" s="70"/>
    </row>
    <row r="244" spans="21:21" x14ac:dyDescent="0.2">
      <c r="U244" s="70"/>
    </row>
    <row r="245" spans="21:21" x14ac:dyDescent="0.2">
      <c r="U245" s="70"/>
    </row>
    <row r="246" spans="21:21" x14ac:dyDescent="0.2">
      <c r="U246" s="70"/>
    </row>
    <row r="247" spans="21:21" x14ac:dyDescent="0.2">
      <c r="U247" s="70"/>
    </row>
    <row r="248" spans="21:21" x14ac:dyDescent="0.2">
      <c r="U248" s="70"/>
    </row>
    <row r="249" spans="21:21" x14ac:dyDescent="0.2">
      <c r="U249" s="70"/>
    </row>
    <row r="250" spans="21:21" x14ac:dyDescent="0.2">
      <c r="U250" s="70"/>
    </row>
    <row r="251" spans="21:21" x14ac:dyDescent="0.2">
      <c r="U251" s="70"/>
    </row>
    <row r="252" spans="21:21" x14ac:dyDescent="0.2">
      <c r="U252" s="70"/>
    </row>
    <row r="253" spans="21:21" x14ac:dyDescent="0.2">
      <c r="U253" s="70"/>
    </row>
    <row r="254" spans="21:21" x14ac:dyDescent="0.2">
      <c r="U254" s="70"/>
    </row>
    <row r="255" spans="21:21" x14ac:dyDescent="0.2">
      <c r="U255" s="70"/>
    </row>
    <row r="256" spans="21:21" x14ac:dyDescent="0.2">
      <c r="U256" s="70"/>
    </row>
    <row r="257" spans="21:21" x14ac:dyDescent="0.2">
      <c r="U257" s="70"/>
    </row>
    <row r="258" spans="21:21" x14ac:dyDescent="0.2">
      <c r="U258" s="70"/>
    </row>
    <row r="259" spans="21:21" x14ac:dyDescent="0.2">
      <c r="U259" s="70"/>
    </row>
    <row r="260" spans="21:21" x14ac:dyDescent="0.2">
      <c r="U260" s="70"/>
    </row>
    <row r="261" spans="21:21" x14ac:dyDescent="0.2">
      <c r="U261" s="70"/>
    </row>
    <row r="262" spans="21:21" x14ac:dyDescent="0.2">
      <c r="U262" s="70"/>
    </row>
    <row r="263" spans="21:21" x14ac:dyDescent="0.2">
      <c r="U263" s="70"/>
    </row>
    <row r="264" spans="21:21" x14ac:dyDescent="0.2">
      <c r="U264" s="70"/>
    </row>
    <row r="265" spans="21:21" x14ac:dyDescent="0.2">
      <c r="U265" s="70"/>
    </row>
    <row r="266" spans="21:21" x14ac:dyDescent="0.2">
      <c r="U266" s="70"/>
    </row>
    <row r="267" spans="21:21" x14ac:dyDescent="0.2">
      <c r="U267" s="70"/>
    </row>
    <row r="268" spans="21:21" x14ac:dyDescent="0.2">
      <c r="U268" s="70"/>
    </row>
    <row r="269" spans="21:21" x14ac:dyDescent="0.2">
      <c r="U269" s="70"/>
    </row>
    <row r="270" spans="21:21" x14ac:dyDescent="0.2">
      <c r="U270" s="70"/>
    </row>
    <row r="271" spans="21:21" x14ac:dyDescent="0.2">
      <c r="U271" s="70"/>
    </row>
    <row r="272" spans="21:21" x14ac:dyDescent="0.2">
      <c r="U272" s="70"/>
    </row>
    <row r="273" spans="21:21" x14ac:dyDescent="0.2">
      <c r="U273" s="70"/>
    </row>
    <row r="274" spans="21:21" x14ac:dyDescent="0.2">
      <c r="U274" s="70"/>
    </row>
    <row r="275" spans="21:21" x14ac:dyDescent="0.2">
      <c r="U275" s="70"/>
    </row>
    <row r="276" spans="21:21" x14ac:dyDescent="0.2">
      <c r="U276" s="70"/>
    </row>
    <row r="277" spans="21:21" x14ac:dyDescent="0.2">
      <c r="U277" s="70"/>
    </row>
    <row r="278" spans="21:21" x14ac:dyDescent="0.2">
      <c r="U278" s="70"/>
    </row>
    <row r="279" spans="21:21" x14ac:dyDescent="0.2">
      <c r="U279" s="70"/>
    </row>
    <row r="280" spans="21:21" x14ac:dyDescent="0.2">
      <c r="U280" s="70"/>
    </row>
    <row r="281" spans="21:21" x14ac:dyDescent="0.2">
      <c r="U281" s="70"/>
    </row>
    <row r="282" spans="21:21" x14ac:dyDescent="0.2">
      <c r="U282" s="70"/>
    </row>
    <row r="283" spans="21:21" x14ac:dyDescent="0.2">
      <c r="U283" s="70"/>
    </row>
    <row r="284" spans="21:21" x14ac:dyDescent="0.2">
      <c r="U284" s="70"/>
    </row>
    <row r="285" spans="21:21" x14ac:dyDescent="0.2">
      <c r="U285" s="70"/>
    </row>
    <row r="286" spans="21:21" x14ac:dyDescent="0.2">
      <c r="U286" s="70"/>
    </row>
    <row r="287" spans="21:21" x14ac:dyDescent="0.2">
      <c r="U287" s="70"/>
    </row>
    <row r="288" spans="21:21" x14ac:dyDescent="0.2">
      <c r="U288" s="70"/>
    </row>
    <row r="289" spans="21:21" x14ac:dyDescent="0.2">
      <c r="U289" s="70"/>
    </row>
    <row r="290" spans="21:21" x14ac:dyDescent="0.2">
      <c r="U290" s="70"/>
    </row>
    <row r="291" spans="21:21" x14ac:dyDescent="0.2">
      <c r="U291" s="70"/>
    </row>
    <row r="292" spans="21:21" x14ac:dyDescent="0.2">
      <c r="U292" s="70"/>
    </row>
    <row r="293" spans="21:21" x14ac:dyDescent="0.2">
      <c r="U293" s="70"/>
    </row>
    <row r="294" spans="21:21" x14ac:dyDescent="0.2">
      <c r="U294" s="70"/>
    </row>
    <row r="295" spans="21:21" x14ac:dyDescent="0.2">
      <c r="U295" s="70"/>
    </row>
    <row r="296" spans="21:21" x14ac:dyDescent="0.2">
      <c r="U296" s="70"/>
    </row>
    <row r="297" spans="21:21" x14ac:dyDescent="0.2">
      <c r="U297" s="70"/>
    </row>
    <row r="298" spans="21:21" x14ac:dyDescent="0.2">
      <c r="U298" s="70"/>
    </row>
    <row r="299" spans="21:21" x14ac:dyDescent="0.2">
      <c r="U299" s="70"/>
    </row>
    <row r="300" spans="21:21" x14ac:dyDescent="0.2">
      <c r="U300" s="70"/>
    </row>
    <row r="301" spans="21:21" x14ac:dyDescent="0.2">
      <c r="U301" s="70"/>
    </row>
    <row r="302" spans="21:21" x14ac:dyDescent="0.2">
      <c r="U302" s="70"/>
    </row>
    <row r="303" spans="21:21" x14ac:dyDescent="0.2">
      <c r="U303" s="70"/>
    </row>
    <row r="304" spans="21:21" x14ac:dyDescent="0.2">
      <c r="U304" s="70"/>
    </row>
    <row r="305" spans="21:21" x14ac:dyDescent="0.2">
      <c r="U305" s="70"/>
    </row>
    <row r="306" spans="21:21" x14ac:dyDescent="0.2">
      <c r="U306" s="70"/>
    </row>
    <row r="307" spans="21:21" x14ac:dyDescent="0.2">
      <c r="U307" s="70"/>
    </row>
    <row r="308" spans="21:21" x14ac:dyDescent="0.2">
      <c r="U308" s="70"/>
    </row>
    <row r="309" spans="21:21" x14ac:dyDescent="0.2">
      <c r="U309" s="70"/>
    </row>
    <row r="310" spans="21:21" x14ac:dyDescent="0.2">
      <c r="U310" s="70"/>
    </row>
    <row r="311" spans="21:21" x14ac:dyDescent="0.2">
      <c r="U311" s="70"/>
    </row>
    <row r="312" spans="21:21" x14ac:dyDescent="0.2">
      <c r="U312" s="70"/>
    </row>
    <row r="313" spans="21:21" x14ac:dyDescent="0.2">
      <c r="U313" s="70"/>
    </row>
    <row r="314" spans="21:21" x14ac:dyDescent="0.2">
      <c r="U314" s="70"/>
    </row>
    <row r="315" spans="21:21" x14ac:dyDescent="0.2">
      <c r="U315" s="70"/>
    </row>
    <row r="316" spans="21:21" x14ac:dyDescent="0.2">
      <c r="U316" s="70"/>
    </row>
    <row r="317" spans="21:21" x14ac:dyDescent="0.2">
      <c r="U317" s="70"/>
    </row>
    <row r="318" spans="21:21" x14ac:dyDescent="0.2">
      <c r="U318" s="70"/>
    </row>
    <row r="319" spans="21:21" x14ac:dyDescent="0.2">
      <c r="U319" s="70"/>
    </row>
    <row r="320" spans="21:21" x14ac:dyDescent="0.2">
      <c r="U320" s="70"/>
    </row>
    <row r="321" spans="21:21" x14ac:dyDescent="0.2">
      <c r="U321" s="70"/>
    </row>
    <row r="322" spans="21:21" x14ac:dyDescent="0.2">
      <c r="U322" s="70"/>
    </row>
    <row r="323" spans="21:21" x14ac:dyDescent="0.2">
      <c r="U323" s="70"/>
    </row>
    <row r="324" spans="21:21" x14ac:dyDescent="0.2">
      <c r="U324" s="70"/>
    </row>
    <row r="325" spans="21:21" x14ac:dyDescent="0.2">
      <c r="U325" s="70"/>
    </row>
    <row r="326" spans="21:21" x14ac:dyDescent="0.2">
      <c r="U326" s="70"/>
    </row>
    <row r="327" spans="21:21" x14ac:dyDescent="0.2">
      <c r="U327" s="70"/>
    </row>
    <row r="328" spans="21:21" x14ac:dyDescent="0.2">
      <c r="U328" s="70"/>
    </row>
    <row r="329" spans="21:21" x14ac:dyDescent="0.2">
      <c r="U329" s="70"/>
    </row>
    <row r="330" spans="21:21" x14ac:dyDescent="0.2">
      <c r="U330" s="70"/>
    </row>
    <row r="331" spans="21:21" x14ac:dyDescent="0.2">
      <c r="U331" s="70"/>
    </row>
    <row r="332" spans="21:21" x14ac:dyDescent="0.2">
      <c r="U332" s="70"/>
    </row>
    <row r="333" spans="21:21" x14ac:dyDescent="0.2">
      <c r="U333" s="70"/>
    </row>
    <row r="334" spans="21:21" x14ac:dyDescent="0.2">
      <c r="U334" s="70"/>
    </row>
    <row r="335" spans="21:21" x14ac:dyDescent="0.2">
      <c r="U335" s="70"/>
    </row>
    <row r="336" spans="21:21" x14ac:dyDescent="0.2">
      <c r="U336" s="70"/>
    </row>
    <row r="337" spans="21:21" x14ac:dyDescent="0.2">
      <c r="U337" s="70"/>
    </row>
    <row r="338" spans="21:21" x14ac:dyDescent="0.2">
      <c r="U338" s="70"/>
    </row>
    <row r="339" spans="21:21" x14ac:dyDescent="0.2">
      <c r="U339" s="70"/>
    </row>
    <row r="340" spans="21:21" x14ac:dyDescent="0.2">
      <c r="U340" s="70"/>
    </row>
    <row r="341" spans="21:21" x14ac:dyDescent="0.2">
      <c r="U341" s="70"/>
    </row>
    <row r="342" spans="21:21" x14ac:dyDescent="0.2">
      <c r="U342" s="70"/>
    </row>
    <row r="343" spans="21:21" x14ac:dyDescent="0.2">
      <c r="U343" s="70"/>
    </row>
    <row r="344" spans="21:21" x14ac:dyDescent="0.2">
      <c r="U344" s="70"/>
    </row>
    <row r="345" spans="21:21" x14ac:dyDescent="0.2">
      <c r="U345" s="70"/>
    </row>
    <row r="346" spans="21:21" x14ac:dyDescent="0.2">
      <c r="U346" s="70"/>
    </row>
    <row r="347" spans="21:21" x14ac:dyDescent="0.2">
      <c r="U347" s="70"/>
    </row>
    <row r="348" spans="21:21" x14ac:dyDescent="0.2">
      <c r="U348" s="70"/>
    </row>
    <row r="349" spans="21:21" x14ac:dyDescent="0.2">
      <c r="U349" s="70"/>
    </row>
    <row r="350" spans="21:21" x14ac:dyDescent="0.2">
      <c r="U350" s="70"/>
    </row>
    <row r="351" spans="21:21" x14ac:dyDescent="0.2">
      <c r="U351" s="70"/>
    </row>
    <row r="352" spans="21:21" x14ac:dyDescent="0.2">
      <c r="U352" s="70"/>
    </row>
    <row r="353" spans="21:21" x14ac:dyDescent="0.2">
      <c r="U353" s="70"/>
    </row>
    <row r="354" spans="21:21" x14ac:dyDescent="0.2">
      <c r="U354" s="70"/>
    </row>
    <row r="355" spans="21:21" x14ac:dyDescent="0.2">
      <c r="U355" s="70"/>
    </row>
    <row r="356" spans="21:21" x14ac:dyDescent="0.2">
      <c r="U356" s="70"/>
    </row>
    <row r="357" spans="21:21" x14ac:dyDescent="0.2">
      <c r="U357" s="70"/>
    </row>
    <row r="358" spans="21:21" x14ac:dyDescent="0.2">
      <c r="U358" s="70"/>
    </row>
    <row r="359" spans="21:21" x14ac:dyDescent="0.2">
      <c r="U359" s="70"/>
    </row>
    <row r="360" spans="21:21" x14ac:dyDescent="0.2">
      <c r="U360" s="70"/>
    </row>
    <row r="361" spans="21:21" x14ac:dyDescent="0.2">
      <c r="U361" s="70"/>
    </row>
    <row r="362" spans="21:21" x14ac:dyDescent="0.2">
      <c r="U362" s="70"/>
    </row>
    <row r="363" spans="21:21" x14ac:dyDescent="0.2">
      <c r="U363" s="70"/>
    </row>
    <row r="364" spans="21:21" x14ac:dyDescent="0.2">
      <c r="U364" s="70"/>
    </row>
    <row r="365" spans="21:21" x14ac:dyDescent="0.2">
      <c r="U365" s="70"/>
    </row>
    <row r="366" spans="21:21" x14ac:dyDescent="0.2">
      <c r="U366" s="70"/>
    </row>
    <row r="367" spans="21:21" x14ac:dyDescent="0.2">
      <c r="U367" s="70"/>
    </row>
    <row r="368" spans="21:21" x14ac:dyDescent="0.2">
      <c r="U368" s="70"/>
    </row>
    <row r="369" spans="21:21" x14ac:dyDescent="0.2">
      <c r="U369" s="70"/>
    </row>
    <row r="370" spans="21:21" x14ac:dyDescent="0.2">
      <c r="U370" s="70"/>
    </row>
    <row r="371" spans="21:21" x14ac:dyDescent="0.2">
      <c r="U371" s="70"/>
    </row>
    <row r="372" spans="21:21" x14ac:dyDescent="0.2">
      <c r="U372" s="70"/>
    </row>
    <row r="373" spans="21:21" x14ac:dyDescent="0.2">
      <c r="U373" s="70"/>
    </row>
    <row r="374" spans="21:21" x14ac:dyDescent="0.2">
      <c r="U374" s="70"/>
    </row>
    <row r="375" spans="21:21" x14ac:dyDescent="0.2">
      <c r="U375" s="70"/>
    </row>
    <row r="376" spans="21:21" x14ac:dyDescent="0.2">
      <c r="U376" s="70"/>
    </row>
    <row r="377" spans="21:21" x14ac:dyDescent="0.2">
      <c r="U377" s="70"/>
    </row>
    <row r="378" spans="21:21" x14ac:dyDescent="0.2">
      <c r="U378" s="70"/>
    </row>
    <row r="379" spans="21:21" x14ac:dyDescent="0.2">
      <c r="U379" s="70"/>
    </row>
    <row r="380" spans="21:21" x14ac:dyDescent="0.2">
      <c r="U380" s="70"/>
    </row>
    <row r="381" spans="21:21" x14ac:dyDescent="0.2">
      <c r="U381" s="70"/>
    </row>
    <row r="382" spans="21:21" x14ac:dyDescent="0.2">
      <c r="U382" s="70"/>
    </row>
    <row r="383" spans="21:21" x14ac:dyDescent="0.2">
      <c r="U383" s="70"/>
    </row>
    <row r="384" spans="21:21" x14ac:dyDescent="0.2">
      <c r="U384" s="70"/>
    </row>
    <row r="385" spans="21:21" x14ac:dyDescent="0.2">
      <c r="U385" s="70"/>
    </row>
    <row r="386" spans="21:21" x14ac:dyDescent="0.2">
      <c r="U386" s="70"/>
    </row>
    <row r="387" spans="21:21" x14ac:dyDescent="0.2">
      <c r="U387" s="70"/>
    </row>
    <row r="388" spans="21:21" x14ac:dyDescent="0.2">
      <c r="U388" s="70"/>
    </row>
    <row r="389" spans="21:21" x14ac:dyDescent="0.2">
      <c r="U389" s="70"/>
    </row>
    <row r="390" spans="21:21" x14ac:dyDescent="0.2">
      <c r="U390" s="70"/>
    </row>
    <row r="391" spans="21:21" x14ac:dyDescent="0.2">
      <c r="U391" s="70"/>
    </row>
    <row r="392" spans="21:21" x14ac:dyDescent="0.2">
      <c r="U392" s="70"/>
    </row>
    <row r="393" spans="21:21" x14ac:dyDescent="0.2">
      <c r="U393" s="70"/>
    </row>
    <row r="394" spans="21:21" x14ac:dyDescent="0.2">
      <c r="U394" s="70"/>
    </row>
    <row r="395" spans="21:21" x14ac:dyDescent="0.2">
      <c r="U395" s="70"/>
    </row>
    <row r="396" spans="21:21" x14ac:dyDescent="0.2">
      <c r="U396" s="70"/>
    </row>
    <row r="397" spans="21:21" x14ac:dyDescent="0.2">
      <c r="U397" s="70"/>
    </row>
    <row r="398" spans="21:21" x14ac:dyDescent="0.2">
      <c r="U398" s="70"/>
    </row>
    <row r="399" spans="21:21" x14ac:dyDescent="0.2">
      <c r="U399" s="70"/>
    </row>
    <row r="400" spans="21:21" x14ac:dyDescent="0.2">
      <c r="U400" s="70"/>
    </row>
    <row r="401" spans="21:21" x14ac:dyDescent="0.2">
      <c r="U401" s="70"/>
    </row>
    <row r="402" spans="21:21" x14ac:dyDescent="0.2">
      <c r="U402" s="70"/>
    </row>
    <row r="403" spans="21:21" x14ac:dyDescent="0.2">
      <c r="U403" s="70"/>
    </row>
    <row r="404" spans="21:21" x14ac:dyDescent="0.2">
      <c r="U404" s="70"/>
    </row>
    <row r="405" spans="21:21" x14ac:dyDescent="0.2">
      <c r="U405" s="70"/>
    </row>
    <row r="406" spans="21:21" x14ac:dyDescent="0.2">
      <c r="U406" s="70"/>
    </row>
    <row r="407" spans="21:21" x14ac:dyDescent="0.2">
      <c r="U407" s="70"/>
    </row>
    <row r="408" spans="21:21" x14ac:dyDescent="0.2">
      <c r="U408" s="70"/>
    </row>
    <row r="409" spans="21:21" x14ac:dyDescent="0.2">
      <c r="U409" s="70"/>
    </row>
    <row r="410" spans="21:21" x14ac:dyDescent="0.2">
      <c r="U410" s="70"/>
    </row>
    <row r="411" spans="21:21" x14ac:dyDescent="0.2">
      <c r="U411" s="70"/>
    </row>
    <row r="412" spans="21:21" x14ac:dyDescent="0.2">
      <c r="U412" s="70"/>
    </row>
    <row r="413" spans="21:21" x14ac:dyDescent="0.2">
      <c r="U413" s="70"/>
    </row>
    <row r="414" spans="21:21" x14ac:dyDescent="0.2">
      <c r="U414" s="70"/>
    </row>
    <row r="415" spans="21:21" x14ac:dyDescent="0.2">
      <c r="U415" s="70"/>
    </row>
    <row r="416" spans="21:21" x14ac:dyDescent="0.2">
      <c r="U416" s="70"/>
    </row>
    <row r="417" spans="21:21" x14ac:dyDescent="0.2">
      <c r="U417" s="70"/>
    </row>
    <row r="418" spans="21:21" x14ac:dyDescent="0.2">
      <c r="U418" s="70"/>
    </row>
    <row r="419" spans="21:21" x14ac:dyDescent="0.2">
      <c r="U419" s="70"/>
    </row>
    <row r="420" spans="21:21" x14ac:dyDescent="0.2">
      <c r="U420" s="70"/>
    </row>
    <row r="421" spans="21:21" x14ac:dyDescent="0.2">
      <c r="U421" s="70"/>
    </row>
    <row r="422" spans="21:21" x14ac:dyDescent="0.2">
      <c r="U422" s="70"/>
    </row>
    <row r="423" spans="21:21" x14ac:dyDescent="0.2">
      <c r="U423" s="70"/>
    </row>
    <row r="424" spans="21:21" x14ac:dyDescent="0.2">
      <c r="U424" s="70"/>
    </row>
    <row r="425" spans="21:21" x14ac:dyDescent="0.2">
      <c r="U425" s="70"/>
    </row>
    <row r="426" spans="21:21" x14ac:dyDescent="0.2">
      <c r="U426" s="70"/>
    </row>
    <row r="427" spans="21:21" x14ac:dyDescent="0.2">
      <c r="U427" s="70"/>
    </row>
    <row r="428" spans="21:21" x14ac:dyDescent="0.2">
      <c r="U428" s="70"/>
    </row>
    <row r="429" spans="21:21" x14ac:dyDescent="0.2">
      <c r="U429" s="70"/>
    </row>
    <row r="430" spans="21:21" x14ac:dyDescent="0.2">
      <c r="U430" s="70"/>
    </row>
    <row r="431" spans="21:21" x14ac:dyDescent="0.2">
      <c r="U431" s="70"/>
    </row>
    <row r="432" spans="21:21" x14ac:dyDescent="0.2">
      <c r="U432" s="70"/>
    </row>
  </sheetData>
  <protectedRanges>
    <protectedRange password="E1A2" sqref="N2:O2" name="Range1_5_1_1"/>
    <protectedRange password="E1A2" sqref="N4:N10 N44:N46 N12:N27 N48:N49" name="Range1_3"/>
    <protectedRange password="E1A2" sqref="N3 N11" name="Range1_4_2"/>
    <protectedRange password="E1A2" sqref="O12 O14" name="Range1_1_4"/>
    <protectedRange password="E1A2" sqref="O26 O13 O3:O11" name="Range1_4_1"/>
    <protectedRange password="E1A2" sqref="V2" name="Range1"/>
  </protectedRanges>
  <autoFilter ref="A2:W2" xr:uid="{00000000-0001-0000-0400-000000000000}"/>
  <conditionalFormatting sqref="A1:A1048576">
    <cfRule type="duplicateValues" dxfId="35" priority="1"/>
  </conditionalFormatting>
  <conditionalFormatting sqref="J3:L63">
    <cfRule type="cellIs" dxfId="34" priority="9" stopIfTrue="1" operator="equal">
      <formula>"Pass"</formula>
    </cfRule>
    <cfRule type="cellIs" dxfId="33" priority="10" stopIfTrue="1" operator="equal">
      <formula>"Fail"</formula>
    </cfRule>
    <cfRule type="cellIs" dxfId="32" priority="11" stopIfTrue="1" operator="equal">
      <formula>"Info"</formula>
    </cfRule>
  </conditionalFormatting>
  <conditionalFormatting sqref="N3:N63">
    <cfRule type="expression" dxfId="31" priority="182" stopIfTrue="1">
      <formula>ISERROR(AB3)</formula>
    </cfRule>
  </conditionalFormatting>
  <dataValidations count="2">
    <dataValidation type="list" allowBlank="1" showInputMessage="1" showErrorMessage="1" sqref="M3:M63" xr:uid="{00000000-0002-0000-0400-000000000000}">
      <formula1>$I$76:$I$79</formula1>
    </dataValidation>
    <dataValidation type="list" allowBlank="1" showInputMessage="1" showErrorMessage="1" sqref="J3:J63" xr:uid="{00000000-0002-0000-0400-000001000000}">
      <formula1>$I$68:$I$71</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XFC143"/>
  <sheetViews>
    <sheetView zoomScale="130" zoomScaleNormal="130" workbookViewId="0">
      <pane ySplit="2" topLeftCell="A3" activePane="bottomLeft" state="frozen"/>
      <selection activeCell="G1" sqref="G1"/>
      <selection pane="bottomLeft"/>
    </sheetView>
  </sheetViews>
  <sheetFormatPr defaultColWidth="9.28515625" defaultRowHeight="12.75" zeroHeight="1" x14ac:dyDescent="0.2"/>
  <cols>
    <col min="1" max="1" width="13.28515625" style="70" customWidth="1"/>
    <col min="2" max="2" width="11.42578125" style="70" customWidth="1"/>
    <col min="3" max="3" width="20.42578125" style="70" customWidth="1"/>
    <col min="4" max="4" width="15.28515625" style="70" customWidth="1"/>
    <col min="5" max="5" width="25" style="70" bestFit="1" customWidth="1"/>
    <col min="6" max="6" width="45.7109375" style="70" customWidth="1"/>
    <col min="7" max="7" width="49.7109375" style="70" customWidth="1"/>
    <col min="8" max="8" width="52.28515625" style="70" customWidth="1"/>
    <col min="9" max="9" width="27.7109375" style="70" customWidth="1"/>
    <col min="10" max="10" width="15" style="70" customWidth="1"/>
    <col min="11" max="11" width="36.28515625" style="73" hidden="1" customWidth="1"/>
    <col min="12" max="12" width="26.42578125" style="70" customWidth="1"/>
    <col min="13" max="13" width="19.7109375" style="72" customWidth="1"/>
    <col min="14" max="14" width="19.42578125" style="72" customWidth="1"/>
    <col min="15" max="15" width="92.7109375" style="70" customWidth="1"/>
    <col min="16" max="16" width="3.42578125" style="70" customWidth="1"/>
    <col min="17" max="17" width="25.28515625" style="70" customWidth="1"/>
    <col min="18" max="18" width="20.42578125" style="70" customWidth="1"/>
    <col min="19" max="20" width="61" style="70" customWidth="1"/>
    <col min="21" max="21" width="61" style="73" customWidth="1"/>
    <col min="22" max="22" width="57.7109375" style="70" hidden="1" customWidth="1"/>
    <col min="23" max="23" width="41.42578125" style="70" hidden="1" customWidth="1"/>
    <col min="24" max="27" width="9.28515625" style="70" hidden="1" customWidth="1"/>
    <col min="28" max="28" width="17" style="70" hidden="1" customWidth="1"/>
    <col min="29" max="16383" width="9.28515625" style="70" hidden="1" customWidth="1"/>
    <col min="16384" max="16384" width="0" style="70" hidden="1" customWidth="1"/>
  </cols>
  <sheetData>
    <row r="1" spans="1:69" ht="15" thickBot="1" x14ac:dyDescent="0.25">
      <c r="A1" s="187" t="s">
        <v>965</v>
      </c>
      <c r="B1" s="188"/>
      <c r="C1" s="188"/>
      <c r="D1" s="188"/>
      <c r="E1" s="188"/>
      <c r="F1" s="188"/>
      <c r="G1" s="188"/>
      <c r="H1" s="188"/>
      <c r="I1" s="188"/>
      <c r="J1" s="188"/>
      <c r="K1" s="188"/>
      <c r="L1" s="188"/>
      <c r="M1" s="189"/>
      <c r="N1" s="190"/>
      <c r="O1" s="190"/>
      <c r="P1" s="82"/>
      <c r="Q1" s="190"/>
      <c r="R1" s="190"/>
      <c r="S1" s="82"/>
      <c r="T1" s="82"/>
      <c r="U1" s="88"/>
      <c r="V1" s="185"/>
      <c r="W1" s="185"/>
      <c r="X1" s="73"/>
      <c r="Y1" s="73"/>
      <c r="Z1" s="73"/>
      <c r="AA1" s="73"/>
      <c r="AB1" s="185"/>
      <c r="AC1" s="73"/>
      <c r="AD1" s="73"/>
      <c r="AE1" s="73"/>
      <c r="AF1" s="73"/>
      <c r="AG1" s="73"/>
      <c r="AH1" s="73"/>
      <c r="AI1" s="73"/>
      <c r="AJ1" s="73"/>
      <c r="AK1" s="73"/>
      <c r="AL1" s="73"/>
      <c r="AM1" s="73"/>
      <c r="AN1" s="73"/>
      <c r="AO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row>
    <row r="2" spans="1:69" ht="25.5" x14ac:dyDescent="0.2">
      <c r="A2" s="233" t="s">
        <v>106</v>
      </c>
      <c r="B2" s="231" t="s">
        <v>107</v>
      </c>
      <c r="C2" s="231" t="s">
        <v>108</v>
      </c>
      <c r="D2" s="231" t="s">
        <v>109</v>
      </c>
      <c r="E2" s="231" t="s">
        <v>111</v>
      </c>
      <c r="F2" s="231" t="s">
        <v>259</v>
      </c>
      <c r="G2" s="231" t="s">
        <v>112</v>
      </c>
      <c r="H2" s="231" t="s">
        <v>113</v>
      </c>
      <c r="I2" s="231" t="s">
        <v>114</v>
      </c>
      <c r="J2" s="231" t="s">
        <v>115</v>
      </c>
      <c r="K2" s="232" t="s">
        <v>260</v>
      </c>
      <c r="L2" s="231" t="s">
        <v>116</v>
      </c>
      <c r="M2" s="231" t="s">
        <v>117</v>
      </c>
      <c r="N2" s="231" t="s">
        <v>118</v>
      </c>
      <c r="O2" s="231" t="s">
        <v>2527</v>
      </c>
      <c r="P2" s="231"/>
      <c r="Q2" s="231" t="s">
        <v>261</v>
      </c>
      <c r="R2" s="231" t="s">
        <v>262</v>
      </c>
      <c r="S2" s="231" t="s">
        <v>263</v>
      </c>
      <c r="T2" s="231" t="s">
        <v>264</v>
      </c>
      <c r="U2" s="231" t="s">
        <v>265</v>
      </c>
      <c r="V2" s="232" t="s">
        <v>966</v>
      </c>
      <c r="W2" s="235" t="s">
        <v>967</v>
      </c>
      <c r="X2" s="252"/>
      <c r="Y2" s="252"/>
      <c r="Z2" s="252"/>
      <c r="AA2" s="252"/>
      <c r="AB2" s="253" t="s">
        <v>119</v>
      </c>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row>
    <row r="3" spans="1:69" ht="255" x14ac:dyDescent="0.2">
      <c r="A3" s="255" t="s">
        <v>968</v>
      </c>
      <c r="B3" s="211" t="s">
        <v>969</v>
      </c>
      <c r="C3" s="211" t="s">
        <v>970</v>
      </c>
      <c r="D3" s="255" t="s">
        <v>257</v>
      </c>
      <c r="E3" s="223" t="s">
        <v>971</v>
      </c>
      <c r="F3" s="223" t="s">
        <v>972</v>
      </c>
      <c r="G3" s="223" t="s">
        <v>973</v>
      </c>
      <c r="H3" s="223" t="s">
        <v>974</v>
      </c>
      <c r="I3" s="255"/>
      <c r="J3" s="211"/>
      <c r="K3" s="211" t="s">
        <v>975</v>
      </c>
      <c r="L3" s="211"/>
      <c r="M3" s="211" t="s">
        <v>138</v>
      </c>
      <c r="N3" s="256" t="s">
        <v>976</v>
      </c>
      <c r="O3" s="256" t="s">
        <v>977</v>
      </c>
      <c r="P3" s="257"/>
      <c r="Q3" s="223" t="s">
        <v>274</v>
      </c>
      <c r="R3" s="223" t="s">
        <v>978</v>
      </c>
      <c r="S3" s="223" t="s">
        <v>979</v>
      </c>
      <c r="T3" s="223" t="s">
        <v>980</v>
      </c>
      <c r="U3" s="223" t="s">
        <v>981</v>
      </c>
      <c r="V3" s="211" t="s">
        <v>982</v>
      </c>
      <c r="W3" s="220" t="s">
        <v>983</v>
      </c>
      <c r="X3" s="252"/>
      <c r="Y3" s="252"/>
      <c r="Z3" s="252"/>
      <c r="AA3" s="252"/>
      <c r="AB3" s="254">
        <f>IF(OR(J3="Fail",ISBLANK(J3)),INDEX('Issue Code Table'!C:C,MATCH(N:N,'Issue Code Table'!A:A,0)),IF(M3="Critical",6,IF(M3="Significant",5,IF(M3="Moderate",3,2))))</f>
        <v>4</v>
      </c>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row>
    <row r="4" spans="1:69" ht="409.5" x14ac:dyDescent="0.2">
      <c r="A4" s="242" t="s">
        <v>984</v>
      </c>
      <c r="B4" s="216" t="s">
        <v>969</v>
      </c>
      <c r="C4" s="216" t="s">
        <v>970</v>
      </c>
      <c r="D4" s="242" t="s">
        <v>256</v>
      </c>
      <c r="E4" s="222" t="s">
        <v>985</v>
      </c>
      <c r="F4" s="222" t="s">
        <v>986</v>
      </c>
      <c r="G4" s="222" t="s">
        <v>987</v>
      </c>
      <c r="H4" s="222" t="s">
        <v>988</v>
      </c>
      <c r="I4" s="242"/>
      <c r="J4" s="211"/>
      <c r="K4" s="222" t="s">
        <v>989</v>
      </c>
      <c r="L4" s="216"/>
      <c r="M4" s="216" t="s">
        <v>138</v>
      </c>
      <c r="N4" s="243" t="s">
        <v>298</v>
      </c>
      <c r="O4" s="216" t="s">
        <v>299</v>
      </c>
      <c r="P4" s="258"/>
      <c r="Q4" s="222" t="s">
        <v>274</v>
      </c>
      <c r="R4" s="222" t="s">
        <v>275</v>
      </c>
      <c r="S4" s="222" t="s">
        <v>990</v>
      </c>
      <c r="T4" s="222" t="s">
        <v>991</v>
      </c>
      <c r="U4" s="222" t="s">
        <v>992</v>
      </c>
      <c r="V4" s="216" t="s">
        <v>993</v>
      </c>
      <c r="W4" s="219" t="s">
        <v>2568</v>
      </c>
      <c r="X4" s="252"/>
      <c r="Y4" s="252"/>
      <c r="Z4" s="252"/>
      <c r="AA4" s="252"/>
      <c r="AB4" s="254">
        <f>IF(OR(J4="Fail",ISBLANK(J4)),INDEX('Issue Code Table'!C:C,MATCH(N:N,'Issue Code Table'!A:A,0)),IF(M4="Critical",6,IF(M4="Significant",5,IF(M4="Moderate",3,2))))</f>
        <v>5</v>
      </c>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row>
    <row r="5" spans="1:69" ht="369.75" x14ac:dyDescent="0.2">
      <c r="A5" s="255" t="s">
        <v>994</v>
      </c>
      <c r="B5" s="211" t="s">
        <v>194</v>
      </c>
      <c r="C5" s="255" t="s">
        <v>195</v>
      </c>
      <c r="D5" s="255" t="s">
        <v>256</v>
      </c>
      <c r="E5" s="223" t="s">
        <v>995</v>
      </c>
      <c r="F5" s="223" t="s">
        <v>996</v>
      </c>
      <c r="G5" s="223" t="s">
        <v>997</v>
      </c>
      <c r="H5" s="223" t="s">
        <v>998</v>
      </c>
      <c r="I5" s="255"/>
      <c r="J5" s="211"/>
      <c r="K5" s="211" t="s">
        <v>999</v>
      </c>
      <c r="L5" s="211"/>
      <c r="M5" s="211" t="s">
        <v>138</v>
      </c>
      <c r="N5" s="256" t="s">
        <v>298</v>
      </c>
      <c r="O5" s="211" t="s">
        <v>299</v>
      </c>
      <c r="P5" s="257"/>
      <c r="Q5" s="223" t="s">
        <v>274</v>
      </c>
      <c r="R5" s="223" t="s">
        <v>287</v>
      </c>
      <c r="S5" s="223" t="s">
        <v>1000</v>
      </c>
      <c r="T5" s="223" t="s">
        <v>1001</v>
      </c>
      <c r="U5" s="223" t="s">
        <v>1002</v>
      </c>
      <c r="V5" s="211" t="s">
        <v>2566</v>
      </c>
      <c r="W5" s="220" t="s">
        <v>1003</v>
      </c>
      <c r="X5" s="252"/>
      <c r="Y5" s="252"/>
      <c r="Z5" s="252"/>
      <c r="AA5" s="252"/>
      <c r="AB5" s="254">
        <f>IF(OR(J5="Fail",ISBLANK(J5)),INDEX('Issue Code Table'!C:C,MATCH(N:N,'Issue Code Table'!A:A,0)),IF(M5="Critical",6,IF(M5="Significant",5,IF(M5="Moderate",3,2))))</f>
        <v>5</v>
      </c>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row>
    <row r="6" spans="1:69" ht="409.5" x14ac:dyDescent="0.2">
      <c r="A6" s="242" t="s">
        <v>1004</v>
      </c>
      <c r="B6" s="216" t="s">
        <v>142</v>
      </c>
      <c r="C6" s="242" t="s">
        <v>143</v>
      </c>
      <c r="D6" s="242" t="s">
        <v>256</v>
      </c>
      <c r="E6" s="222" t="s">
        <v>1005</v>
      </c>
      <c r="F6" s="222" t="s">
        <v>2567</v>
      </c>
      <c r="G6" s="222" t="s">
        <v>1006</v>
      </c>
      <c r="H6" s="222" t="s">
        <v>1007</v>
      </c>
      <c r="I6" s="242"/>
      <c r="J6" s="211"/>
      <c r="K6" s="222" t="s">
        <v>1008</v>
      </c>
      <c r="L6" s="216"/>
      <c r="M6" s="216" t="s">
        <v>138</v>
      </c>
      <c r="N6" s="243" t="s">
        <v>298</v>
      </c>
      <c r="O6" s="216" t="s">
        <v>299</v>
      </c>
      <c r="P6" s="258"/>
      <c r="Q6" s="222" t="s">
        <v>274</v>
      </c>
      <c r="R6" s="222" t="s">
        <v>1009</v>
      </c>
      <c r="S6" s="222" t="s">
        <v>1010</v>
      </c>
      <c r="T6" s="222" t="s">
        <v>1011</v>
      </c>
      <c r="U6" s="222" t="s">
        <v>1012</v>
      </c>
      <c r="V6" s="216" t="s">
        <v>1013</v>
      </c>
      <c r="W6" s="219" t="s">
        <v>1014</v>
      </c>
      <c r="X6" s="252"/>
      <c r="Y6" s="252"/>
      <c r="Z6" s="252"/>
      <c r="AA6" s="252"/>
      <c r="AB6" s="254">
        <f>IF(OR(J6="Fail",ISBLANK(J6)),INDEX('Issue Code Table'!C:C,MATCH(N:N,'Issue Code Table'!A:A,0)),IF(M6="Critical",6,IF(M6="Significant",5,IF(M6="Moderate",3,2))))</f>
        <v>5</v>
      </c>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row>
    <row r="7" spans="1:69" ht="409.5" x14ac:dyDescent="0.2">
      <c r="A7" s="255" t="s">
        <v>1015</v>
      </c>
      <c r="B7" s="211" t="s">
        <v>1016</v>
      </c>
      <c r="C7" s="255" t="s">
        <v>1017</v>
      </c>
      <c r="D7" s="255" t="s">
        <v>256</v>
      </c>
      <c r="E7" s="223" t="s">
        <v>1018</v>
      </c>
      <c r="F7" s="223" t="s">
        <v>1019</v>
      </c>
      <c r="G7" s="223" t="s">
        <v>1020</v>
      </c>
      <c r="H7" s="223" t="s">
        <v>1021</v>
      </c>
      <c r="I7" s="255"/>
      <c r="J7" s="211"/>
      <c r="K7" s="223" t="s">
        <v>1022</v>
      </c>
      <c r="L7" s="211"/>
      <c r="M7" s="211" t="s">
        <v>138</v>
      </c>
      <c r="N7" s="256" t="s">
        <v>298</v>
      </c>
      <c r="O7" s="211" t="s">
        <v>299</v>
      </c>
      <c r="P7" s="257"/>
      <c r="Q7" s="223" t="s">
        <v>274</v>
      </c>
      <c r="R7" s="223" t="s">
        <v>1023</v>
      </c>
      <c r="S7" s="223" t="s">
        <v>1024</v>
      </c>
      <c r="T7" s="223" t="s">
        <v>1025</v>
      </c>
      <c r="U7" s="223" t="s">
        <v>1026</v>
      </c>
      <c r="V7" s="211" t="s">
        <v>1027</v>
      </c>
      <c r="W7" s="220" t="s">
        <v>1028</v>
      </c>
      <c r="X7" s="252"/>
      <c r="Y7" s="252"/>
      <c r="Z7" s="252"/>
      <c r="AA7" s="252"/>
      <c r="AB7" s="254">
        <f>IF(OR(J7="Fail",ISBLANK(J7)),INDEX('Issue Code Table'!C:C,MATCH(N:N,'Issue Code Table'!A:A,0)),IF(M7="Critical",6,IF(M7="Significant",5,IF(M7="Moderate",3,2))))</f>
        <v>5</v>
      </c>
      <c r="AC7" s="73"/>
      <c r="AD7" s="73"/>
      <c r="AE7" s="73"/>
      <c r="AF7" s="73"/>
      <c r="AG7" s="73"/>
      <c r="AH7" s="73"/>
      <c r="AI7" s="73"/>
      <c r="AJ7" s="73"/>
      <c r="AK7" s="73"/>
      <c r="AL7" s="73"/>
      <c r="AM7" s="73"/>
      <c r="AN7" s="73"/>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row>
    <row r="8" spans="1:69" ht="409.5" x14ac:dyDescent="0.2">
      <c r="A8" s="242" t="s">
        <v>1029</v>
      </c>
      <c r="B8" s="216" t="s">
        <v>142</v>
      </c>
      <c r="C8" s="242" t="s">
        <v>143</v>
      </c>
      <c r="D8" s="242" t="s">
        <v>256</v>
      </c>
      <c r="E8" s="222" t="s">
        <v>1030</v>
      </c>
      <c r="F8" s="222" t="s">
        <v>1031</v>
      </c>
      <c r="G8" s="222" t="s">
        <v>1032</v>
      </c>
      <c r="H8" s="222" t="s">
        <v>1033</v>
      </c>
      <c r="I8" s="242"/>
      <c r="J8" s="211"/>
      <c r="K8" s="259" t="s">
        <v>1034</v>
      </c>
      <c r="L8" s="216"/>
      <c r="M8" s="216" t="s">
        <v>138</v>
      </c>
      <c r="N8" s="243" t="s">
        <v>298</v>
      </c>
      <c r="O8" s="216" t="s">
        <v>299</v>
      </c>
      <c r="P8" s="258"/>
      <c r="Q8" s="222" t="s">
        <v>274</v>
      </c>
      <c r="R8" s="222" t="s">
        <v>1035</v>
      </c>
      <c r="S8" s="222" t="s">
        <v>1036</v>
      </c>
      <c r="T8" s="222"/>
      <c r="U8" s="222" t="s">
        <v>1037</v>
      </c>
      <c r="V8" s="216" t="s">
        <v>1038</v>
      </c>
      <c r="W8" s="219" t="s">
        <v>1039</v>
      </c>
      <c r="X8" s="252"/>
      <c r="Y8" s="252"/>
      <c r="Z8" s="252"/>
      <c r="AA8" s="252"/>
      <c r="AB8" s="254">
        <f>IF(OR(J8="Fail",ISBLANK(J8)),INDEX('Issue Code Table'!C:C,MATCH(N:N,'Issue Code Table'!A:A,0)),IF(M8="Critical",6,IF(M8="Significant",5,IF(M8="Moderate",3,2))))</f>
        <v>5</v>
      </c>
      <c r="AC8" s="73"/>
      <c r="AD8" s="73"/>
      <c r="AE8" s="73"/>
      <c r="AF8" s="73"/>
      <c r="AG8" s="73"/>
      <c r="AH8" s="73"/>
      <c r="AI8" s="73"/>
      <c r="AJ8" s="73"/>
      <c r="AK8" s="73"/>
      <c r="AL8" s="73"/>
      <c r="AM8" s="73"/>
      <c r="AN8" s="73"/>
      <c r="AO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row>
    <row r="9" spans="1:69" ht="140.25" x14ac:dyDescent="0.2">
      <c r="A9" s="255" t="s">
        <v>1040</v>
      </c>
      <c r="B9" s="211" t="s">
        <v>194</v>
      </c>
      <c r="C9" s="255" t="s">
        <v>195</v>
      </c>
      <c r="D9" s="255" t="s">
        <v>256</v>
      </c>
      <c r="E9" s="223" t="s">
        <v>1041</v>
      </c>
      <c r="F9" s="223" t="s">
        <v>1042</v>
      </c>
      <c r="G9" s="223" t="s">
        <v>1043</v>
      </c>
      <c r="H9" s="223" t="s">
        <v>1044</v>
      </c>
      <c r="I9" s="255"/>
      <c r="J9" s="211"/>
      <c r="K9" s="260" t="s">
        <v>1045</v>
      </c>
      <c r="L9" s="211"/>
      <c r="M9" s="211" t="s">
        <v>138</v>
      </c>
      <c r="N9" s="256" t="s">
        <v>298</v>
      </c>
      <c r="O9" s="211" t="s">
        <v>299</v>
      </c>
      <c r="P9" s="257"/>
      <c r="Q9" s="223" t="s">
        <v>274</v>
      </c>
      <c r="R9" s="223" t="s">
        <v>1046</v>
      </c>
      <c r="S9" s="223" t="s">
        <v>1047</v>
      </c>
      <c r="T9" s="223" t="s">
        <v>1048</v>
      </c>
      <c r="U9" s="223" t="s">
        <v>1049</v>
      </c>
      <c r="V9" s="211" t="s">
        <v>1050</v>
      </c>
      <c r="W9" s="220" t="s">
        <v>1051</v>
      </c>
      <c r="X9" s="252"/>
      <c r="Y9" s="252"/>
      <c r="Z9" s="252"/>
      <c r="AA9" s="252"/>
      <c r="AB9" s="254">
        <f>IF(OR(J9="Fail",ISBLANK(J9)),INDEX('Issue Code Table'!C:C,MATCH(N:N,'Issue Code Table'!A:A,0)),IF(M9="Critical",6,IF(M9="Significant",5,IF(M9="Moderate",3,2))))</f>
        <v>5</v>
      </c>
      <c r="AC9" s="73"/>
      <c r="AD9" s="73"/>
      <c r="AE9" s="73"/>
      <c r="AF9" s="73"/>
      <c r="AG9" s="73"/>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row>
    <row r="10" spans="1:69" ht="409.5" x14ac:dyDescent="0.2">
      <c r="A10" s="242" t="s">
        <v>1052</v>
      </c>
      <c r="B10" s="216" t="s">
        <v>428</v>
      </c>
      <c r="C10" s="242" t="s">
        <v>429</v>
      </c>
      <c r="D10" s="242" t="s">
        <v>257</v>
      </c>
      <c r="E10" s="222" t="s">
        <v>1053</v>
      </c>
      <c r="F10" s="222" t="s">
        <v>1054</v>
      </c>
      <c r="G10" s="222" t="s">
        <v>1055</v>
      </c>
      <c r="H10" s="242" t="s">
        <v>1056</v>
      </c>
      <c r="I10" s="242"/>
      <c r="J10" s="211"/>
      <c r="K10" s="222" t="s">
        <v>1057</v>
      </c>
      <c r="L10" s="216"/>
      <c r="M10" s="216" t="s">
        <v>138</v>
      </c>
      <c r="N10" s="243" t="s">
        <v>298</v>
      </c>
      <c r="O10" s="216" t="s">
        <v>299</v>
      </c>
      <c r="P10" s="258"/>
      <c r="Q10" s="222" t="s">
        <v>300</v>
      </c>
      <c r="R10" s="222" t="s">
        <v>301</v>
      </c>
      <c r="S10" s="222" t="s">
        <v>1058</v>
      </c>
      <c r="T10" s="222" t="s">
        <v>1059</v>
      </c>
      <c r="U10" s="222" t="s">
        <v>1060</v>
      </c>
      <c r="V10" s="216" t="s">
        <v>1061</v>
      </c>
      <c r="W10" s="219" t="s">
        <v>1062</v>
      </c>
      <c r="X10" s="252"/>
      <c r="Y10" s="252"/>
      <c r="Z10" s="252"/>
      <c r="AA10" s="252"/>
      <c r="AB10" s="254">
        <f>IF(OR(J10="Fail",ISBLANK(J10)),INDEX('Issue Code Table'!C:C,MATCH(N:N,'Issue Code Table'!A:A,0)),IF(M10="Critical",6,IF(M10="Significant",5,IF(M10="Moderate",3,2))))</f>
        <v>5</v>
      </c>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row>
    <row r="11" spans="1:69" ht="409.5" x14ac:dyDescent="0.2">
      <c r="A11" s="255" t="s">
        <v>1063</v>
      </c>
      <c r="B11" s="211" t="s">
        <v>428</v>
      </c>
      <c r="C11" s="255" t="s">
        <v>429</v>
      </c>
      <c r="D11" s="255" t="s">
        <v>257</v>
      </c>
      <c r="E11" s="223" t="s">
        <v>1064</v>
      </c>
      <c r="F11" s="223" t="s">
        <v>1065</v>
      </c>
      <c r="G11" s="223" t="s">
        <v>1066</v>
      </c>
      <c r="H11" s="255" t="s">
        <v>1067</v>
      </c>
      <c r="I11" s="255"/>
      <c r="J11" s="211"/>
      <c r="K11" s="223" t="s">
        <v>1068</v>
      </c>
      <c r="L11" s="211"/>
      <c r="M11" s="211" t="s">
        <v>138</v>
      </c>
      <c r="N11" s="256" t="s">
        <v>298</v>
      </c>
      <c r="O11" s="211" t="s">
        <v>299</v>
      </c>
      <c r="P11" s="257"/>
      <c r="Q11" s="223" t="s">
        <v>300</v>
      </c>
      <c r="R11" s="223" t="s">
        <v>316</v>
      </c>
      <c r="S11" s="223" t="s">
        <v>1069</v>
      </c>
      <c r="T11" s="223" t="s">
        <v>1070</v>
      </c>
      <c r="U11" s="223" t="s">
        <v>1071</v>
      </c>
      <c r="V11" s="211" t="s">
        <v>1072</v>
      </c>
      <c r="W11" s="220" t="s">
        <v>1073</v>
      </c>
      <c r="X11" s="252"/>
      <c r="Y11" s="252"/>
      <c r="Z11" s="252"/>
      <c r="AA11" s="252"/>
      <c r="AB11" s="254">
        <f>IF(OR(J11="Fail",ISBLANK(J11)),INDEX('Issue Code Table'!C:C,MATCH(N:N,'Issue Code Table'!A:A,0)),IF(M11="Critical",6,IF(M11="Significant",5,IF(M11="Moderate",3,2))))</f>
        <v>5</v>
      </c>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row>
    <row r="12" spans="1:69" ht="409.5" x14ac:dyDescent="0.2">
      <c r="A12" s="242" t="s">
        <v>1074</v>
      </c>
      <c r="B12" s="216" t="s">
        <v>243</v>
      </c>
      <c r="C12" s="242" t="s">
        <v>1075</v>
      </c>
      <c r="D12" s="242" t="s">
        <v>256</v>
      </c>
      <c r="E12" s="222" t="s">
        <v>1076</v>
      </c>
      <c r="F12" s="222" t="s">
        <v>1077</v>
      </c>
      <c r="G12" s="222" t="s">
        <v>1078</v>
      </c>
      <c r="H12" s="242" t="s">
        <v>1079</v>
      </c>
      <c r="I12" s="242"/>
      <c r="J12" s="211"/>
      <c r="K12" s="216" t="s">
        <v>1080</v>
      </c>
      <c r="L12" s="216"/>
      <c r="M12" s="216" t="s">
        <v>178</v>
      </c>
      <c r="N12" s="243" t="s">
        <v>660</v>
      </c>
      <c r="O12" s="216" t="s">
        <v>1081</v>
      </c>
      <c r="P12" s="258"/>
      <c r="Q12" s="222" t="s">
        <v>300</v>
      </c>
      <c r="R12" s="222" t="s">
        <v>327</v>
      </c>
      <c r="S12" s="222" t="s">
        <v>1082</v>
      </c>
      <c r="T12" s="222"/>
      <c r="U12" s="222" t="s">
        <v>1083</v>
      </c>
      <c r="V12" s="216" t="s">
        <v>1084</v>
      </c>
      <c r="W12" s="219"/>
      <c r="X12" s="252"/>
      <c r="Y12" s="252"/>
      <c r="Z12" s="252"/>
      <c r="AA12" s="252"/>
      <c r="AB12" s="254">
        <f>IF(OR(J12="Fail",ISBLANK(J12)),INDEX('Issue Code Table'!C:C,MATCH(N:N,'Issue Code Table'!A:A,0)),IF(M12="Critical",6,IF(M12="Significant",5,IF(M12="Moderate",3,2))))</f>
        <v>4</v>
      </c>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row>
    <row r="13" spans="1:69" ht="344.25" x14ac:dyDescent="0.2">
      <c r="A13" s="255" t="s">
        <v>1085</v>
      </c>
      <c r="B13" s="211" t="s">
        <v>243</v>
      </c>
      <c r="C13" s="255" t="s">
        <v>1075</v>
      </c>
      <c r="D13" s="255" t="s">
        <v>256</v>
      </c>
      <c r="E13" s="223" t="s">
        <v>1086</v>
      </c>
      <c r="F13" s="223" t="s">
        <v>1087</v>
      </c>
      <c r="G13" s="223" t="s">
        <v>1088</v>
      </c>
      <c r="H13" s="255" t="s">
        <v>1089</v>
      </c>
      <c r="I13" s="255"/>
      <c r="J13" s="211"/>
      <c r="K13" s="211" t="s">
        <v>1090</v>
      </c>
      <c r="L13" s="211"/>
      <c r="M13" s="211" t="s">
        <v>178</v>
      </c>
      <c r="N13" s="256" t="s">
        <v>660</v>
      </c>
      <c r="O13" s="211" t="s">
        <v>1081</v>
      </c>
      <c r="P13" s="257"/>
      <c r="Q13" s="223" t="s">
        <v>300</v>
      </c>
      <c r="R13" s="223" t="s">
        <v>347</v>
      </c>
      <c r="S13" s="223" t="s">
        <v>1091</v>
      </c>
      <c r="T13" s="223" t="s">
        <v>1092</v>
      </c>
      <c r="U13" s="223" t="s">
        <v>1093</v>
      </c>
      <c r="V13" s="211" t="s">
        <v>1094</v>
      </c>
      <c r="W13" s="220"/>
      <c r="X13" s="252"/>
      <c r="Y13" s="252"/>
      <c r="Z13" s="252"/>
      <c r="AA13" s="252"/>
      <c r="AB13" s="254">
        <f>IF(OR(J13="Fail",ISBLANK(J13)),INDEX('Issue Code Table'!C:C,MATCH(N:N,'Issue Code Table'!A:A,0)),IF(M13="Critical",6,IF(M13="Significant",5,IF(M13="Moderate",3,2))))</f>
        <v>4</v>
      </c>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row>
    <row r="14" spans="1:69" ht="409.5" x14ac:dyDescent="0.2">
      <c r="A14" s="242" t="s">
        <v>1095</v>
      </c>
      <c r="B14" s="216" t="s">
        <v>774</v>
      </c>
      <c r="C14" s="242" t="s">
        <v>775</v>
      </c>
      <c r="D14" s="242" t="s">
        <v>256</v>
      </c>
      <c r="E14" s="222" t="s">
        <v>1096</v>
      </c>
      <c r="F14" s="222" t="s">
        <v>1097</v>
      </c>
      <c r="G14" s="222" t="s">
        <v>1098</v>
      </c>
      <c r="H14" s="242" t="s">
        <v>1099</v>
      </c>
      <c r="I14" s="242"/>
      <c r="J14" s="211"/>
      <c r="K14" s="216" t="s">
        <v>1100</v>
      </c>
      <c r="L14" s="216"/>
      <c r="M14" s="216" t="s">
        <v>138</v>
      </c>
      <c r="N14" s="243" t="s">
        <v>1101</v>
      </c>
      <c r="O14" s="216" t="s">
        <v>1102</v>
      </c>
      <c r="P14" s="258"/>
      <c r="Q14" s="222" t="s">
        <v>300</v>
      </c>
      <c r="R14" s="222" t="s">
        <v>357</v>
      </c>
      <c r="S14" s="222" t="s">
        <v>1103</v>
      </c>
      <c r="T14" s="222" t="s">
        <v>1104</v>
      </c>
      <c r="U14" s="222" t="s">
        <v>1105</v>
      </c>
      <c r="V14" s="216" t="s">
        <v>1106</v>
      </c>
      <c r="W14" s="219" t="s">
        <v>1107</v>
      </c>
      <c r="X14" s="252"/>
      <c r="Y14" s="252"/>
      <c r="Z14" s="252"/>
      <c r="AA14" s="252"/>
      <c r="AB14" s="254">
        <f>IF(OR(J14="Fail",ISBLANK(J14)),INDEX('Issue Code Table'!C:C,MATCH(N:N,'Issue Code Table'!A:A,0)),IF(M14="Critical",6,IF(M14="Significant",5,IF(M14="Moderate",3,2))))</f>
        <v>6</v>
      </c>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row>
    <row r="15" spans="1:69" ht="408" x14ac:dyDescent="0.2">
      <c r="A15" s="255" t="s">
        <v>1108</v>
      </c>
      <c r="B15" s="211" t="s">
        <v>812</v>
      </c>
      <c r="C15" s="255" t="s">
        <v>813</v>
      </c>
      <c r="D15" s="255" t="s">
        <v>256</v>
      </c>
      <c r="E15" s="223" t="s">
        <v>1109</v>
      </c>
      <c r="F15" s="223" t="s">
        <v>1110</v>
      </c>
      <c r="G15" s="223" t="s">
        <v>1111</v>
      </c>
      <c r="H15" s="255" t="s">
        <v>1112</v>
      </c>
      <c r="I15" s="255"/>
      <c r="J15" s="211"/>
      <c r="K15" s="211" t="s">
        <v>1113</v>
      </c>
      <c r="L15" s="211"/>
      <c r="M15" s="211" t="s">
        <v>138</v>
      </c>
      <c r="N15" s="256" t="s">
        <v>1101</v>
      </c>
      <c r="O15" s="211" t="s">
        <v>1102</v>
      </c>
      <c r="P15" s="257"/>
      <c r="Q15" s="223" t="s">
        <v>300</v>
      </c>
      <c r="R15" s="223" t="s">
        <v>367</v>
      </c>
      <c r="S15" s="223" t="s">
        <v>1114</v>
      </c>
      <c r="T15" s="223" t="s">
        <v>1115</v>
      </c>
      <c r="U15" s="223" t="s">
        <v>1116</v>
      </c>
      <c r="V15" s="211" t="s">
        <v>1117</v>
      </c>
      <c r="W15" s="220" t="s">
        <v>1118</v>
      </c>
      <c r="X15" s="252"/>
      <c r="Y15" s="252"/>
      <c r="Z15" s="252"/>
      <c r="AA15" s="252"/>
      <c r="AB15" s="254">
        <f>IF(OR(J15="Fail",ISBLANK(J15)),INDEX('Issue Code Table'!C:C,MATCH(N:N,'Issue Code Table'!A:A,0)),IF(M15="Critical",6,IF(M15="Significant",5,IF(M15="Moderate",3,2))))</f>
        <v>6</v>
      </c>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row>
    <row r="16" spans="1:69" ht="178.5" x14ac:dyDescent="0.2">
      <c r="A16" s="242" t="s">
        <v>1119</v>
      </c>
      <c r="B16" s="216" t="s">
        <v>877</v>
      </c>
      <c r="C16" s="242" t="s">
        <v>878</v>
      </c>
      <c r="D16" s="242" t="s">
        <v>257</v>
      </c>
      <c r="E16" s="222" t="s">
        <v>1120</v>
      </c>
      <c r="F16" s="222" t="s">
        <v>1121</v>
      </c>
      <c r="G16" s="222" t="s">
        <v>1122</v>
      </c>
      <c r="H16" s="242" t="s">
        <v>1123</v>
      </c>
      <c r="I16" s="242"/>
      <c r="J16" s="211"/>
      <c r="K16" s="216" t="s">
        <v>1124</v>
      </c>
      <c r="L16" s="216"/>
      <c r="M16" s="216" t="s">
        <v>178</v>
      </c>
      <c r="N16" s="243" t="s">
        <v>179</v>
      </c>
      <c r="O16" s="216" t="s">
        <v>180</v>
      </c>
      <c r="P16" s="258"/>
      <c r="Q16" s="222" t="s">
        <v>399</v>
      </c>
      <c r="R16" s="222" t="s">
        <v>400</v>
      </c>
      <c r="S16" s="222" t="s">
        <v>1125</v>
      </c>
      <c r="T16" s="222"/>
      <c r="U16" s="222" t="s">
        <v>1126</v>
      </c>
      <c r="V16" s="216" t="s">
        <v>1127</v>
      </c>
      <c r="W16" s="219"/>
      <c r="X16" s="252"/>
      <c r="Y16" s="252"/>
      <c r="Z16" s="252"/>
      <c r="AA16" s="252"/>
      <c r="AB16" s="254">
        <f>IF(OR(J16="Fail",ISBLANK(J16)),INDEX('Issue Code Table'!C:C,MATCH(N:N,'Issue Code Table'!A:A,0)),IF(M16="Critical",6,IF(M16="Significant",5,IF(M16="Moderate",3,2))))</f>
        <v>4</v>
      </c>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row>
    <row r="17" spans="1:69" ht="369.75" x14ac:dyDescent="0.2">
      <c r="A17" s="255" t="s">
        <v>1128</v>
      </c>
      <c r="B17" s="211" t="s">
        <v>142</v>
      </c>
      <c r="C17" s="255" t="s">
        <v>143</v>
      </c>
      <c r="D17" s="255" t="s">
        <v>256</v>
      </c>
      <c r="E17" s="223" t="s">
        <v>1129</v>
      </c>
      <c r="F17" s="223" t="s">
        <v>1130</v>
      </c>
      <c r="G17" s="223" t="s">
        <v>1131</v>
      </c>
      <c r="H17" s="255" t="s">
        <v>1132</v>
      </c>
      <c r="I17" s="255"/>
      <c r="J17" s="211"/>
      <c r="K17" s="211" t="s">
        <v>1133</v>
      </c>
      <c r="L17" s="211"/>
      <c r="M17" s="211" t="s">
        <v>138</v>
      </c>
      <c r="N17" s="256" t="s">
        <v>298</v>
      </c>
      <c r="O17" s="211" t="s">
        <v>299</v>
      </c>
      <c r="P17" s="257"/>
      <c r="Q17" s="223" t="s">
        <v>399</v>
      </c>
      <c r="R17" s="223" t="s">
        <v>437</v>
      </c>
      <c r="S17" s="223" t="s">
        <v>1134</v>
      </c>
      <c r="T17" s="223" t="s">
        <v>1135</v>
      </c>
      <c r="U17" s="223" t="s">
        <v>1136</v>
      </c>
      <c r="V17" s="211" t="s">
        <v>1137</v>
      </c>
      <c r="W17" s="220" t="s">
        <v>1138</v>
      </c>
      <c r="X17" s="252"/>
      <c r="Y17" s="252"/>
      <c r="Z17" s="252"/>
      <c r="AA17" s="252"/>
      <c r="AB17" s="254">
        <f>IF(OR(J17="Fail",ISBLANK(J17)),INDEX('Issue Code Table'!C:C,MATCH(N:N,'Issue Code Table'!A:A,0)),IF(M17="Critical",6,IF(M17="Significant",5,IF(M17="Moderate",3,2))))</f>
        <v>5</v>
      </c>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row>
    <row r="18" spans="1:69" ht="242.25" x14ac:dyDescent="0.2">
      <c r="A18" s="242" t="s">
        <v>1139</v>
      </c>
      <c r="B18" s="242" t="s">
        <v>142</v>
      </c>
      <c r="C18" s="242" t="s">
        <v>143</v>
      </c>
      <c r="D18" s="242" t="s">
        <v>256</v>
      </c>
      <c r="E18" s="222" t="s">
        <v>1140</v>
      </c>
      <c r="F18" s="222" t="s">
        <v>1141</v>
      </c>
      <c r="G18" s="222" t="s">
        <v>1142</v>
      </c>
      <c r="H18" s="242" t="s">
        <v>1143</v>
      </c>
      <c r="I18" s="242"/>
      <c r="J18" s="211"/>
      <c r="K18" s="242" t="s">
        <v>1144</v>
      </c>
      <c r="L18" s="216"/>
      <c r="M18" s="216" t="s">
        <v>138</v>
      </c>
      <c r="N18" s="243" t="s">
        <v>298</v>
      </c>
      <c r="O18" s="216" t="s">
        <v>299</v>
      </c>
      <c r="P18" s="258"/>
      <c r="Q18" s="222" t="s">
        <v>399</v>
      </c>
      <c r="R18" s="222" t="s">
        <v>471</v>
      </c>
      <c r="S18" s="222" t="s">
        <v>1145</v>
      </c>
      <c r="T18" s="222"/>
      <c r="U18" s="222" t="s">
        <v>1146</v>
      </c>
      <c r="V18" s="216" t="s">
        <v>1147</v>
      </c>
      <c r="W18" s="219" t="s">
        <v>1148</v>
      </c>
      <c r="X18" s="252"/>
      <c r="Y18" s="252"/>
      <c r="Z18" s="252"/>
      <c r="AA18" s="252"/>
      <c r="AB18" s="254">
        <f>IF(OR(J18="Fail",ISBLANK(J18)),INDEX('Issue Code Table'!C:C,MATCH(N:N,'Issue Code Table'!A:A,0)),IF(M18="Critical",6,IF(M18="Significant",5,IF(M18="Moderate",3,2))))</f>
        <v>5</v>
      </c>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row>
    <row r="19" spans="1:69" ht="409.5" x14ac:dyDescent="0.2">
      <c r="A19" s="255" t="s">
        <v>1149</v>
      </c>
      <c r="B19" s="211" t="s">
        <v>812</v>
      </c>
      <c r="C19" s="255" t="s">
        <v>813</v>
      </c>
      <c r="D19" s="255" t="s">
        <v>256</v>
      </c>
      <c r="E19" s="223" t="s">
        <v>1150</v>
      </c>
      <c r="F19" s="223" t="s">
        <v>1151</v>
      </c>
      <c r="G19" s="223" t="s">
        <v>1152</v>
      </c>
      <c r="H19" s="255" t="s">
        <v>1153</v>
      </c>
      <c r="I19" s="255"/>
      <c r="J19" s="211"/>
      <c r="K19" s="211" t="s">
        <v>1154</v>
      </c>
      <c r="L19" s="211"/>
      <c r="M19" s="211" t="s">
        <v>178</v>
      </c>
      <c r="N19" s="256" t="s">
        <v>660</v>
      </c>
      <c r="O19" s="211" t="s">
        <v>1081</v>
      </c>
      <c r="P19" s="257"/>
      <c r="Q19" s="223" t="s">
        <v>399</v>
      </c>
      <c r="R19" s="223" t="s">
        <v>493</v>
      </c>
      <c r="S19" s="223" t="s">
        <v>1155</v>
      </c>
      <c r="T19" s="223"/>
      <c r="U19" s="223" t="s">
        <v>1156</v>
      </c>
      <c r="V19" s="211" t="s">
        <v>1157</v>
      </c>
      <c r="W19" s="220"/>
      <c r="X19" s="252"/>
      <c r="Y19" s="252"/>
      <c r="Z19" s="252"/>
      <c r="AA19" s="252"/>
      <c r="AB19" s="254">
        <f>IF(OR(J19="Fail",ISBLANK(J19)),INDEX('Issue Code Table'!C:C,MATCH(N:N,'Issue Code Table'!A:A,0)),IF(M19="Critical",6,IF(M19="Significant",5,IF(M19="Moderate",3,2))))</f>
        <v>4</v>
      </c>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row>
    <row r="20" spans="1:69" ht="409.5" x14ac:dyDescent="0.2">
      <c r="A20" s="242" t="s">
        <v>1158</v>
      </c>
      <c r="B20" s="216" t="s">
        <v>774</v>
      </c>
      <c r="C20" s="242" t="s">
        <v>775</v>
      </c>
      <c r="D20" s="242" t="s">
        <v>256</v>
      </c>
      <c r="E20" s="222" t="s">
        <v>1159</v>
      </c>
      <c r="F20" s="222" t="s">
        <v>1160</v>
      </c>
      <c r="G20" s="222" t="s">
        <v>1161</v>
      </c>
      <c r="H20" s="242" t="s">
        <v>1162</v>
      </c>
      <c r="I20" s="222"/>
      <c r="J20" s="211"/>
      <c r="K20" s="216" t="s">
        <v>1163</v>
      </c>
      <c r="L20" s="222"/>
      <c r="M20" s="216" t="s">
        <v>138</v>
      </c>
      <c r="N20" s="243" t="s">
        <v>248</v>
      </c>
      <c r="O20" s="216" t="s">
        <v>249</v>
      </c>
      <c r="P20" s="261"/>
      <c r="Q20" s="222" t="s">
        <v>399</v>
      </c>
      <c r="R20" s="222" t="s">
        <v>504</v>
      </c>
      <c r="S20" s="222" t="s">
        <v>1164</v>
      </c>
      <c r="T20" s="222" t="s">
        <v>1165</v>
      </c>
      <c r="U20" s="222" t="s">
        <v>1166</v>
      </c>
      <c r="V20" s="216" t="s">
        <v>1167</v>
      </c>
      <c r="W20" s="219" t="s">
        <v>1168</v>
      </c>
      <c r="X20" s="252"/>
      <c r="Y20" s="252"/>
      <c r="Z20" s="252"/>
      <c r="AA20" s="252"/>
      <c r="AB20" s="254">
        <f>IF(OR(J20="Fail",ISBLANK(J20)),INDEX('Issue Code Table'!C:C,MATCH(N:N,'Issue Code Table'!A:A,0)),IF(M20="Critical",6,IF(M20="Significant",5,IF(M20="Moderate",3,2))))</f>
        <v>6</v>
      </c>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row>
    <row r="21" spans="1:69" ht="409.5" x14ac:dyDescent="0.2">
      <c r="A21" s="255" t="s">
        <v>1169</v>
      </c>
      <c r="B21" s="211" t="s">
        <v>877</v>
      </c>
      <c r="C21" s="255" t="s">
        <v>878</v>
      </c>
      <c r="D21" s="255" t="s">
        <v>256</v>
      </c>
      <c r="E21" s="223" t="s">
        <v>1170</v>
      </c>
      <c r="F21" s="223" t="s">
        <v>1171</v>
      </c>
      <c r="G21" s="223" t="s">
        <v>1172</v>
      </c>
      <c r="H21" s="255" t="s">
        <v>1173</v>
      </c>
      <c r="I21" s="211"/>
      <c r="J21" s="211"/>
      <c r="K21" s="211" t="s">
        <v>1174</v>
      </c>
      <c r="L21" s="211"/>
      <c r="M21" s="211" t="s">
        <v>178</v>
      </c>
      <c r="N21" s="256" t="s">
        <v>179</v>
      </c>
      <c r="O21" s="211" t="s">
        <v>180</v>
      </c>
      <c r="P21" s="257"/>
      <c r="Q21" s="223" t="s">
        <v>548</v>
      </c>
      <c r="R21" s="223" t="s">
        <v>1175</v>
      </c>
      <c r="S21" s="223" t="s">
        <v>1176</v>
      </c>
      <c r="T21" s="223" t="s">
        <v>1177</v>
      </c>
      <c r="U21" s="223" t="s">
        <v>1178</v>
      </c>
      <c r="V21" s="211" t="s">
        <v>1179</v>
      </c>
      <c r="W21" s="220"/>
      <c r="X21" s="252"/>
      <c r="Y21" s="252"/>
      <c r="Z21" s="252"/>
      <c r="AA21" s="252"/>
      <c r="AB21" s="254">
        <f>IF(OR(J21="Fail",ISBLANK(J21)),INDEX('Issue Code Table'!C:C,MATCH(N:N,'Issue Code Table'!A:A,0)),IF(M21="Critical",6,IF(M21="Significant",5,IF(M21="Moderate",3,2))))</f>
        <v>4</v>
      </c>
      <c r="AC21" s="73"/>
      <c r="AD21" s="73"/>
      <c r="AE21" s="73"/>
      <c r="AF21" s="73"/>
      <c r="AG21" s="73"/>
      <c r="AH21" s="73"/>
      <c r="AI21" s="73"/>
      <c r="AJ21" s="73"/>
      <c r="AK21" s="73"/>
      <c r="AL21" s="73"/>
      <c r="AM21" s="73"/>
      <c r="AN21" s="73"/>
      <c r="AO21" s="73"/>
      <c r="AP21" s="73"/>
      <c r="AQ21" s="73"/>
      <c r="AR21" s="73"/>
      <c r="AS21" s="73"/>
      <c r="AT21" s="73"/>
      <c r="AU21" s="73"/>
      <c r="AV21" s="73"/>
      <c r="AW21" s="73"/>
      <c r="AX21" s="73"/>
      <c r="AY21" s="73"/>
      <c r="AZ21" s="73"/>
      <c r="BA21" s="73"/>
      <c r="BB21" s="73"/>
      <c r="BC21" s="73"/>
      <c r="BD21" s="73"/>
      <c r="BE21" s="73"/>
      <c r="BF21" s="73"/>
      <c r="BG21" s="73"/>
      <c r="BH21" s="73"/>
      <c r="BI21" s="73"/>
      <c r="BJ21" s="73"/>
      <c r="BK21" s="73"/>
      <c r="BL21" s="73"/>
      <c r="BM21" s="73"/>
      <c r="BN21" s="73"/>
      <c r="BO21" s="73"/>
      <c r="BP21" s="73"/>
      <c r="BQ21" s="73"/>
    </row>
    <row r="22" spans="1:69" ht="357" x14ac:dyDescent="0.2">
      <c r="A22" s="242" t="s">
        <v>1180</v>
      </c>
      <c r="B22" s="216" t="s">
        <v>194</v>
      </c>
      <c r="C22" s="242" t="s">
        <v>195</v>
      </c>
      <c r="D22" s="242" t="s">
        <v>257</v>
      </c>
      <c r="E22" s="222" t="s">
        <v>1181</v>
      </c>
      <c r="F22" s="222" t="s">
        <v>1182</v>
      </c>
      <c r="G22" s="222" t="s">
        <v>1183</v>
      </c>
      <c r="H22" s="242" t="s">
        <v>1184</v>
      </c>
      <c r="I22" s="216"/>
      <c r="J22" s="211"/>
      <c r="K22" s="216" t="s">
        <v>1185</v>
      </c>
      <c r="L22" s="216"/>
      <c r="M22" s="216" t="s">
        <v>138</v>
      </c>
      <c r="N22" s="243" t="s">
        <v>298</v>
      </c>
      <c r="O22" s="216" t="s">
        <v>299</v>
      </c>
      <c r="P22" s="258"/>
      <c r="Q22" s="222" t="s">
        <v>548</v>
      </c>
      <c r="R22" s="222" t="s">
        <v>1186</v>
      </c>
      <c r="S22" s="222" t="s">
        <v>1187</v>
      </c>
      <c r="T22" s="222" t="s">
        <v>1188</v>
      </c>
      <c r="U22" s="222" t="s">
        <v>1189</v>
      </c>
      <c r="V22" s="216" t="s">
        <v>1190</v>
      </c>
      <c r="W22" s="219" t="s">
        <v>1191</v>
      </c>
      <c r="X22" s="252"/>
      <c r="Y22" s="252"/>
      <c r="Z22" s="252"/>
      <c r="AA22" s="252"/>
      <c r="AB22" s="254">
        <f>IF(OR(J22="Fail",ISBLANK(J22)),INDEX('Issue Code Table'!C:C,MATCH(N:N,'Issue Code Table'!A:A,0)),IF(M22="Critical",6,IF(M22="Significant",5,IF(M22="Moderate",3,2))))</f>
        <v>5</v>
      </c>
      <c r="AC22" s="73"/>
      <c r="AD22" s="73"/>
      <c r="AE22" s="73"/>
      <c r="AF22" s="73"/>
      <c r="AG22" s="73"/>
      <c r="AH22" s="73"/>
      <c r="AI22" s="73"/>
      <c r="AJ22" s="73"/>
      <c r="AK22" s="73"/>
      <c r="AL22" s="73"/>
      <c r="AM22" s="73"/>
      <c r="AN22" s="73"/>
      <c r="AO22" s="73"/>
      <c r="AP22" s="73"/>
      <c r="AQ22" s="73"/>
      <c r="AR22" s="73"/>
      <c r="AS22" s="73"/>
      <c r="AT22" s="73"/>
      <c r="AU22" s="73"/>
      <c r="AV22" s="73"/>
      <c r="AW22" s="73"/>
      <c r="AX22" s="73"/>
      <c r="AY22" s="73"/>
      <c r="AZ22" s="73"/>
      <c r="BA22" s="73"/>
      <c r="BB22" s="73"/>
      <c r="BC22" s="73"/>
      <c r="BD22" s="73"/>
      <c r="BE22" s="73"/>
      <c r="BF22" s="73"/>
      <c r="BG22" s="73"/>
      <c r="BH22" s="73"/>
      <c r="BI22" s="73"/>
      <c r="BJ22" s="73"/>
      <c r="BK22" s="73"/>
      <c r="BL22" s="73"/>
      <c r="BM22" s="73"/>
      <c r="BN22" s="73"/>
      <c r="BO22" s="73"/>
      <c r="BP22" s="73"/>
      <c r="BQ22" s="73"/>
    </row>
    <row r="23" spans="1:69" ht="409.5" x14ac:dyDescent="0.2">
      <c r="A23" s="255" t="s">
        <v>1192</v>
      </c>
      <c r="B23" s="255" t="s">
        <v>160</v>
      </c>
      <c r="C23" s="255" t="s">
        <v>465</v>
      </c>
      <c r="D23" s="255" t="s">
        <v>256</v>
      </c>
      <c r="E23" s="223" t="s">
        <v>1193</v>
      </c>
      <c r="F23" s="223" t="s">
        <v>1194</v>
      </c>
      <c r="G23" s="223" t="s">
        <v>1195</v>
      </c>
      <c r="H23" s="255" t="s">
        <v>1196</v>
      </c>
      <c r="I23" s="211"/>
      <c r="J23" s="211"/>
      <c r="K23" s="211" t="s">
        <v>1197</v>
      </c>
      <c r="L23" s="211"/>
      <c r="M23" s="211" t="s">
        <v>138</v>
      </c>
      <c r="N23" s="256" t="s">
        <v>172</v>
      </c>
      <c r="O23" s="211" t="s">
        <v>173</v>
      </c>
      <c r="P23" s="257"/>
      <c r="Q23" s="223" t="s">
        <v>548</v>
      </c>
      <c r="R23" s="223" t="s">
        <v>1198</v>
      </c>
      <c r="S23" s="223" t="s">
        <v>1199</v>
      </c>
      <c r="T23" s="223" t="s">
        <v>1200</v>
      </c>
      <c r="U23" s="223" t="s">
        <v>1201</v>
      </c>
      <c r="V23" s="211" t="s">
        <v>1202</v>
      </c>
      <c r="W23" s="220" t="s">
        <v>1203</v>
      </c>
      <c r="X23" s="252"/>
      <c r="Y23" s="252"/>
      <c r="Z23" s="252"/>
      <c r="AA23" s="252"/>
      <c r="AB23" s="254">
        <f>IF(OR(J23="Fail",ISBLANK(J23)),INDEX('Issue Code Table'!C:C,MATCH(N:N,'Issue Code Table'!A:A,0)),IF(M23="Critical",6,IF(M23="Significant",5,IF(M23="Moderate",3,2))))</f>
        <v>5</v>
      </c>
      <c r="AC23" s="73"/>
      <c r="AD23" s="73"/>
      <c r="AE23" s="73"/>
      <c r="AF23" s="73"/>
      <c r="AG23" s="73"/>
      <c r="AH23" s="73"/>
      <c r="AI23" s="73"/>
      <c r="AJ23" s="73"/>
      <c r="AK23" s="73"/>
      <c r="AL23" s="73"/>
      <c r="AM23" s="73"/>
      <c r="AN23" s="73"/>
      <c r="AO23" s="73"/>
      <c r="AP23" s="73"/>
      <c r="AQ23" s="73"/>
      <c r="AR23" s="73"/>
      <c r="AS23" s="73"/>
      <c r="AT23" s="73"/>
      <c r="AU23" s="73"/>
      <c r="AV23" s="73"/>
      <c r="AW23" s="73"/>
      <c r="AX23" s="73"/>
      <c r="AY23" s="73"/>
      <c r="AZ23" s="73"/>
      <c r="BA23" s="73"/>
      <c r="BB23" s="73"/>
      <c r="BC23" s="73"/>
      <c r="BD23" s="73"/>
      <c r="BE23" s="73"/>
      <c r="BF23" s="73"/>
      <c r="BG23" s="73"/>
      <c r="BH23" s="73"/>
      <c r="BI23" s="73"/>
      <c r="BJ23" s="73"/>
      <c r="BK23" s="73"/>
      <c r="BL23" s="73"/>
      <c r="BM23" s="73"/>
      <c r="BN23" s="73"/>
      <c r="BO23" s="73"/>
      <c r="BP23" s="73"/>
      <c r="BQ23" s="73"/>
    </row>
    <row r="24" spans="1:69" ht="409.5" x14ac:dyDescent="0.2">
      <c r="A24" s="242" t="s">
        <v>1204</v>
      </c>
      <c r="B24" s="216" t="s">
        <v>194</v>
      </c>
      <c r="C24" s="242" t="s">
        <v>195</v>
      </c>
      <c r="D24" s="242" t="s">
        <v>257</v>
      </c>
      <c r="E24" s="222" t="s">
        <v>1205</v>
      </c>
      <c r="F24" s="222" t="s">
        <v>1206</v>
      </c>
      <c r="G24" s="222" t="s">
        <v>1207</v>
      </c>
      <c r="H24" s="242" t="s">
        <v>1208</v>
      </c>
      <c r="I24" s="216"/>
      <c r="J24" s="211"/>
      <c r="K24" s="216" t="s">
        <v>1209</v>
      </c>
      <c r="L24" s="216"/>
      <c r="M24" s="216" t="s">
        <v>138</v>
      </c>
      <c r="N24" s="243" t="s">
        <v>298</v>
      </c>
      <c r="O24" s="216" t="s">
        <v>299</v>
      </c>
      <c r="P24" s="258"/>
      <c r="Q24" s="222" t="s">
        <v>548</v>
      </c>
      <c r="R24" s="222" t="s">
        <v>1210</v>
      </c>
      <c r="S24" s="222" t="s">
        <v>1211</v>
      </c>
      <c r="T24" s="222"/>
      <c r="U24" s="222" t="s">
        <v>1212</v>
      </c>
      <c r="V24" s="216" t="s">
        <v>1213</v>
      </c>
      <c r="W24" s="219" t="s">
        <v>1214</v>
      </c>
      <c r="X24" s="252"/>
      <c r="Y24" s="252"/>
      <c r="Z24" s="252"/>
      <c r="AA24" s="252"/>
      <c r="AB24" s="254">
        <f>IF(OR(J24="Fail",ISBLANK(J24)),INDEX('Issue Code Table'!C:C,MATCH(N:N,'Issue Code Table'!A:A,0)),IF(M24="Critical",6,IF(M24="Significant",5,IF(M24="Moderate",3,2))))</f>
        <v>5</v>
      </c>
      <c r="AC24" s="73"/>
      <c r="AD24" s="73"/>
      <c r="AE24" s="73"/>
      <c r="AF24" s="73"/>
      <c r="AG24" s="73"/>
      <c r="AH24" s="73"/>
      <c r="AI24" s="73"/>
      <c r="AJ24" s="73"/>
      <c r="AK24" s="73"/>
      <c r="AL24" s="73"/>
      <c r="AM24" s="73"/>
      <c r="AN24" s="73"/>
      <c r="AO24" s="73"/>
      <c r="AP24" s="73"/>
      <c r="AQ24" s="73"/>
      <c r="AR24" s="73"/>
      <c r="AS24" s="73"/>
      <c r="AT24" s="73"/>
      <c r="AU24" s="73"/>
      <c r="AV24" s="73"/>
      <c r="AW24" s="73"/>
      <c r="AX24" s="73"/>
      <c r="AY24" s="73"/>
      <c r="AZ24" s="73"/>
      <c r="BA24" s="73"/>
      <c r="BB24" s="73"/>
      <c r="BC24" s="73"/>
      <c r="BD24" s="73"/>
      <c r="BE24" s="73"/>
      <c r="BF24" s="73"/>
      <c r="BG24" s="73"/>
      <c r="BH24" s="73"/>
      <c r="BI24" s="73"/>
      <c r="BJ24" s="73"/>
      <c r="BK24" s="73"/>
      <c r="BL24" s="73"/>
      <c r="BM24" s="73"/>
      <c r="BN24" s="73"/>
      <c r="BO24" s="73"/>
      <c r="BP24" s="73"/>
      <c r="BQ24" s="73"/>
    </row>
    <row r="25" spans="1:69" ht="409.5" x14ac:dyDescent="0.2">
      <c r="A25" s="255" t="s">
        <v>1215</v>
      </c>
      <c r="B25" s="211" t="s">
        <v>194</v>
      </c>
      <c r="C25" s="255" t="s">
        <v>195</v>
      </c>
      <c r="D25" s="255" t="s">
        <v>256</v>
      </c>
      <c r="E25" s="223" t="s">
        <v>1216</v>
      </c>
      <c r="F25" s="223" t="s">
        <v>1217</v>
      </c>
      <c r="G25" s="223" t="s">
        <v>1218</v>
      </c>
      <c r="H25" s="255" t="s">
        <v>1219</v>
      </c>
      <c r="I25" s="211"/>
      <c r="J25" s="211"/>
      <c r="K25" s="211" t="s">
        <v>1220</v>
      </c>
      <c r="L25" s="211"/>
      <c r="M25" s="211" t="s">
        <v>138</v>
      </c>
      <c r="N25" s="256" t="s">
        <v>298</v>
      </c>
      <c r="O25" s="211" t="s">
        <v>299</v>
      </c>
      <c r="P25" s="257"/>
      <c r="Q25" s="223" t="s">
        <v>548</v>
      </c>
      <c r="R25" s="223" t="s">
        <v>1221</v>
      </c>
      <c r="S25" s="223" t="s">
        <v>1222</v>
      </c>
      <c r="T25" s="223" t="s">
        <v>1223</v>
      </c>
      <c r="U25" s="223" t="s">
        <v>1224</v>
      </c>
      <c r="V25" s="211" t="s">
        <v>1225</v>
      </c>
      <c r="W25" s="220" t="s">
        <v>1226</v>
      </c>
      <c r="X25" s="252"/>
      <c r="Y25" s="252"/>
      <c r="Z25" s="252"/>
      <c r="AA25" s="252"/>
      <c r="AB25" s="254">
        <f>IF(OR(J25="Fail",ISBLANK(J25)),INDEX('Issue Code Table'!C:C,MATCH(N:N,'Issue Code Table'!A:A,0)),IF(M25="Critical",6,IF(M25="Significant",5,IF(M25="Moderate",3,2))))</f>
        <v>5</v>
      </c>
      <c r="AC25" s="73"/>
      <c r="AD25" s="73"/>
      <c r="AE25" s="73"/>
      <c r="AF25" s="73"/>
      <c r="AG25" s="73"/>
      <c r="AH25" s="73"/>
      <c r="AI25" s="73"/>
      <c r="AJ25" s="73"/>
      <c r="AK25" s="73"/>
      <c r="AL25" s="73"/>
      <c r="AM25" s="73"/>
      <c r="AN25" s="73"/>
      <c r="AO25" s="73"/>
      <c r="AP25" s="73"/>
      <c r="AQ25" s="73"/>
      <c r="AR25" s="73"/>
      <c r="AS25" s="73"/>
      <c r="AT25" s="73"/>
      <c r="AU25" s="73"/>
      <c r="AV25" s="73"/>
      <c r="AW25" s="73"/>
      <c r="AX25" s="73"/>
      <c r="AY25" s="73"/>
      <c r="AZ25" s="73"/>
      <c r="BA25" s="73"/>
      <c r="BB25" s="73"/>
      <c r="BC25" s="73"/>
      <c r="BD25" s="73"/>
      <c r="BE25" s="73"/>
      <c r="BF25" s="73"/>
      <c r="BG25" s="73"/>
      <c r="BH25" s="73"/>
      <c r="BI25" s="73"/>
      <c r="BJ25" s="73"/>
      <c r="BK25" s="73"/>
      <c r="BL25" s="73"/>
      <c r="BM25" s="73"/>
      <c r="BN25" s="73"/>
      <c r="BO25" s="73"/>
      <c r="BP25" s="73"/>
      <c r="BQ25" s="73"/>
    </row>
    <row r="26" spans="1:69" ht="409.5" x14ac:dyDescent="0.2">
      <c r="A26" s="242" t="s">
        <v>1227</v>
      </c>
      <c r="B26" s="216" t="s">
        <v>194</v>
      </c>
      <c r="C26" s="242" t="s">
        <v>195</v>
      </c>
      <c r="D26" s="242" t="s">
        <v>256</v>
      </c>
      <c r="E26" s="222" t="s">
        <v>1228</v>
      </c>
      <c r="F26" s="222" t="s">
        <v>1229</v>
      </c>
      <c r="G26" s="222" t="s">
        <v>1230</v>
      </c>
      <c r="H26" s="242" t="s">
        <v>1231</v>
      </c>
      <c r="I26" s="216"/>
      <c r="J26" s="211"/>
      <c r="K26" s="216" t="s">
        <v>1232</v>
      </c>
      <c r="L26" s="216"/>
      <c r="M26" s="216" t="s">
        <v>138</v>
      </c>
      <c r="N26" s="243" t="s">
        <v>298</v>
      </c>
      <c r="O26" s="216" t="s">
        <v>299</v>
      </c>
      <c r="P26" s="258"/>
      <c r="Q26" s="222" t="s">
        <v>548</v>
      </c>
      <c r="R26" s="222" t="s">
        <v>1233</v>
      </c>
      <c r="S26" s="222" t="s">
        <v>1234</v>
      </c>
      <c r="T26" s="222" t="s">
        <v>1235</v>
      </c>
      <c r="U26" s="222" t="s">
        <v>1236</v>
      </c>
      <c r="V26" s="216" t="s">
        <v>1237</v>
      </c>
      <c r="W26" s="219" t="s">
        <v>1238</v>
      </c>
      <c r="X26" s="252"/>
      <c r="Y26" s="252"/>
      <c r="Z26" s="252"/>
      <c r="AA26" s="252"/>
      <c r="AB26" s="254">
        <f>IF(OR(J26="Fail",ISBLANK(J26)),INDEX('Issue Code Table'!C:C,MATCH(N:N,'Issue Code Table'!A:A,0)),IF(M26="Critical",6,IF(M26="Significant",5,IF(M26="Moderate",3,2))))</f>
        <v>5</v>
      </c>
      <c r="AC26" s="73"/>
      <c r="AD26" s="73"/>
      <c r="AE26" s="73"/>
      <c r="AF26" s="73"/>
      <c r="AG26" s="73"/>
      <c r="AH26" s="73"/>
      <c r="AI26" s="73"/>
      <c r="AJ26" s="73"/>
      <c r="AK26" s="73"/>
      <c r="AL26" s="73"/>
      <c r="AM26" s="73"/>
      <c r="AN26" s="73"/>
      <c r="AO26" s="73"/>
      <c r="AP26" s="73"/>
      <c r="AQ26" s="73"/>
      <c r="AR26" s="73"/>
      <c r="AS26" s="73"/>
      <c r="AT26" s="73"/>
      <c r="AU26" s="73"/>
      <c r="AV26" s="73"/>
      <c r="AW26" s="73"/>
      <c r="AX26" s="73"/>
      <c r="AY26" s="73"/>
      <c r="AZ26" s="73"/>
      <c r="BA26" s="73"/>
      <c r="BB26" s="73"/>
      <c r="BC26" s="73"/>
      <c r="BD26" s="73"/>
      <c r="BE26" s="73"/>
      <c r="BF26" s="73"/>
      <c r="BG26" s="73"/>
      <c r="BH26" s="73"/>
      <c r="BI26" s="73"/>
      <c r="BJ26" s="73"/>
      <c r="BK26" s="73"/>
      <c r="BL26" s="73"/>
      <c r="BM26" s="73"/>
      <c r="BN26" s="73"/>
      <c r="BO26" s="73"/>
      <c r="BP26" s="73"/>
      <c r="BQ26" s="73"/>
    </row>
    <row r="27" spans="1:69" ht="395.25" x14ac:dyDescent="0.2">
      <c r="A27" s="255" t="s">
        <v>1239</v>
      </c>
      <c r="B27" s="211" t="s">
        <v>877</v>
      </c>
      <c r="C27" s="255" t="s">
        <v>878</v>
      </c>
      <c r="D27" s="255" t="s">
        <v>257</v>
      </c>
      <c r="E27" s="223" t="s">
        <v>1240</v>
      </c>
      <c r="F27" s="223" t="s">
        <v>1241</v>
      </c>
      <c r="G27" s="223" t="s">
        <v>1242</v>
      </c>
      <c r="H27" s="255" t="s">
        <v>1243</v>
      </c>
      <c r="I27" s="211"/>
      <c r="J27" s="211"/>
      <c r="K27" s="211" t="s">
        <v>1244</v>
      </c>
      <c r="L27" s="211"/>
      <c r="M27" s="211" t="s">
        <v>138</v>
      </c>
      <c r="N27" s="256" t="s">
        <v>172</v>
      </c>
      <c r="O27" s="211" t="s">
        <v>173</v>
      </c>
      <c r="P27" s="257"/>
      <c r="Q27" s="223" t="s">
        <v>548</v>
      </c>
      <c r="R27" s="223" t="s">
        <v>1245</v>
      </c>
      <c r="S27" s="223" t="s">
        <v>1246</v>
      </c>
      <c r="T27" s="223" t="s">
        <v>1247</v>
      </c>
      <c r="U27" s="223" t="s">
        <v>1248</v>
      </c>
      <c r="V27" s="211" t="s">
        <v>1249</v>
      </c>
      <c r="W27" s="220" t="s">
        <v>1250</v>
      </c>
      <c r="X27" s="252"/>
      <c r="Y27" s="252"/>
      <c r="Z27" s="252"/>
      <c r="AA27" s="252"/>
      <c r="AB27" s="254">
        <f>IF(OR(J27="Fail",ISBLANK(J27)),INDEX('Issue Code Table'!C:C,MATCH(N:N,'Issue Code Table'!A:A,0)),IF(M27="Critical",6,IF(M27="Significant",5,IF(M27="Moderate",3,2))))</f>
        <v>5</v>
      </c>
      <c r="AC27" s="73"/>
      <c r="AD27" s="73"/>
      <c r="AE27" s="73"/>
      <c r="AF27" s="73"/>
      <c r="AG27" s="73"/>
      <c r="AH27" s="73"/>
      <c r="AI27" s="73"/>
      <c r="AJ27" s="73"/>
      <c r="AK27" s="73"/>
      <c r="AL27" s="73"/>
      <c r="AM27" s="73"/>
      <c r="AN27" s="73"/>
      <c r="AO27" s="73"/>
      <c r="AP27" s="73"/>
      <c r="AQ27" s="73"/>
      <c r="AR27" s="73"/>
      <c r="AS27" s="73"/>
      <c r="AT27" s="73"/>
      <c r="AU27" s="73"/>
      <c r="AV27" s="73"/>
      <c r="AW27" s="73"/>
      <c r="AX27" s="73"/>
      <c r="AY27" s="73"/>
      <c r="AZ27" s="73"/>
      <c r="BA27" s="73"/>
      <c r="BB27" s="73"/>
      <c r="BC27" s="73"/>
      <c r="BD27" s="73"/>
      <c r="BE27" s="73"/>
      <c r="BF27" s="73"/>
      <c r="BG27" s="73"/>
      <c r="BH27" s="73"/>
      <c r="BI27" s="73"/>
      <c r="BJ27" s="73"/>
      <c r="BK27" s="73"/>
      <c r="BL27" s="73"/>
      <c r="BM27" s="73"/>
      <c r="BN27" s="73"/>
      <c r="BO27" s="73"/>
      <c r="BP27" s="73"/>
      <c r="BQ27" s="73"/>
    </row>
    <row r="28" spans="1:69" ht="409.5" x14ac:dyDescent="0.2">
      <c r="A28" s="242" t="s">
        <v>1251</v>
      </c>
      <c r="B28" s="216" t="s">
        <v>748</v>
      </c>
      <c r="C28" s="242" t="s">
        <v>749</v>
      </c>
      <c r="D28" s="242" t="s">
        <v>256</v>
      </c>
      <c r="E28" s="222" t="s">
        <v>1252</v>
      </c>
      <c r="F28" s="222" t="s">
        <v>1253</v>
      </c>
      <c r="G28" s="222" t="s">
        <v>1254</v>
      </c>
      <c r="H28" s="242" t="s">
        <v>1255</v>
      </c>
      <c r="I28" s="216"/>
      <c r="J28" s="211"/>
      <c r="K28" s="216" t="s">
        <v>1256</v>
      </c>
      <c r="L28" s="216"/>
      <c r="M28" s="216" t="s">
        <v>138</v>
      </c>
      <c r="N28" s="243" t="s">
        <v>1257</v>
      </c>
      <c r="O28" s="216" t="s">
        <v>1258</v>
      </c>
      <c r="P28" s="258"/>
      <c r="Q28" s="222" t="s">
        <v>592</v>
      </c>
      <c r="R28" s="222" t="s">
        <v>593</v>
      </c>
      <c r="S28" s="222" t="s">
        <v>1259</v>
      </c>
      <c r="T28" s="222" t="s">
        <v>1260</v>
      </c>
      <c r="U28" s="222" t="s">
        <v>1261</v>
      </c>
      <c r="V28" s="216" t="s">
        <v>1262</v>
      </c>
      <c r="W28" s="219" t="s">
        <v>1263</v>
      </c>
      <c r="X28" s="252"/>
      <c r="Y28" s="252"/>
      <c r="Z28" s="252"/>
      <c r="AA28" s="252"/>
      <c r="AB28" s="254">
        <f>IF(OR(J28="Fail",ISBLANK(J28)),INDEX('Issue Code Table'!C:C,MATCH(N:N,'Issue Code Table'!A:A,0)),IF(M28="Critical",6,IF(M28="Significant",5,IF(M28="Moderate",3,2))))</f>
        <v>4</v>
      </c>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row>
    <row r="29" spans="1:69" ht="216.75" x14ac:dyDescent="0.2">
      <c r="A29" s="255" t="s">
        <v>1264</v>
      </c>
      <c r="B29" s="211" t="s">
        <v>307</v>
      </c>
      <c r="C29" s="255" t="s">
        <v>308</v>
      </c>
      <c r="D29" s="255" t="s">
        <v>256</v>
      </c>
      <c r="E29" s="223" t="s">
        <v>1265</v>
      </c>
      <c r="F29" s="223" t="s">
        <v>1266</v>
      </c>
      <c r="G29" s="223" t="s">
        <v>1267</v>
      </c>
      <c r="H29" s="255" t="s">
        <v>1268</v>
      </c>
      <c r="I29" s="211"/>
      <c r="J29" s="211"/>
      <c r="K29" s="211" t="s">
        <v>1269</v>
      </c>
      <c r="L29" s="211"/>
      <c r="M29" s="211" t="s">
        <v>138</v>
      </c>
      <c r="N29" s="256" t="s">
        <v>1270</v>
      </c>
      <c r="O29" s="211" t="s">
        <v>1271</v>
      </c>
      <c r="P29" s="257"/>
      <c r="Q29" s="223" t="s">
        <v>592</v>
      </c>
      <c r="R29" s="223" t="s">
        <v>604</v>
      </c>
      <c r="S29" s="223" t="s">
        <v>1272</v>
      </c>
      <c r="T29" s="223" t="s">
        <v>1273</v>
      </c>
      <c r="U29" s="223" t="s">
        <v>1274</v>
      </c>
      <c r="V29" s="211" t="s">
        <v>1275</v>
      </c>
      <c r="W29" s="220" t="s">
        <v>1276</v>
      </c>
      <c r="X29" s="252"/>
      <c r="Y29" s="252"/>
      <c r="Z29" s="252"/>
      <c r="AA29" s="252"/>
      <c r="AB29" s="254">
        <f>IF(OR(J29="Fail",ISBLANK(J29)),INDEX('Issue Code Table'!C:C,MATCH(N:N,'Issue Code Table'!A:A,0)),IF(M29="Critical",6,IF(M29="Significant",5,IF(M29="Moderate",3,2))))</f>
        <v>5</v>
      </c>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row>
    <row r="30" spans="1:69" ht="140.25" x14ac:dyDescent="0.2">
      <c r="A30" s="242" t="s">
        <v>1277</v>
      </c>
      <c r="B30" s="216" t="s">
        <v>1278</v>
      </c>
      <c r="C30" s="242" t="s">
        <v>1279</v>
      </c>
      <c r="D30" s="242" t="s">
        <v>257</v>
      </c>
      <c r="E30" s="222" t="s">
        <v>1280</v>
      </c>
      <c r="F30" s="222" t="s">
        <v>1281</v>
      </c>
      <c r="G30" s="222" t="s">
        <v>1282</v>
      </c>
      <c r="H30" s="242" t="s">
        <v>1283</v>
      </c>
      <c r="I30" s="216"/>
      <c r="J30" s="211"/>
      <c r="K30" s="216" t="s">
        <v>1284</v>
      </c>
      <c r="L30" s="216"/>
      <c r="M30" s="216" t="s">
        <v>138</v>
      </c>
      <c r="N30" s="243" t="s">
        <v>1285</v>
      </c>
      <c r="O30" s="216" t="s">
        <v>1286</v>
      </c>
      <c r="P30" s="258"/>
      <c r="Q30" s="222" t="s">
        <v>592</v>
      </c>
      <c r="R30" s="222" t="s">
        <v>614</v>
      </c>
      <c r="S30" s="222" t="s">
        <v>1287</v>
      </c>
      <c r="T30" s="222" t="s">
        <v>1288</v>
      </c>
      <c r="U30" s="222" t="s">
        <v>1289</v>
      </c>
      <c r="V30" s="216" t="s">
        <v>1290</v>
      </c>
      <c r="W30" s="219" t="s">
        <v>1291</v>
      </c>
      <c r="X30" s="252"/>
      <c r="Y30" s="252"/>
      <c r="Z30" s="252"/>
      <c r="AA30" s="252"/>
      <c r="AB30" s="254">
        <f>IF(OR(J30="Fail",ISBLANK(J30)),INDEX('Issue Code Table'!C:C,MATCH(N:N,'Issue Code Table'!A:A,0)),IF(M30="Critical",6,IF(M30="Significant",5,IF(M30="Moderate",3,2))))</f>
        <v>5</v>
      </c>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row>
    <row r="31" spans="1:69" ht="395.25" x14ac:dyDescent="0.2">
      <c r="A31" s="255" t="s">
        <v>1292</v>
      </c>
      <c r="B31" s="211" t="s">
        <v>243</v>
      </c>
      <c r="C31" s="255" t="s">
        <v>1075</v>
      </c>
      <c r="D31" s="255" t="s">
        <v>257</v>
      </c>
      <c r="E31" s="223" t="s">
        <v>1293</v>
      </c>
      <c r="F31" s="223" t="s">
        <v>1294</v>
      </c>
      <c r="G31" s="223" t="s">
        <v>1295</v>
      </c>
      <c r="H31" s="255" t="s">
        <v>1296</v>
      </c>
      <c r="I31" s="211"/>
      <c r="J31" s="211"/>
      <c r="K31" s="211" t="s">
        <v>1297</v>
      </c>
      <c r="L31" s="211"/>
      <c r="M31" s="211" t="s">
        <v>138</v>
      </c>
      <c r="N31" s="256" t="s">
        <v>1298</v>
      </c>
      <c r="O31" s="211" t="s">
        <v>1299</v>
      </c>
      <c r="P31" s="257"/>
      <c r="Q31" s="223" t="s">
        <v>730</v>
      </c>
      <c r="R31" s="223" t="s">
        <v>731</v>
      </c>
      <c r="S31" s="223" t="s">
        <v>1300</v>
      </c>
      <c r="T31" s="223" t="s">
        <v>1301</v>
      </c>
      <c r="U31" s="223" t="s">
        <v>1302</v>
      </c>
      <c r="V31" s="211" t="s">
        <v>1303</v>
      </c>
      <c r="W31" s="220" t="s">
        <v>1304</v>
      </c>
      <c r="X31" s="252"/>
      <c r="Y31" s="252"/>
      <c r="Z31" s="252"/>
      <c r="AA31" s="252"/>
      <c r="AB31" s="254">
        <f>IF(OR(J31="Fail",ISBLANK(J31)),INDEX('Issue Code Table'!C:C,MATCH(N:N,'Issue Code Table'!A:A,0)),IF(M31="Critical",6,IF(M31="Significant",5,IF(M31="Moderate",3,2))))</f>
        <v>6</v>
      </c>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row>
    <row r="32" spans="1:69" ht="293.25" x14ac:dyDescent="0.2">
      <c r="A32" s="242" t="s">
        <v>1305</v>
      </c>
      <c r="B32" s="216" t="s">
        <v>1306</v>
      </c>
      <c r="C32" s="242" t="s">
        <v>1307</v>
      </c>
      <c r="D32" s="242" t="s">
        <v>257</v>
      </c>
      <c r="E32" s="222" t="s">
        <v>1308</v>
      </c>
      <c r="F32" s="222" t="s">
        <v>1309</v>
      </c>
      <c r="G32" s="222" t="s">
        <v>1310</v>
      </c>
      <c r="H32" s="242" t="s">
        <v>1311</v>
      </c>
      <c r="I32" s="216"/>
      <c r="J32" s="211"/>
      <c r="K32" s="216" t="s">
        <v>1312</v>
      </c>
      <c r="L32" s="216"/>
      <c r="M32" s="216" t="s">
        <v>178</v>
      </c>
      <c r="N32" s="243" t="s">
        <v>919</v>
      </c>
      <c r="O32" s="216" t="s">
        <v>920</v>
      </c>
      <c r="P32" s="258"/>
      <c r="Q32" s="222" t="s">
        <v>730</v>
      </c>
      <c r="R32" s="222" t="s">
        <v>1313</v>
      </c>
      <c r="S32" s="222" t="s">
        <v>1314</v>
      </c>
      <c r="T32" s="222"/>
      <c r="U32" s="222" t="s">
        <v>1315</v>
      </c>
      <c r="V32" s="216" t="s">
        <v>1316</v>
      </c>
      <c r="W32" s="219"/>
      <c r="X32" s="252"/>
      <c r="Y32" s="252"/>
      <c r="Z32" s="252"/>
      <c r="AA32" s="252"/>
      <c r="AB32" s="254">
        <f>IF(OR(J32="Fail",ISBLANK(J32)),INDEX('Issue Code Table'!C:C,MATCH(N:N,'Issue Code Table'!A:A,0)),IF(M32="Critical",6,IF(M32="Significant",5,IF(M32="Moderate",3,2))))</f>
        <v>4</v>
      </c>
    </row>
    <row r="33" spans="1:69" ht="409.5" x14ac:dyDescent="0.2">
      <c r="A33" s="255" t="s">
        <v>1317</v>
      </c>
      <c r="B33" s="211" t="s">
        <v>243</v>
      </c>
      <c r="C33" s="255" t="s">
        <v>1075</v>
      </c>
      <c r="D33" s="255" t="s">
        <v>256</v>
      </c>
      <c r="E33" s="223" t="s">
        <v>1318</v>
      </c>
      <c r="F33" s="223" t="s">
        <v>1319</v>
      </c>
      <c r="G33" s="223" t="s">
        <v>1320</v>
      </c>
      <c r="H33" s="255" t="s">
        <v>1321</v>
      </c>
      <c r="I33" s="211"/>
      <c r="J33" s="211"/>
      <c r="K33" s="211" t="s">
        <v>1322</v>
      </c>
      <c r="L33" s="211"/>
      <c r="M33" s="211" t="s">
        <v>138</v>
      </c>
      <c r="N33" s="256" t="s">
        <v>248</v>
      </c>
      <c r="O33" s="211" t="s">
        <v>249</v>
      </c>
      <c r="P33" s="257"/>
      <c r="Q33" s="223" t="s">
        <v>781</v>
      </c>
      <c r="R33" s="223" t="s">
        <v>797</v>
      </c>
      <c r="S33" s="223" t="s">
        <v>1323</v>
      </c>
      <c r="T33" s="223" t="s">
        <v>1324</v>
      </c>
      <c r="U33" s="223" t="s">
        <v>1325</v>
      </c>
      <c r="V33" s="211" t="s">
        <v>1326</v>
      </c>
      <c r="W33" s="220" t="s">
        <v>1327</v>
      </c>
      <c r="X33" s="252"/>
      <c r="Y33" s="252"/>
      <c r="Z33" s="252"/>
      <c r="AA33" s="252"/>
      <c r="AB33" s="254">
        <f>IF(OR(J33="Fail",ISBLANK(J33)),INDEX('Issue Code Table'!C:C,MATCH(N:N,'Issue Code Table'!A:A,0)),IF(M33="Critical",6,IF(M33="Significant",5,IF(M33="Moderate",3,2))))</f>
        <v>6</v>
      </c>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3"/>
      <c r="BQ33" s="73"/>
    </row>
    <row r="34" spans="1:69" ht="409.5" x14ac:dyDescent="0.2">
      <c r="A34" s="242" t="s">
        <v>1328</v>
      </c>
      <c r="B34" s="216" t="s">
        <v>243</v>
      </c>
      <c r="C34" s="242" t="s">
        <v>1075</v>
      </c>
      <c r="D34" s="242" t="s">
        <v>256</v>
      </c>
      <c r="E34" s="222" t="s">
        <v>1329</v>
      </c>
      <c r="F34" s="222" t="s">
        <v>1330</v>
      </c>
      <c r="G34" s="222" t="s">
        <v>1331</v>
      </c>
      <c r="H34" s="242" t="s">
        <v>1332</v>
      </c>
      <c r="I34" s="216"/>
      <c r="J34" s="211"/>
      <c r="K34" s="216" t="s">
        <v>1333</v>
      </c>
      <c r="L34" s="216"/>
      <c r="M34" s="216" t="s">
        <v>138</v>
      </c>
      <c r="N34" s="243" t="s">
        <v>248</v>
      </c>
      <c r="O34" s="216" t="s">
        <v>249</v>
      </c>
      <c r="P34" s="258"/>
      <c r="Q34" s="222" t="s">
        <v>781</v>
      </c>
      <c r="R34" s="222" t="s">
        <v>807</v>
      </c>
      <c r="S34" s="222" t="s">
        <v>1323</v>
      </c>
      <c r="T34" s="222" t="s">
        <v>1334</v>
      </c>
      <c r="U34" s="222" t="s">
        <v>1335</v>
      </c>
      <c r="V34" s="216" t="s">
        <v>1336</v>
      </c>
      <c r="W34" s="219" t="s">
        <v>1337</v>
      </c>
      <c r="X34" s="252"/>
      <c r="Y34" s="252"/>
      <c r="Z34" s="252"/>
      <c r="AA34" s="252"/>
      <c r="AB34" s="254">
        <f>IF(OR(J34="Fail",ISBLANK(J34)),INDEX('Issue Code Table'!C:C,MATCH(N:N,'Issue Code Table'!A:A,0)),IF(M34="Critical",6,IF(M34="Significant",5,IF(M34="Moderate",3,2))))</f>
        <v>6</v>
      </c>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3"/>
      <c r="BQ34" s="73"/>
    </row>
    <row r="35" spans="1:69" ht="409.5" x14ac:dyDescent="0.2">
      <c r="A35" s="255" t="s">
        <v>1338</v>
      </c>
      <c r="B35" s="211" t="s">
        <v>243</v>
      </c>
      <c r="C35" s="255" t="s">
        <v>1075</v>
      </c>
      <c r="D35" s="255" t="s">
        <v>256</v>
      </c>
      <c r="E35" s="223" t="s">
        <v>1339</v>
      </c>
      <c r="F35" s="223" t="s">
        <v>1340</v>
      </c>
      <c r="G35" s="223" t="s">
        <v>1341</v>
      </c>
      <c r="H35" s="255" t="s">
        <v>1342</v>
      </c>
      <c r="I35" s="211"/>
      <c r="J35" s="211"/>
      <c r="K35" s="211" t="s">
        <v>1343</v>
      </c>
      <c r="L35" s="211"/>
      <c r="M35" s="211" t="s">
        <v>138</v>
      </c>
      <c r="N35" s="256" t="s">
        <v>248</v>
      </c>
      <c r="O35" s="211" t="s">
        <v>249</v>
      </c>
      <c r="P35" s="257"/>
      <c r="Q35" s="223" t="s">
        <v>781</v>
      </c>
      <c r="R35" s="223" t="s">
        <v>819</v>
      </c>
      <c r="S35" s="223" t="s">
        <v>1323</v>
      </c>
      <c r="T35" s="223" t="s">
        <v>1344</v>
      </c>
      <c r="U35" s="223" t="s">
        <v>1345</v>
      </c>
      <c r="V35" s="211" t="s">
        <v>1346</v>
      </c>
      <c r="W35" s="220" t="s">
        <v>1347</v>
      </c>
      <c r="X35" s="252"/>
      <c r="Y35" s="252"/>
      <c r="Z35" s="252"/>
      <c r="AA35" s="252"/>
      <c r="AB35" s="254">
        <f>IF(OR(J35="Fail",ISBLANK(J35)),INDEX('Issue Code Table'!C:C,MATCH(N:N,'Issue Code Table'!A:A,0)),IF(M35="Critical",6,IF(M35="Significant",5,IF(M35="Moderate",3,2))))</f>
        <v>6</v>
      </c>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3"/>
    </row>
    <row r="36" spans="1:69" ht="409.5" x14ac:dyDescent="0.2">
      <c r="A36" s="242" t="s">
        <v>1348</v>
      </c>
      <c r="B36" s="216" t="s">
        <v>243</v>
      </c>
      <c r="C36" s="242" t="s">
        <v>1075</v>
      </c>
      <c r="D36" s="242" t="s">
        <v>256</v>
      </c>
      <c r="E36" s="222" t="s">
        <v>1349</v>
      </c>
      <c r="F36" s="222" t="s">
        <v>1350</v>
      </c>
      <c r="G36" s="222" t="s">
        <v>1351</v>
      </c>
      <c r="H36" s="242" t="s">
        <v>1352</v>
      </c>
      <c r="I36" s="216"/>
      <c r="J36" s="211"/>
      <c r="K36" s="216" t="s">
        <v>1353</v>
      </c>
      <c r="L36" s="216"/>
      <c r="M36" s="216" t="s">
        <v>138</v>
      </c>
      <c r="N36" s="243" t="s">
        <v>248</v>
      </c>
      <c r="O36" s="216" t="s">
        <v>249</v>
      </c>
      <c r="P36" s="258"/>
      <c r="Q36" s="222" t="s">
        <v>781</v>
      </c>
      <c r="R36" s="222" t="s">
        <v>830</v>
      </c>
      <c r="S36" s="222" t="s">
        <v>1323</v>
      </c>
      <c r="T36" s="222" t="s">
        <v>1354</v>
      </c>
      <c r="U36" s="222" t="s">
        <v>1355</v>
      </c>
      <c r="V36" s="216" t="s">
        <v>1356</v>
      </c>
      <c r="W36" s="219" t="s">
        <v>1357</v>
      </c>
      <c r="X36" s="252"/>
      <c r="Y36" s="252"/>
      <c r="Z36" s="252"/>
      <c r="AA36" s="252"/>
      <c r="AB36" s="254">
        <f>IF(OR(J36="Fail",ISBLANK(J36)),INDEX('Issue Code Table'!C:C,MATCH(N:N,'Issue Code Table'!A:A,0)),IF(M36="Critical",6,IF(M36="Significant",5,IF(M36="Moderate",3,2))))</f>
        <v>6</v>
      </c>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c r="BE36" s="73"/>
      <c r="BF36" s="73"/>
      <c r="BG36" s="73"/>
      <c r="BH36" s="73"/>
      <c r="BI36" s="73"/>
      <c r="BJ36" s="73"/>
      <c r="BK36" s="73"/>
      <c r="BL36" s="73"/>
      <c r="BM36" s="73"/>
      <c r="BN36" s="73"/>
      <c r="BO36" s="73"/>
      <c r="BP36" s="73"/>
      <c r="BQ36" s="73"/>
    </row>
    <row r="37" spans="1:69" ht="409.5" x14ac:dyDescent="0.2">
      <c r="A37" s="255" t="s">
        <v>1358</v>
      </c>
      <c r="B37" s="211" t="s">
        <v>243</v>
      </c>
      <c r="C37" s="255" t="s">
        <v>1075</v>
      </c>
      <c r="D37" s="255" t="s">
        <v>256</v>
      </c>
      <c r="E37" s="223" t="s">
        <v>1359</v>
      </c>
      <c r="F37" s="223" t="s">
        <v>1360</v>
      </c>
      <c r="G37" s="223" t="s">
        <v>1361</v>
      </c>
      <c r="H37" s="255" t="s">
        <v>1362</v>
      </c>
      <c r="I37" s="211"/>
      <c r="J37" s="211"/>
      <c r="K37" s="211" t="s">
        <v>1363</v>
      </c>
      <c r="L37" s="211"/>
      <c r="M37" s="211" t="s">
        <v>138</v>
      </c>
      <c r="N37" s="256" t="s">
        <v>248</v>
      </c>
      <c r="O37" s="211" t="s">
        <v>249</v>
      </c>
      <c r="P37" s="257"/>
      <c r="Q37" s="223" t="s">
        <v>781</v>
      </c>
      <c r="R37" s="223" t="s">
        <v>841</v>
      </c>
      <c r="S37" s="223" t="s">
        <v>1364</v>
      </c>
      <c r="T37" s="223"/>
      <c r="U37" s="223" t="s">
        <v>1365</v>
      </c>
      <c r="V37" s="211" t="s">
        <v>1366</v>
      </c>
      <c r="W37" s="220" t="s">
        <v>1367</v>
      </c>
      <c r="X37" s="252"/>
      <c r="Y37" s="252"/>
      <c r="Z37" s="252"/>
      <c r="AA37" s="252"/>
      <c r="AB37" s="254">
        <f>IF(OR(J37="Fail",ISBLANK(J37)),INDEX('Issue Code Table'!C:C,MATCH(N:N,'Issue Code Table'!A:A,0)),IF(M37="Critical",6,IF(M37="Significant",5,IF(M37="Moderate",3,2))))</f>
        <v>6</v>
      </c>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3"/>
      <c r="BM37" s="73"/>
      <c r="BN37" s="73"/>
      <c r="BO37" s="73"/>
      <c r="BP37" s="73"/>
      <c r="BQ37" s="73"/>
    </row>
    <row r="38" spans="1:69" ht="306" x14ac:dyDescent="0.2">
      <c r="A38" s="242" t="s">
        <v>1368</v>
      </c>
      <c r="B38" s="216" t="s">
        <v>243</v>
      </c>
      <c r="C38" s="242" t="s">
        <v>1075</v>
      </c>
      <c r="D38" s="242" t="s">
        <v>256</v>
      </c>
      <c r="E38" s="222" t="s">
        <v>1369</v>
      </c>
      <c r="F38" s="222" t="s">
        <v>1370</v>
      </c>
      <c r="G38" s="222" t="s">
        <v>1371</v>
      </c>
      <c r="H38" s="242" t="s">
        <v>1372</v>
      </c>
      <c r="I38" s="216"/>
      <c r="J38" s="211"/>
      <c r="K38" s="216" t="s">
        <v>1373</v>
      </c>
      <c r="L38" s="216"/>
      <c r="M38" s="216" t="s">
        <v>138</v>
      </c>
      <c r="N38" s="243" t="s">
        <v>248</v>
      </c>
      <c r="O38" s="216" t="s">
        <v>249</v>
      </c>
      <c r="P38" s="258"/>
      <c r="Q38" s="222" t="s">
        <v>781</v>
      </c>
      <c r="R38" s="222" t="s">
        <v>851</v>
      </c>
      <c r="S38" s="222" t="s">
        <v>1374</v>
      </c>
      <c r="T38" s="222" t="s">
        <v>1375</v>
      </c>
      <c r="U38" s="222" t="s">
        <v>1376</v>
      </c>
      <c r="V38" s="216" t="s">
        <v>1377</v>
      </c>
      <c r="W38" s="219" t="s">
        <v>1378</v>
      </c>
      <c r="X38" s="252"/>
      <c r="Y38" s="252"/>
      <c r="Z38" s="252"/>
      <c r="AA38" s="252"/>
      <c r="AB38" s="254">
        <f>IF(OR(J38="Fail",ISBLANK(J38)),INDEX('Issue Code Table'!C:C,MATCH(N:N,'Issue Code Table'!A:A,0)),IF(M38="Critical",6,IF(M38="Significant",5,IF(M38="Moderate",3,2))))</f>
        <v>6</v>
      </c>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row>
    <row r="39" spans="1:69" ht="318.75" x14ac:dyDescent="0.2">
      <c r="A39" s="255" t="s">
        <v>1379</v>
      </c>
      <c r="B39" s="211" t="s">
        <v>243</v>
      </c>
      <c r="C39" s="255" t="s">
        <v>1075</v>
      </c>
      <c r="D39" s="255" t="s">
        <v>256</v>
      </c>
      <c r="E39" s="223" t="s">
        <v>1380</v>
      </c>
      <c r="F39" s="223" t="s">
        <v>1381</v>
      </c>
      <c r="G39" s="223" t="s">
        <v>1382</v>
      </c>
      <c r="H39" s="255" t="s">
        <v>1383</v>
      </c>
      <c r="I39" s="211"/>
      <c r="J39" s="211"/>
      <c r="K39" s="211" t="s">
        <v>1384</v>
      </c>
      <c r="L39" s="211"/>
      <c r="M39" s="211" t="s">
        <v>138</v>
      </c>
      <c r="N39" s="256" t="s">
        <v>248</v>
      </c>
      <c r="O39" s="211" t="s">
        <v>249</v>
      </c>
      <c r="P39" s="257"/>
      <c r="Q39" s="223" t="s">
        <v>781</v>
      </c>
      <c r="R39" s="223" t="s">
        <v>862</v>
      </c>
      <c r="S39" s="223" t="s">
        <v>1385</v>
      </c>
      <c r="T39" s="223" t="s">
        <v>1386</v>
      </c>
      <c r="U39" s="223" t="s">
        <v>1387</v>
      </c>
      <c r="V39" s="211" t="s">
        <v>1388</v>
      </c>
      <c r="W39" s="220" t="s">
        <v>1378</v>
      </c>
      <c r="X39" s="252"/>
      <c r="Y39" s="252"/>
      <c r="Z39" s="252"/>
      <c r="AA39" s="252"/>
      <c r="AB39" s="254">
        <f>IF(OR(J39="Fail",ISBLANK(J39)),INDEX('Issue Code Table'!C:C,MATCH(N:N,'Issue Code Table'!A:A,0)),IF(M39="Critical",6,IF(M39="Significant",5,IF(M39="Moderate",3,2))))</f>
        <v>6</v>
      </c>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3"/>
    </row>
    <row r="40" spans="1:69" ht="409.5" x14ac:dyDescent="0.2">
      <c r="A40" s="242" t="s">
        <v>1389</v>
      </c>
      <c r="B40" s="216" t="s">
        <v>243</v>
      </c>
      <c r="C40" s="242" t="s">
        <v>1075</v>
      </c>
      <c r="D40" s="242" t="s">
        <v>256</v>
      </c>
      <c r="E40" s="222" t="s">
        <v>1390</v>
      </c>
      <c r="F40" s="222" t="s">
        <v>1391</v>
      </c>
      <c r="G40" s="222" t="s">
        <v>1392</v>
      </c>
      <c r="H40" s="242" t="s">
        <v>1393</v>
      </c>
      <c r="I40" s="216"/>
      <c r="J40" s="211"/>
      <c r="K40" s="216" t="s">
        <v>1394</v>
      </c>
      <c r="L40" s="216"/>
      <c r="M40" s="216" t="s">
        <v>138</v>
      </c>
      <c r="N40" s="243" t="s">
        <v>248</v>
      </c>
      <c r="O40" s="216" t="s">
        <v>249</v>
      </c>
      <c r="P40" s="258"/>
      <c r="Q40" s="222" t="s">
        <v>781</v>
      </c>
      <c r="R40" s="222" t="s">
        <v>872</v>
      </c>
      <c r="S40" s="222" t="s">
        <v>1395</v>
      </c>
      <c r="T40" s="222" t="s">
        <v>1396</v>
      </c>
      <c r="U40" s="222" t="s">
        <v>1397</v>
      </c>
      <c r="V40" s="216" t="s">
        <v>1398</v>
      </c>
      <c r="W40" s="219" t="s">
        <v>1399</v>
      </c>
      <c r="X40" s="252"/>
      <c r="Y40" s="252"/>
      <c r="Z40" s="252"/>
      <c r="AA40" s="252"/>
      <c r="AB40" s="254">
        <f>IF(OR(J40="Fail",ISBLANK(J40)),INDEX('Issue Code Table'!C:C,MATCH(N:N,'Issue Code Table'!A:A,0)),IF(M40="Critical",6,IF(M40="Significant",5,IF(M40="Moderate",3,2))))</f>
        <v>6</v>
      </c>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c r="BP40" s="73"/>
      <c r="BQ40" s="73"/>
    </row>
    <row r="41" spans="1:69" ht="331.5" x14ac:dyDescent="0.2">
      <c r="A41" s="255" t="s">
        <v>1400</v>
      </c>
      <c r="B41" s="211" t="s">
        <v>243</v>
      </c>
      <c r="C41" s="255" t="s">
        <v>1075</v>
      </c>
      <c r="D41" s="255" t="s">
        <v>256</v>
      </c>
      <c r="E41" s="223" t="s">
        <v>1401</v>
      </c>
      <c r="F41" s="223" t="s">
        <v>1402</v>
      </c>
      <c r="G41" s="223" t="s">
        <v>1403</v>
      </c>
      <c r="H41" s="255" t="s">
        <v>1404</v>
      </c>
      <c r="I41" s="211"/>
      <c r="J41" s="211"/>
      <c r="K41" s="211" t="s">
        <v>1405</v>
      </c>
      <c r="L41" s="211"/>
      <c r="M41" s="211" t="s">
        <v>138</v>
      </c>
      <c r="N41" s="256" t="s">
        <v>248</v>
      </c>
      <c r="O41" s="211" t="s">
        <v>249</v>
      </c>
      <c r="P41" s="257"/>
      <c r="Q41" s="211" t="s">
        <v>781</v>
      </c>
      <c r="R41" s="223" t="s">
        <v>1406</v>
      </c>
      <c r="S41" s="223" t="s">
        <v>1407</v>
      </c>
      <c r="T41" s="223" t="s">
        <v>1408</v>
      </c>
      <c r="U41" s="223" t="s">
        <v>1409</v>
      </c>
      <c r="V41" s="211" t="s">
        <v>1410</v>
      </c>
      <c r="W41" s="220" t="s">
        <v>1399</v>
      </c>
      <c r="X41" s="252"/>
      <c r="Y41" s="252"/>
      <c r="Z41" s="252"/>
      <c r="AA41" s="252"/>
      <c r="AB41" s="254">
        <f>IF(OR(J41="Fail",ISBLANK(J41)),INDEX('Issue Code Table'!C:C,MATCH(N:N,'Issue Code Table'!A:A,0)),IF(M41="Critical",6,IF(M41="Significant",5,IF(M41="Moderate",3,2))))</f>
        <v>6</v>
      </c>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c r="BE41" s="73"/>
      <c r="BF41" s="73"/>
      <c r="BG41" s="73"/>
      <c r="BH41" s="73"/>
      <c r="BI41" s="73"/>
      <c r="BJ41" s="73"/>
      <c r="BK41" s="73"/>
      <c r="BL41" s="73"/>
      <c r="BM41" s="73"/>
      <c r="BN41" s="73"/>
      <c r="BO41" s="73"/>
      <c r="BP41" s="73"/>
      <c r="BQ41" s="73"/>
    </row>
    <row r="42" spans="1:69" s="73" customFormat="1" ht="331.5" x14ac:dyDescent="0.2">
      <c r="A42" s="262" t="s">
        <v>1411</v>
      </c>
      <c r="B42" s="225" t="s">
        <v>243</v>
      </c>
      <c r="C42" s="262" t="s">
        <v>1075</v>
      </c>
      <c r="D42" s="262" t="s">
        <v>256</v>
      </c>
      <c r="E42" s="263" t="s">
        <v>1412</v>
      </c>
      <c r="F42" s="263" t="s">
        <v>1413</v>
      </c>
      <c r="G42" s="263" t="s">
        <v>1414</v>
      </c>
      <c r="H42" s="262" t="s">
        <v>1415</v>
      </c>
      <c r="I42" s="225" t="s">
        <v>1416</v>
      </c>
      <c r="J42" s="211"/>
      <c r="K42" s="225" t="s">
        <v>1417</v>
      </c>
      <c r="L42" s="225"/>
      <c r="M42" s="225" t="s">
        <v>138</v>
      </c>
      <c r="N42" s="264" t="s">
        <v>248</v>
      </c>
      <c r="O42" s="225" t="s">
        <v>249</v>
      </c>
      <c r="P42" s="265"/>
      <c r="Q42" s="225" t="s">
        <v>781</v>
      </c>
      <c r="R42" s="263" t="s">
        <v>1418</v>
      </c>
      <c r="S42" s="263" t="s">
        <v>1419</v>
      </c>
      <c r="T42" s="263"/>
      <c r="U42" s="263" t="s">
        <v>1420</v>
      </c>
      <c r="V42" s="225" t="s">
        <v>1421</v>
      </c>
      <c r="W42" s="266" t="s">
        <v>1378</v>
      </c>
      <c r="X42" s="252"/>
      <c r="Y42" s="252"/>
      <c r="Z42" s="252"/>
      <c r="AA42" s="252"/>
      <c r="AB42" s="254">
        <f>IF(OR(J42="Fail",ISBLANK(J42)),INDEX('Issue Code Table'!C:C,MATCH(N:N,'Issue Code Table'!A:A,0)),IF(M42="Critical",6,IF(M42="Significant",5,IF(M42="Moderate",3,2))))</f>
        <v>6</v>
      </c>
    </row>
    <row r="43" spans="1:69" s="79" customFormat="1" x14ac:dyDescent="0.2">
      <c r="A43" s="78"/>
      <c r="B43" s="78"/>
      <c r="C43" s="78"/>
      <c r="D43" s="78"/>
      <c r="M43" s="80"/>
      <c r="N43" s="80"/>
      <c r="R43" s="81"/>
    </row>
    <row r="44" spans="1:69" hidden="1" x14ac:dyDescent="0.2">
      <c r="I44" s="73"/>
      <c r="J44" s="73"/>
      <c r="L44" s="73"/>
      <c r="M44" s="74"/>
      <c r="N44" s="74"/>
      <c r="O44" s="73"/>
      <c r="P44" s="73"/>
      <c r="Q44" s="73"/>
      <c r="R44" s="73"/>
      <c r="S44" s="73"/>
      <c r="T44" s="73"/>
    </row>
    <row r="45" spans="1:69" hidden="1" x14ac:dyDescent="0.2">
      <c r="U45" s="70"/>
    </row>
    <row r="46" spans="1:69" hidden="1" x14ac:dyDescent="0.2">
      <c r="U46" s="70"/>
    </row>
    <row r="47" spans="1:69" hidden="1" x14ac:dyDescent="0.2">
      <c r="U47" s="70"/>
    </row>
    <row r="48" spans="1:69" hidden="1" x14ac:dyDescent="0.2">
      <c r="I48" s="70" t="s">
        <v>254</v>
      </c>
      <c r="U48" s="70"/>
    </row>
    <row r="49" spans="9:21" hidden="1" x14ac:dyDescent="0.2">
      <c r="I49" s="70" t="s">
        <v>58</v>
      </c>
      <c r="U49" s="70"/>
    </row>
    <row r="50" spans="9:21" hidden="1" x14ac:dyDescent="0.2">
      <c r="I50" s="70" t="s">
        <v>59</v>
      </c>
      <c r="U50" s="70"/>
    </row>
    <row r="51" spans="9:21" hidden="1" x14ac:dyDescent="0.2">
      <c r="I51" s="70" t="s">
        <v>47</v>
      </c>
      <c r="U51" s="70"/>
    </row>
    <row r="52" spans="9:21" hidden="1" x14ac:dyDescent="0.2">
      <c r="I52" s="70" t="s">
        <v>255</v>
      </c>
      <c r="U52" s="70"/>
    </row>
    <row r="53" spans="9:21" hidden="1" x14ac:dyDescent="0.2">
      <c r="I53" s="70" t="s">
        <v>256</v>
      </c>
      <c r="U53" s="70"/>
    </row>
    <row r="54" spans="9:21" hidden="1" x14ac:dyDescent="0.2">
      <c r="I54" s="70" t="s">
        <v>257</v>
      </c>
      <c r="U54" s="70"/>
    </row>
    <row r="55" spans="9:21" hidden="1" x14ac:dyDescent="0.2">
      <c r="U55" s="70"/>
    </row>
    <row r="56" spans="9:21" hidden="1" x14ac:dyDescent="0.2">
      <c r="I56" s="72" t="s">
        <v>258</v>
      </c>
      <c r="U56" s="70"/>
    </row>
    <row r="57" spans="9:21" hidden="1" x14ac:dyDescent="0.2">
      <c r="I57" s="72" t="s">
        <v>128</v>
      </c>
      <c r="U57" s="70"/>
    </row>
    <row r="58" spans="9:21" hidden="1" x14ac:dyDescent="0.2">
      <c r="I58" s="72" t="s">
        <v>138</v>
      </c>
      <c r="U58" s="70"/>
    </row>
    <row r="59" spans="9:21" hidden="1" x14ac:dyDescent="0.2">
      <c r="I59" s="72" t="s">
        <v>178</v>
      </c>
      <c r="U59" s="70"/>
    </row>
    <row r="60" spans="9:21" hidden="1" x14ac:dyDescent="0.2">
      <c r="I60" s="72" t="s">
        <v>156</v>
      </c>
      <c r="U60" s="70"/>
    </row>
    <row r="61" spans="9:21" hidden="1" x14ac:dyDescent="0.2">
      <c r="U61" s="70"/>
    </row>
    <row r="62" spans="9:21" hidden="1" x14ac:dyDescent="0.2">
      <c r="U62" s="70"/>
    </row>
    <row r="63" spans="9:21" hidden="1" x14ac:dyDescent="0.2">
      <c r="U63" s="70"/>
    </row>
    <row r="64" spans="9:21" hidden="1" x14ac:dyDescent="0.2">
      <c r="U64" s="70"/>
    </row>
    <row r="65" spans="21:21" hidden="1" x14ac:dyDescent="0.2">
      <c r="U65" s="70"/>
    </row>
    <row r="66" spans="21:21" hidden="1" x14ac:dyDescent="0.2">
      <c r="U66" s="70"/>
    </row>
    <row r="67" spans="21:21" hidden="1" x14ac:dyDescent="0.2">
      <c r="U67" s="70"/>
    </row>
    <row r="68" spans="21:21" hidden="1" x14ac:dyDescent="0.2">
      <c r="U68" s="70"/>
    </row>
    <row r="69" spans="21:21" hidden="1" x14ac:dyDescent="0.2">
      <c r="U69" s="70"/>
    </row>
    <row r="70" spans="21:21" hidden="1" x14ac:dyDescent="0.2">
      <c r="U70" s="70"/>
    </row>
    <row r="71" spans="21:21" hidden="1" x14ac:dyDescent="0.2">
      <c r="U71" s="70"/>
    </row>
    <row r="72" spans="21:21" hidden="1" x14ac:dyDescent="0.2">
      <c r="U72" s="70"/>
    </row>
    <row r="73" spans="21:21" hidden="1" x14ac:dyDescent="0.2">
      <c r="U73" s="70"/>
    </row>
    <row r="74" spans="21:21" hidden="1" x14ac:dyDescent="0.2">
      <c r="U74" s="70"/>
    </row>
    <row r="75" spans="21:21" hidden="1" x14ac:dyDescent="0.2">
      <c r="U75" s="70"/>
    </row>
    <row r="76" spans="21:21" hidden="1" x14ac:dyDescent="0.2">
      <c r="U76" s="70"/>
    </row>
    <row r="77" spans="21:21" hidden="1" x14ac:dyDescent="0.2">
      <c r="U77" s="70"/>
    </row>
    <row r="78" spans="21:21" hidden="1" x14ac:dyDescent="0.2">
      <c r="U78" s="70"/>
    </row>
    <row r="79" spans="21:21" hidden="1" x14ac:dyDescent="0.2">
      <c r="U79" s="70"/>
    </row>
    <row r="80" spans="21:21" hidden="1" x14ac:dyDescent="0.2">
      <c r="U80" s="70"/>
    </row>
    <row r="81" spans="21:21" hidden="1" x14ac:dyDescent="0.2">
      <c r="U81" s="70"/>
    </row>
    <row r="82" spans="21:21" hidden="1" x14ac:dyDescent="0.2">
      <c r="U82" s="70"/>
    </row>
    <row r="83" spans="21:21" hidden="1" x14ac:dyDescent="0.2">
      <c r="U83" s="70"/>
    </row>
    <row r="84" spans="21:21" hidden="1" x14ac:dyDescent="0.2">
      <c r="U84" s="70"/>
    </row>
    <row r="85" spans="21:21" hidden="1" x14ac:dyDescent="0.2">
      <c r="U85" s="70"/>
    </row>
    <row r="86" spans="21:21" hidden="1" x14ac:dyDescent="0.2">
      <c r="U86" s="70"/>
    </row>
    <row r="87" spans="21:21" hidden="1" x14ac:dyDescent="0.2">
      <c r="U87" s="70"/>
    </row>
    <row r="88" spans="21:21" hidden="1" x14ac:dyDescent="0.2">
      <c r="U88" s="70"/>
    </row>
    <row r="89" spans="21:21" hidden="1" x14ac:dyDescent="0.2">
      <c r="U89" s="70"/>
    </row>
    <row r="90" spans="21:21" hidden="1" x14ac:dyDescent="0.2">
      <c r="U90" s="70"/>
    </row>
    <row r="91" spans="21:21" hidden="1" x14ac:dyDescent="0.2">
      <c r="U91" s="70"/>
    </row>
    <row r="92" spans="21:21" hidden="1" x14ac:dyDescent="0.2">
      <c r="U92" s="70"/>
    </row>
    <row r="93" spans="21:21" hidden="1" x14ac:dyDescent="0.2">
      <c r="U93" s="70"/>
    </row>
    <row r="94" spans="21:21" hidden="1" x14ac:dyDescent="0.2">
      <c r="U94" s="70"/>
    </row>
    <row r="95" spans="21:21" hidden="1" x14ac:dyDescent="0.2">
      <c r="U95" s="70"/>
    </row>
    <row r="96" spans="21:21" hidden="1" x14ac:dyDescent="0.2">
      <c r="U96" s="70"/>
    </row>
    <row r="97" spans="21:21" hidden="1" x14ac:dyDescent="0.2">
      <c r="U97" s="70"/>
    </row>
    <row r="98" spans="21:21" hidden="1" x14ac:dyDescent="0.2">
      <c r="U98" s="70"/>
    </row>
    <row r="99" spans="21:21" hidden="1" x14ac:dyDescent="0.2">
      <c r="U99" s="70"/>
    </row>
    <row r="100" spans="21:21" hidden="1" x14ac:dyDescent="0.2">
      <c r="U100" s="70"/>
    </row>
    <row r="101" spans="21:21" hidden="1" x14ac:dyDescent="0.2">
      <c r="U101" s="70"/>
    </row>
    <row r="102" spans="21:21" hidden="1" x14ac:dyDescent="0.2">
      <c r="U102" s="70"/>
    </row>
    <row r="103" spans="21:21" hidden="1" x14ac:dyDescent="0.2">
      <c r="U103" s="70"/>
    </row>
    <row r="104" spans="21:21" hidden="1" x14ac:dyDescent="0.2">
      <c r="U104" s="70"/>
    </row>
    <row r="105" spans="21:21" hidden="1" x14ac:dyDescent="0.2">
      <c r="U105" s="70"/>
    </row>
    <row r="106" spans="21:21" hidden="1" x14ac:dyDescent="0.2">
      <c r="U106" s="70"/>
    </row>
    <row r="107" spans="21:21" hidden="1" x14ac:dyDescent="0.2">
      <c r="U107" s="70"/>
    </row>
    <row r="108" spans="21:21" hidden="1" x14ac:dyDescent="0.2">
      <c r="U108" s="70"/>
    </row>
    <row r="109" spans="21:21" hidden="1" x14ac:dyDescent="0.2">
      <c r="U109" s="70"/>
    </row>
    <row r="110" spans="21:21" hidden="1" x14ac:dyDescent="0.2">
      <c r="U110" s="70"/>
    </row>
    <row r="111" spans="21:21" hidden="1" x14ac:dyDescent="0.2">
      <c r="U111" s="70"/>
    </row>
    <row r="112" spans="21:21" hidden="1" x14ac:dyDescent="0.2">
      <c r="U112" s="70"/>
    </row>
    <row r="113" spans="21:21" hidden="1" x14ac:dyDescent="0.2">
      <c r="U113" s="70"/>
    </row>
    <row r="114" spans="21:21" hidden="1" x14ac:dyDescent="0.2">
      <c r="U114" s="70"/>
    </row>
    <row r="115" spans="21:21" hidden="1" x14ac:dyDescent="0.2">
      <c r="U115" s="70"/>
    </row>
    <row r="116" spans="21:21" hidden="1" x14ac:dyDescent="0.2">
      <c r="U116" s="70"/>
    </row>
    <row r="117" spans="21:21" hidden="1" x14ac:dyDescent="0.2">
      <c r="U117" s="70"/>
    </row>
    <row r="118" spans="21:21" hidden="1" x14ac:dyDescent="0.2">
      <c r="U118" s="70"/>
    </row>
    <row r="119" spans="21:21" hidden="1" x14ac:dyDescent="0.2">
      <c r="U119" s="70"/>
    </row>
    <row r="120" spans="21:21" hidden="1" x14ac:dyDescent="0.2">
      <c r="U120" s="70"/>
    </row>
    <row r="121" spans="21:21" hidden="1" x14ac:dyDescent="0.2">
      <c r="U121" s="70"/>
    </row>
    <row r="122" spans="21:21" hidden="1" x14ac:dyDescent="0.2">
      <c r="U122" s="70"/>
    </row>
    <row r="123" spans="21:21" hidden="1" x14ac:dyDescent="0.2">
      <c r="U123" s="70"/>
    </row>
    <row r="124" spans="21:21" hidden="1" x14ac:dyDescent="0.2">
      <c r="U124" s="70"/>
    </row>
    <row r="125" spans="21:21" hidden="1" x14ac:dyDescent="0.2">
      <c r="U125" s="70"/>
    </row>
    <row r="126" spans="21:21" hidden="1" x14ac:dyDescent="0.2">
      <c r="U126" s="70"/>
    </row>
    <row r="127" spans="21:21" hidden="1" x14ac:dyDescent="0.2">
      <c r="U127" s="70"/>
    </row>
    <row r="128" spans="21:21" hidden="1" x14ac:dyDescent="0.2">
      <c r="U128" s="70"/>
    </row>
    <row r="129" spans="21:21" hidden="1" x14ac:dyDescent="0.2">
      <c r="U129" s="70"/>
    </row>
    <row r="130" spans="21:21" hidden="1" x14ac:dyDescent="0.2">
      <c r="U130" s="70"/>
    </row>
    <row r="131" spans="21:21" hidden="1" x14ac:dyDescent="0.2">
      <c r="U131" s="70"/>
    </row>
    <row r="132" spans="21:21" hidden="1" x14ac:dyDescent="0.2">
      <c r="U132" s="70"/>
    </row>
    <row r="133" spans="21:21" hidden="1" x14ac:dyDescent="0.2">
      <c r="U133" s="70"/>
    </row>
    <row r="134" spans="21:21" hidden="1" x14ac:dyDescent="0.2">
      <c r="U134" s="70"/>
    </row>
    <row r="135" spans="21:21" hidden="1" x14ac:dyDescent="0.2">
      <c r="U135" s="70"/>
    </row>
    <row r="136" spans="21:21" hidden="1" x14ac:dyDescent="0.2">
      <c r="U136" s="70"/>
    </row>
    <row r="137" spans="21:21" hidden="1" x14ac:dyDescent="0.2">
      <c r="U137" s="70"/>
    </row>
    <row r="138" spans="21:21" hidden="1" x14ac:dyDescent="0.2">
      <c r="U138" s="70"/>
    </row>
    <row r="139" spans="21:21" hidden="1" x14ac:dyDescent="0.2">
      <c r="U139" s="70"/>
    </row>
    <row r="140" spans="21:21" hidden="1" x14ac:dyDescent="0.2">
      <c r="U140" s="70"/>
    </row>
    <row r="141" spans="21:21" hidden="1" x14ac:dyDescent="0.2">
      <c r="U141" s="70"/>
    </row>
    <row r="142" spans="21:21" hidden="1" x14ac:dyDescent="0.2">
      <c r="U142" s="70"/>
    </row>
    <row r="143" spans="21:21" hidden="1" x14ac:dyDescent="0.2">
      <c r="U143" s="70"/>
    </row>
  </sheetData>
  <protectedRanges>
    <protectedRange password="E1A2" sqref="N2:O2" name="Range1_5_1_1"/>
    <protectedRange password="E1A2" sqref="V2" name="Range1"/>
    <protectedRange password="E1A2" sqref="N5:N9" name="Range1_3_1_2"/>
    <protectedRange password="E1A2" sqref="N3:O3" name="Range1_2_1_2_1_2"/>
    <protectedRange password="E1A2" sqref="N4:O4" name="Range1_4_2_1_2"/>
    <protectedRange password="E1A2" sqref="N10" name="Range1_3_2_2"/>
    <protectedRange password="E1A2" sqref="N11" name="Range1_3_3_2"/>
    <protectedRange password="E1A2" sqref="N12" name="Range1_3_4_2"/>
    <protectedRange password="E1A2" sqref="N13:O13" name="Range1_1_4_1_2"/>
    <protectedRange password="E1A2" sqref="N14" name="Range1_3_5_2"/>
    <protectedRange password="E1A2" sqref="O14" name="Range1_1_4_2_2"/>
    <protectedRange password="E1A2" sqref="N15" name="Range1_3_6_2"/>
    <protectedRange password="E1A2" sqref="O15" name="Range1_1_4_3_2"/>
    <protectedRange password="E1A2" sqref="N16" name="Range1_3_7_2"/>
    <protectedRange password="E1A2" sqref="O16" name="Range1_1_4_4_2"/>
    <protectedRange password="E1A2" sqref="N17:N18" name="Range1_3_9_2"/>
    <protectedRange password="E1A2" sqref="O17:O18" name="Range1_1_4_6_2"/>
    <protectedRange password="E1A2" sqref="N19" name="Range1_3_10_2"/>
    <protectedRange password="E1A2" sqref="O19" name="Range1_1_4_7_2"/>
    <protectedRange password="E1A2" sqref="N21" name="Range1_3_12_2"/>
    <protectedRange password="E1A2" sqref="O21" name="Range1_1_4_9_2"/>
    <protectedRange password="E1A2" sqref="N22" name="Range1_3_13_2"/>
    <protectedRange password="E1A2" sqref="N23" name="Range1_3_14_2"/>
    <protectedRange password="E1A2" sqref="O23" name="Range1_1_4_10_2"/>
    <protectedRange password="E1A2" sqref="N24" name="Range1_3_15_2"/>
    <protectedRange password="E1A2" sqref="O24" name="Range1_1_4_11_2"/>
    <protectedRange password="E1A2" sqref="N25:N26" name="Range1_3_16_2"/>
    <protectedRange password="E1A2" sqref="O25" name="Range1_1_4_12_2"/>
    <protectedRange password="E1A2" sqref="N27" name="Range1_3_17_2"/>
  </protectedRanges>
  <autoFilter ref="A2:U2" xr:uid="{00000000-0001-0000-0700-000000000000}"/>
  <phoneticPr fontId="14" type="noConversion"/>
  <conditionalFormatting sqref="A1 A3:A1048576">
    <cfRule type="duplicateValues" dxfId="30" priority="2"/>
  </conditionalFormatting>
  <conditionalFormatting sqref="A2:W2">
    <cfRule type="duplicateValues" dxfId="29" priority="1"/>
  </conditionalFormatting>
  <conditionalFormatting sqref="I41">
    <cfRule type="cellIs" dxfId="28" priority="7" stopIfTrue="1" operator="equal">
      <formula>"Pass"</formula>
    </cfRule>
    <cfRule type="cellIs" dxfId="27" priority="8" stopIfTrue="1" operator="equal">
      <formula>"Fail"</formula>
    </cfRule>
    <cfRule type="cellIs" dxfId="26" priority="9" stopIfTrue="1" operator="equal">
      <formula>"Info"</formula>
    </cfRule>
  </conditionalFormatting>
  <conditionalFormatting sqref="J3:J42">
    <cfRule type="cellIs" dxfId="25" priority="103" stopIfTrue="1" operator="equal">
      <formula>"Pass"</formula>
    </cfRule>
    <cfRule type="cellIs" dxfId="24" priority="104" stopIfTrue="1" operator="equal">
      <formula>"Fail"</formula>
    </cfRule>
    <cfRule type="cellIs" dxfId="23" priority="105" stopIfTrue="1" operator="equal">
      <formula>"Info"</formula>
    </cfRule>
  </conditionalFormatting>
  <conditionalFormatting sqref="K3">
    <cfRule type="cellIs" dxfId="22" priority="100" stopIfTrue="1" operator="equal">
      <formula>"Pass"</formula>
    </cfRule>
    <cfRule type="cellIs" dxfId="21" priority="101" stopIfTrue="1" operator="equal">
      <formula>"Fail"</formula>
    </cfRule>
    <cfRule type="cellIs" dxfId="20" priority="102" stopIfTrue="1" operator="equal">
      <formula>"Info"</formula>
    </cfRule>
  </conditionalFormatting>
  <conditionalFormatting sqref="K5">
    <cfRule type="cellIs" dxfId="19" priority="97" stopIfTrue="1" operator="equal">
      <formula>"Pass"</formula>
    </cfRule>
    <cfRule type="cellIs" dxfId="18" priority="98" stopIfTrue="1" operator="equal">
      <formula>"Fail"</formula>
    </cfRule>
    <cfRule type="cellIs" dxfId="17" priority="99" stopIfTrue="1" operator="equal">
      <formula>"Info"</formula>
    </cfRule>
  </conditionalFormatting>
  <conditionalFormatting sqref="K12:K17">
    <cfRule type="cellIs" dxfId="16" priority="79" stopIfTrue="1" operator="equal">
      <formula>"Pass"</formula>
    </cfRule>
    <cfRule type="cellIs" dxfId="15" priority="80" stopIfTrue="1" operator="equal">
      <formula>"Fail"</formula>
    </cfRule>
    <cfRule type="cellIs" dxfId="14" priority="81" stopIfTrue="1" operator="equal">
      <formula>"Info"</formula>
    </cfRule>
  </conditionalFormatting>
  <conditionalFormatting sqref="K19:K35">
    <cfRule type="cellIs" dxfId="13" priority="37" stopIfTrue="1" operator="equal">
      <formula>"Pass"</formula>
    </cfRule>
    <cfRule type="cellIs" dxfId="12" priority="38" stopIfTrue="1" operator="equal">
      <formula>"Fail"</formula>
    </cfRule>
    <cfRule type="cellIs" dxfId="11" priority="39" stopIfTrue="1" operator="equal">
      <formula>"Info"</formula>
    </cfRule>
  </conditionalFormatting>
  <conditionalFormatting sqref="K33:K37">
    <cfRule type="cellIs" dxfId="10" priority="31" stopIfTrue="1" operator="equal">
      <formula>"Pass"</formula>
    </cfRule>
    <cfRule type="cellIs" dxfId="9" priority="32" stopIfTrue="1" operator="equal">
      <formula>"Fail"</formula>
    </cfRule>
    <cfRule type="cellIs" dxfId="8" priority="33" stopIfTrue="1" operator="equal">
      <formula>"Info"</formula>
    </cfRule>
  </conditionalFormatting>
  <conditionalFormatting sqref="K36">
    <cfRule type="cellIs" dxfId="7" priority="28" stopIfTrue="1" operator="equal">
      <formula>"Pass"</formula>
    </cfRule>
    <cfRule type="cellIs" dxfId="6" priority="29" stopIfTrue="1" operator="equal">
      <formula>"Fail"</formula>
    </cfRule>
    <cfRule type="cellIs" dxfId="5" priority="30" stopIfTrue="1" operator="equal">
      <formula>"Info"</formula>
    </cfRule>
  </conditionalFormatting>
  <conditionalFormatting sqref="K38:K42">
    <cfRule type="cellIs" dxfId="4" priority="4" stopIfTrue="1" operator="equal">
      <formula>"Pass"</formula>
    </cfRule>
    <cfRule type="cellIs" dxfId="3" priority="5" stopIfTrue="1" operator="equal">
      <formula>"Fail"</formula>
    </cfRule>
    <cfRule type="cellIs" dxfId="2" priority="6" stopIfTrue="1" operator="equal">
      <formula>"Info"</formula>
    </cfRule>
  </conditionalFormatting>
  <conditionalFormatting sqref="N3:N42">
    <cfRule type="expression" dxfId="1" priority="12" stopIfTrue="1">
      <formula>ISERROR(AB3)</formula>
    </cfRule>
  </conditionalFormatting>
  <dataValidations count="2">
    <dataValidation type="list" allowBlank="1" showInputMessage="1" showErrorMessage="1" sqref="M3:M42" xr:uid="{00000000-0002-0000-0700-000000000000}">
      <formula1>$I$57:$I$60</formula1>
    </dataValidation>
    <dataValidation type="list" allowBlank="1" showInputMessage="1" showErrorMessage="1" sqref="J3:J42" xr:uid="{00000000-0002-0000-0700-000001000000}">
      <formula1>$I$49:$I$52</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I24"/>
  <sheetViews>
    <sheetView showGridLines="0" zoomScale="115" zoomScaleNormal="115" workbookViewId="0">
      <pane ySplit="1" topLeftCell="A2" activePane="bottomLeft" state="frozen"/>
      <selection pane="bottomLeft" activeCell="A2" sqref="A2"/>
    </sheetView>
  </sheetViews>
  <sheetFormatPr defaultColWidth="0" defaultRowHeight="12.75" zeroHeight="1" x14ac:dyDescent="0.2"/>
  <cols>
    <col min="1" max="1" width="8.7109375" customWidth="1"/>
    <col min="2" max="2" width="13.28515625" customWidth="1"/>
    <col min="3" max="3" width="92.7109375" customWidth="1"/>
    <col min="4" max="4" width="25.5703125" customWidth="1"/>
    <col min="5" max="9" width="0" hidden="1" customWidth="1"/>
    <col min="10" max="16384" width="8.7109375" hidden="1"/>
  </cols>
  <sheetData>
    <row r="1" spans="1:9" x14ac:dyDescent="0.2">
      <c r="A1" s="113" t="s">
        <v>1422</v>
      </c>
      <c r="B1" s="114"/>
      <c r="C1" s="114"/>
      <c r="D1" s="114"/>
    </row>
    <row r="2" spans="1:9" ht="13.5" thickBot="1" x14ac:dyDescent="0.25">
      <c r="A2" s="191" t="s">
        <v>1423</v>
      </c>
      <c r="B2" s="191" t="s">
        <v>1424</v>
      </c>
      <c r="C2" s="191" t="s">
        <v>1425</v>
      </c>
      <c r="D2" s="191" t="s">
        <v>1426</v>
      </c>
    </row>
    <row r="3" spans="1:9" ht="13.5" thickBot="1" x14ac:dyDescent="0.25">
      <c r="A3" s="192">
        <v>1</v>
      </c>
      <c r="B3" s="193">
        <v>41180</v>
      </c>
      <c r="C3" s="194" t="s">
        <v>1427</v>
      </c>
      <c r="D3" s="87" t="s">
        <v>1428</v>
      </c>
    </row>
    <row r="4" spans="1:9" ht="13.5" thickBot="1" x14ac:dyDescent="0.25">
      <c r="A4" s="192">
        <v>1.1000000000000001</v>
      </c>
      <c r="B4" s="193">
        <v>41183</v>
      </c>
      <c r="C4" s="195" t="s">
        <v>1429</v>
      </c>
      <c r="D4" s="87" t="s">
        <v>1428</v>
      </c>
      <c r="I4" s="86"/>
    </row>
    <row r="5" spans="1:9" ht="26.25" thickBot="1" x14ac:dyDescent="0.25">
      <c r="A5" s="192">
        <v>1.2</v>
      </c>
      <c r="B5" s="193">
        <v>41317</v>
      </c>
      <c r="C5" s="196" t="s">
        <v>1430</v>
      </c>
      <c r="D5" s="87" t="s">
        <v>1428</v>
      </c>
    </row>
    <row r="6" spans="1:9" ht="13.5" thickBot="1" x14ac:dyDescent="0.25">
      <c r="A6" s="192">
        <v>1.3</v>
      </c>
      <c r="B6" s="197">
        <v>41543</v>
      </c>
      <c r="C6" s="198" t="s">
        <v>1431</v>
      </c>
      <c r="D6" s="87" t="s">
        <v>1428</v>
      </c>
    </row>
    <row r="7" spans="1:9" ht="13.5" thickBot="1" x14ac:dyDescent="0.25">
      <c r="A7" s="192">
        <v>1.4</v>
      </c>
      <c r="B7" s="199">
        <v>41740</v>
      </c>
      <c r="C7" s="194" t="s">
        <v>1432</v>
      </c>
      <c r="D7" s="87" t="s">
        <v>1428</v>
      </c>
    </row>
    <row r="8" spans="1:9" ht="26.25" thickBot="1" x14ac:dyDescent="0.25">
      <c r="A8" s="200">
        <v>1.5</v>
      </c>
      <c r="B8" s="201">
        <v>42079</v>
      </c>
      <c r="C8" s="61" t="s">
        <v>1433</v>
      </c>
      <c r="D8" s="87" t="s">
        <v>1428</v>
      </c>
    </row>
    <row r="9" spans="1:9" ht="13.5" thickBot="1" x14ac:dyDescent="0.25">
      <c r="A9" s="192">
        <v>2</v>
      </c>
      <c r="B9" s="202">
        <v>42454</v>
      </c>
      <c r="C9" s="196" t="s">
        <v>1434</v>
      </c>
      <c r="D9" s="87" t="s">
        <v>1428</v>
      </c>
    </row>
    <row r="10" spans="1:9" ht="26.25" thickBot="1" x14ac:dyDescent="0.25">
      <c r="A10" s="192">
        <v>3</v>
      </c>
      <c r="B10" s="193">
        <v>43040</v>
      </c>
      <c r="C10" s="196" t="s">
        <v>1435</v>
      </c>
      <c r="D10" s="87" t="s">
        <v>1428</v>
      </c>
    </row>
    <row r="11" spans="1:9" ht="13.5" thickBot="1" x14ac:dyDescent="0.25">
      <c r="A11" s="192">
        <v>3.1</v>
      </c>
      <c r="B11" s="193">
        <v>43131</v>
      </c>
      <c r="C11" s="194" t="s">
        <v>1436</v>
      </c>
      <c r="D11" s="87" t="s">
        <v>1428</v>
      </c>
    </row>
    <row r="12" spans="1:9" ht="13.5" thickBot="1" x14ac:dyDescent="0.25">
      <c r="A12" s="192">
        <v>3.1</v>
      </c>
      <c r="B12" s="202">
        <v>43373</v>
      </c>
      <c r="C12" s="194" t="s">
        <v>1437</v>
      </c>
      <c r="D12" s="87" t="s">
        <v>1428</v>
      </c>
    </row>
    <row r="13" spans="1:9" ht="13.5" thickBot="1" x14ac:dyDescent="0.25">
      <c r="A13" s="192">
        <v>3.2</v>
      </c>
      <c r="B13" s="202">
        <v>43555</v>
      </c>
      <c r="C13" s="194" t="s">
        <v>1437</v>
      </c>
      <c r="D13" s="87" t="s">
        <v>1428</v>
      </c>
    </row>
    <row r="14" spans="1:9" ht="13.5" thickBot="1" x14ac:dyDescent="0.25">
      <c r="A14" s="192">
        <v>3.2</v>
      </c>
      <c r="B14" s="202">
        <v>43738</v>
      </c>
      <c r="C14" s="194" t="s">
        <v>1437</v>
      </c>
      <c r="D14" s="87" t="s">
        <v>1428</v>
      </c>
    </row>
    <row r="15" spans="1:9" ht="13.5" thickBot="1" x14ac:dyDescent="0.25">
      <c r="A15" s="192">
        <v>4</v>
      </c>
      <c r="B15" s="202">
        <v>43921</v>
      </c>
      <c r="C15" s="195" t="s">
        <v>1438</v>
      </c>
      <c r="D15" s="87" t="s">
        <v>1428</v>
      </c>
    </row>
    <row r="16" spans="1:9" ht="13.5" thickBot="1" x14ac:dyDescent="0.25">
      <c r="A16" s="192">
        <v>4.0999999999999996</v>
      </c>
      <c r="B16" s="202">
        <v>44104</v>
      </c>
      <c r="C16" s="194" t="s">
        <v>1439</v>
      </c>
      <c r="D16" s="87" t="s">
        <v>1428</v>
      </c>
    </row>
    <row r="17" spans="1:4" ht="26.25" thickBot="1" x14ac:dyDescent="0.25">
      <c r="A17" s="192">
        <v>5</v>
      </c>
      <c r="B17" s="202">
        <v>44469</v>
      </c>
      <c r="C17" s="196" t="s">
        <v>1440</v>
      </c>
      <c r="D17" s="87" t="s">
        <v>1428</v>
      </c>
    </row>
    <row r="18" spans="1:4" ht="13.5" thickBot="1" x14ac:dyDescent="0.25">
      <c r="A18" s="192">
        <v>5.0999999999999996</v>
      </c>
      <c r="B18" s="202">
        <v>44469</v>
      </c>
      <c r="C18" s="194" t="s">
        <v>1437</v>
      </c>
      <c r="D18" s="87" t="s">
        <v>1428</v>
      </c>
    </row>
    <row r="19" spans="1:4" ht="13.5" thickBot="1" x14ac:dyDescent="0.25">
      <c r="A19" s="192">
        <v>5.2</v>
      </c>
      <c r="B19" s="202">
        <v>44834</v>
      </c>
      <c r="C19" s="194" t="s">
        <v>1441</v>
      </c>
      <c r="D19" s="87" t="s">
        <v>1428</v>
      </c>
    </row>
    <row r="20" spans="1:4" x14ac:dyDescent="0.2">
      <c r="A20" s="192">
        <v>5.3</v>
      </c>
      <c r="B20" s="202">
        <v>45174</v>
      </c>
      <c r="C20" s="203" t="s">
        <v>1442</v>
      </c>
      <c r="D20" s="87" t="s">
        <v>1428</v>
      </c>
    </row>
    <row r="21" spans="1:4" x14ac:dyDescent="0.2">
      <c r="A21" s="192">
        <v>5.4</v>
      </c>
      <c r="B21" s="204">
        <v>45199</v>
      </c>
      <c r="C21" s="205" t="s">
        <v>1443</v>
      </c>
      <c r="D21" s="205" t="s">
        <v>1428</v>
      </c>
    </row>
    <row r="22" spans="1:4" ht="61.5" customHeight="1" x14ac:dyDescent="0.2">
      <c r="A22" s="206">
        <v>6</v>
      </c>
      <c r="B22" s="207">
        <v>45838</v>
      </c>
      <c r="C22" s="208" t="s">
        <v>1444</v>
      </c>
      <c r="D22" s="205" t="s">
        <v>1428</v>
      </c>
    </row>
    <row r="23" spans="1:4" ht="109.5" hidden="1" customHeight="1" x14ac:dyDescent="0.2"/>
    <row r="24" spans="1:4" hidden="1" x14ac:dyDescent="0.2">
      <c r="B24" s="2"/>
    </row>
  </sheetData>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4174-2566-4CE9-B198-7515C39CAF61}">
  <sheetPr>
    <pageSetUpPr fitToPage="1"/>
  </sheetPr>
  <dimension ref="A1:D107"/>
  <sheetViews>
    <sheetView showGridLines="0" zoomScale="130" zoomScaleNormal="130" workbookViewId="0">
      <pane ySplit="1" topLeftCell="A2" activePane="bottomLeft" state="frozen"/>
      <selection pane="bottomLeft" sqref="A1:D1"/>
    </sheetView>
  </sheetViews>
  <sheetFormatPr defaultColWidth="0" defaultRowHeight="12.75" zeroHeight="1" x14ac:dyDescent="0.2"/>
  <cols>
    <col min="1" max="1" width="10.28515625" style="267" bestFit="1" customWidth="1"/>
    <col min="2" max="2" width="13.7109375" style="267" customWidth="1"/>
    <col min="3" max="3" width="73.5703125" style="267" customWidth="1"/>
    <col min="4" max="4" width="13.5703125" style="267" customWidth="1"/>
    <col min="5" max="16384" width="8.7109375" style="267" hidden="1"/>
  </cols>
  <sheetData>
    <row r="1" spans="1:4" ht="25.5" customHeight="1" x14ac:dyDescent="0.2">
      <c r="A1" s="293" t="s">
        <v>1422</v>
      </c>
      <c r="B1" s="294"/>
      <c r="C1" s="294"/>
      <c r="D1" s="294"/>
    </row>
    <row r="2" spans="1:4" x14ac:dyDescent="0.2">
      <c r="A2" s="191" t="s">
        <v>1423</v>
      </c>
      <c r="B2" s="191" t="s">
        <v>1446</v>
      </c>
      <c r="C2" s="191" t="s">
        <v>1425</v>
      </c>
      <c r="D2" s="191" t="s">
        <v>1447</v>
      </c>
    </row>
    <row r="3" spans="1:4" ht="25.5" x14ac:dyDescent="0.2">
      <c r="A3" s="268">
        <v>6</v>
      </c>
      <c r="B3" s="269" t="s">
        <v>968</v>
      </c>
      <c r="C3" s="209" t="s">
        <v>1448</v>
      </c>
      <c r="D3" s="270">
        <v>45838</v>
      </c>
    </row>
    <row r="4" spans="1:4" ht="25.5" x14ac:dyDescent="0.2">
      <c r="A4" s="268">
        <v>6</v>
      </c>
      <c r="B4" s="269" t="s">
        <v>984</v>
      </c>
      <c r="C4" s="209" t="s">
        <v>1449</v>
      </c>
      <c r="D4" s="270">
        <v>45838</v>
      </c>
    </row>
    <row r="5" spans="1:4" ht="25.5" x14ac:dyDescent="0.2">
      <c r="A5" s="268">
        <v>6</v>
      </c>
      <c r="B5" s="269" t="s">
        <v>994</v>
      </c>
      <c r="C5" s="209" t="s">
        <v>1450</v>
      </c>
      <c r="D5" s="270">
        <v>45838</v>
      </c>
    </row>
    <row r="6" spans="1:4" ht="25.5" x14ac:dyDescent="0.2">
      <c r="A6" s="268">
        <v>6</v>
      </c>
      <c r="B6" s="269" t="s">
        <v>1004</v>
      </c>
      <c r="C6" s="209" t="s">
        <v>1451</v>
      </c>
      <c r="D6" s="270">
        <v>45838</v>
      </c>
    </row>
    <row r="7" spans="1:4" ht="25.5" x14ac:dyDescent="0.2">
      <c r="A7" s="268">
        <v>6</v>
      </c>
      <c r="B7" s="269" t="s">
        <v>1015</v>
      </c>
      <c r="C7" s="209" t="s">
        <v>1448</v>
      </c>
      <c r="D7" s="270">
        <v>45838</v>
      </c>
    </row>
    <row r="8" spans="1:4" ht="25.5" x14ac:dyDescent="0.2">
      <c r="A8" s="268">
        <v>6</v>
      </c>
      <c r="B8" s="269" t="s">
        <v>1029</v>
      </c>
      <c r="C8" s="209" t="s">
        <v>1452</v>
      </c>
      <c r="D8" s="270">
        <v>45838</v>
      </c>
    </row>
    <row r="9" spans="1:4" ht="25.5" x14ac:dyDescent="0.2">
      <c r="A9" s="268">
        <v>6</v>
      </c>
      <c r="B9" s="269" t="s">
        <v>1040</v>
      </c>
      <c r="C9" s="209" t="s">
        <v>1450</v>
      </c>
      <c r="D9" s="270">
        <v>45838</v>
      </c>
    </row>
    <row r="10" spans="1:4" ht="25.5" x14ac:dyDescent="0.2">
      <c r="A10" s="268">
        <v>6</v>
      </c>
      <c r="B10" s="269" t="s">
        <v>1052</v>
      </c>
      <c r="C10" s="209" t="s">
        <v>1453</v>
      </c>
      <c r="D10" s="270">
        <v>45838</v>
      </c>
    </row>
    <row r="11" spans="1:4" ht="25.5" x14ac:dyDescent="0.2">
      <c r="A11" s="268">
        <v>6</v>
      </c>
      <c r="B11" s="269" t="s">
        <v>1063</v>
      </c>
      <c r="C11" s="209" t="s">
        <v>1454</v>
      </c>
      <c r="D11" s="270">
        <v>45838</v>
      </c>
    </row>
    <row r="12" spans="1:4" ht="25.5" x14ac:dyDescent="0.2">
      <c r="A12" s="268">
        <v>6</v>
      </c>
      <c r="B12" s="269" t="s">
        <v>1074</v>
      </c>
      <c r="C12" s="209" t="s">
        <v>1452</v>
      </c>
      <c r="D12" s="270">
        <v>45838</v>
      </c>
    </row>
    <row r="13" spans="1:4" ht="25.5" x14ac:dyDescent="0.2">
      <c r="A13" s="268">
        <v>6</v>
      </c>
      <c r="B13" s="269" t="s">
        <v>1085</v>
      </c>
      <c r="C13" s="209" t="s">
        <v>1451</v>
      </c>
      <c r="D13" s="270">
        <v>45838</v>
      </c>
    </row>
    <row r="14" spans="1:4" ht="25.5" x14ac:dyDescent="0.2">
      <c r="A14" s="268">
        <v>6</v>
      </c>
      <c r="B14" s="269" t="s">
        <v>1095</v>
      </c>
      <c r="C14" s="209" t="s">
        <v>1451</v>
      </c>
      <c r="D14" s="270">
        <v>45838</v>
      </c>
    </row>
    <row r="15" spans="1:4" ht="25.5" x14ac:dyDescent="0.2">
      <c r="A15" s="268">
        <v>6</v>
      </c>
      <c r="B15" s="269" t="s">
        <v>1108</v>
      </c>
      <c r="C15" s="209" t="s">
        <v>1450</v>
      </c>
      <c r="D15" s="270">
        <v>45838</v>
      </c>
    </row>
    <row r="16" spans="1:4" ht="25.5" x14ac:dyDescent="0.2">
      <c r="A16" s="268">
        <v>6</v>
      </c>
      <c r="B16" s="269" t="s">
        <v>1119</v>
      </c>
      <c r="C16" s="209" t="s">
        <v>1455</v>
      </c>
      <c r="D16" s="270">
        <v>45838</v>
      </c>
    </row>
    <row r="17" spans="1:4" ht="25.5" x14ac:dyDescent="0.2">
      <c r="A17" s="268">
        <v>6</v>
      </c>
      <c r="B17" s="269" t="s">
        <v>1128</v>
      </c>
      <c r="C17" s="209" t="s">
        <v>1456</v>
      </c>
      <c r="D17" s="270">
        <v>45838</v>
      </c>
    </row>
    <row r="18" spans="1:4" ht="25.5" x14ac:dyDescent="0.2">
      <c r="A18" s="268">
        <v>6</v>
      </c>
      <c r="B18" s="269" t="s">
        <v>1139</v>
      </c>
      <c r="C18" s="209" t="s">
        <v>1457</v>
      </c>
      <c r="D18" s="270">
        <v>45838</v>
      </c>
    </row>
    <row r="19" spans="1:4" x14ac:dyDescent="0.2">
      <c r="A19" s="268">
        <v>6</v>
      </c>
      <c r="B19" s="269" t="s">
        <v>1149</v>
      </c>
      <c r="C19" s="209" t="s">
        <v>1458</v>
      </c>
      <c r="D19" s="270">
        <v>45838</v>
      </c>
    </row>
    <row r="20" spans="1:4" ht="25.5" x14ac:dyDescent="0.2">
      <c r="A20" s="268">
        <v>6</v>
      </c>
      <c r="B20" s="269" t="s">
        <v>1158</v>
      </c>
      <c r="C20" s="209" t="s">
        <v>1450</v>
      </c>
      <c r="D20" s="270">
        <v>45838</v>
      </c>
    </row>
    <row r="21" spans="1:4" ht="25.5" x14ac:dyDescent="0.2">
      <c r="A21" s="268">
        <v>6</v>
      </c>
      <c r="B21" s="269" t="s">
        <v>1169</v>
      </c>
      <c r="C21" s="209" t="s">
        <v>1456</v>
      </c>
      <c r="D21" s="270">
        <v>45838</v>
      </c>
    </row>
    <row r="22" spans="1:4" ht="25.5" x14ac:dyDescent="0.2">
      <c r="A22" s="268">
        <v>6</v>
      </c>
      <c r="B22" s="269" t="s">
        <v>1180</v>
      </c>
      <c r="C22" s="209" t="s">
        <v>1453</v>
      </c>
      <c r="D22" s="270">
        <v>45838</v>
      </c>
    </row>
    <row r="23" spans="1:4" ht="25.5" x14ac:dyDescent="0.2">
      <c r="A23" s="268">
        <v>6</v>
      </c>
      <c r="B23" s="269" t="s">
        <v>1192</v>
      </c>
      <c r="C23" s="209" t="s">
        <v>1456</v>
      </c>
      <c r="D23" s="270">
        <v>45838</v>
      </c>
    </row>
    <row r="24" spans="1:4" ht="25.5" x14ac:dyDescent="0.2">
      <c r="A24" s="268">
        <v>6</v>
      </c>
      <c r="B24" s="269" t="s">
        <v>1204</v>
      </c>
      <c r="C24" s="209" t="s">
        <v>1459</v>
      </c>
      <c r="D24" s="270">
        <v>45838</v>
      </c>
    </row>
    <row r="25" spans="1:4" ht="25.5" x14ac:dyDescent="0.2">
      <c r="A25" s="268">
        <v>6</v>
      </c>
      <c r="B25" s="269" t="s">
        <v>1215</v>
      </c>
      <c r="C25" s="209" t="s">
        <v>1450</v>
      </c>
      <c r="D25" s="270">
        <v>45838</v>
      </c>
    </row>
    <row r="26" spans="1:4" ht="25.5" x14ac:dyDescent="0.2">
      <c r="A26" s="268">
        <v>6</v>
      </c>
      <c r="B26" s="269" t="s">
        <v>1227</v>
      </c>
      <c r="C26" s="209" t="s">
        <v>1450</v>
      </c>
      <c r="D26" s="270">
        <v>45838</v>
      </c>
    </row>
    <row r="27" spans="1:4" ht="25.5" x14ac:dyDescent="0.2">
      <c r="A27" s="268">
        <v>6</v>
      </c>
      <c r="B27" s="269" t="s">
        <v>1239</v>
      </c>
      <c r="C27" s="209" t="s">
        <v>1448</v>
      </c>
      <c r="D27" s="270">
        <v>45838</v>
      </c>
    </row>
    <row r="28" spans="1:4" ht="25.5" x14ac:dyDescent="0.2">
      <c r="A28" s="268">
        <v>6</v>
      </c>
      <c r="B28" s="269" t="s">
        <v>1251</v>
      </c>
      <c r="C28" s="209" t="s">
        <v>1450</v>
      </c>
      <c r="D28" s="270">
        <v>45838</v>
      </c>
    </row>
    <row r="29" spans="1:4" ht="25.5" x14ac:dyDescent="0.2">
      <c r="A29" s="268">
        <v>6</v>
      </c>
      <c r="B29" s="269" t="s">
        <v>1264</v>
      </c>
      <c r="C29" s="209" t="s">
        <v>1460</v>
      </c>
      <c r="D29" s="270">
        <v>45838</v>
      </c>
    </row>
    <row r="30" spans="1:4" ht="25.5" x14ac:dyDescent="0.2">
      <c r="A30" s="268">
        <v>6</v>
      </c>
      <c r="B30" s="269" t="s">
        <v>1277</v>
      </c>
      <c r="C30" s="209" t="s">
        <v>1461</v>
      </c>
      <c r="D30" s="270">
        <v>45838</v>
      </c>
    </row>
    <row r="31" spans="1:4" ht="25.5" x14ac:dyDescent="0.2">
      <c r="A31" s="268">
        <v>6</v>
      </c>
      <c r="B31" s="269" t="s">
        <v>1292</v>
      </c>
      <c r="C31" s="209" t="s">
        <v>1462</v>
      </c>
      <c r="D31" s="270">
        <v>45838</v>
      </c>
    </row>
    <row r="32" spans="1:4" ht="25.5" x14ac:dyDescent="0.2">
      <c r="A32" s="268">
        <v>6</v>
      </c>
      <c r="B32" s="269" t="s">
        <v>1305</v>
      </c>
      <c r="C32" s="209" t="s">
        <v>1455</v>
      </c>
      <c r="D32" s="270">
        <v>45838</v>
      </c>
    </row>
    <row r="33" spans="1:4" ht="25.5" x14ac:dyDescent="0.2">
      <c r="A33" s="268">
        <v>6</v>
      </c>
      <c r="B33" s="269" t="s">
        <v>1317</v>
      </c>
      <c r="C33" s="209" t="s">
        <v>1450</v>
      </c>
      <c r="D33" s="270">
        <v>45838</v>
      </c>
    </row>
    <row r="34" spans="1:4" ht="25.5" x14ac:dyDescent="0.2">
      <c r="A34" s="268">
        <v>6</v>
      </c>
      <c r="B34" s="269" t="s">
        <v>1328</v>
      </c>
      <c r="C34" s="209" t="s">
        <v>1450</v>
      </c>
      <c r="D34" s="270">
        <v>45838</v>
      </c>
    </row>
    <row r="35" spans="1:4" ht="25.5" x14ac:dyDescent="0.2">
      <c r="A35" s="268">
        <v>6</v>
      </c>
      <c r="B35" s="269" t="s">
        <v>1338</v>
      </c>
      <c r="C35" s="209" t="s">
        <v>1450</v>
      </c>
      <c r="D35" s="270">
        <v>45838</v>
      </c>
    </row>
    <row r="36" spans="1:4" ht="25.5" x14ac:dyDescent="0.2">
      <c r="A36" s="268">
        <v>6</v>
      </c>
      <c r="B36" s="269" t="s">
        <v>1348</v>
      </c>
      <c r="C36" s="209" t="s">
        <v>1450</v>
      </c>
      <c r="D36" s="270">
        <v>45838</v>
      </c>
    </row>
    <row r="37" spans="1:4" x14ac:dyDescent="0.2">
      <c r="A37" s="268">
        <v>6</v>
      </c>
      <c r="B37" s="269" t="s">
        <v>1358</v>
      </c>
      <c r="C37" s="209" t="s">
        <v>1458</v>
      </c>
      <c r="D37" s="270">
        <v>45838</v>
      </c>
    </row>
    <row r="38" spans="1:4" ht="25.5" x14ac:dyDescent="0.2">
      <c r="A38" s="268">
        <v>6</v>
      </c>
      <c r="B38" s="269" t="s">
        <v>1368</v>
      </c>
      <c r="C38" s="209" t="s">
        <v>1450</v>
      </c>
      <c r="D38" s="270">
        <v>45838</v>
      </c>
    </row>
    <row r="39" spans="1:4" ht="25.5" x14ac:dyDescent="0.2">
      <c r="A39" s="268">
        <v>6</v>
      </c>
      <c r="B39" s="269" t="s">
        <v>1379</v>
      </c>
      <c r="C39" s="209" t="s">
        <v>1450</v>
      </c>
      <c r="D39" s="270">
        <v>45838</v>
      </c>
    </row>
    <row r="40" spans="1:4" ht="25.5" x14ac:dyDescent="0.2">
      <c r="A40" s="268">
        <v>6</v>
      </c>
      <c r="B40" s="269" t="s">
        <v>1389</v>
      </c>
      <c r="C40" s="209" t="s">
        <v>1450</v>
      </c>
      <c r="D40" s="270">
        <v>45838</v>
      </c>
    </row>
    <row r="41" spans="1:4" ht="25.5" x14ac:dyDescent="0.2">
      <c r="A41" s="268">
        <v>6</v>
      </c>
      <c r="B41" s="269" t="s">
        <v>1400</v>
      </c>
      <c r="C41" s="209" t="s">
        <v>1450</v>
      </c>
      <c r="D41" s="270">
        <v>45838</v>
      </c>
    </row>
    <row r="42" spans="1:4" ht="25.5" x14ac:dyDescent="0.2">
      <c r="A42" s="268">
        <v>6</v>
      </c>
      <c r="B42" s="269" t="s">
        <v>1411</v>
      </c>
      <c r="C42" s="209" t="s">
        <v>1452</v>
      </c>
      <c r="D42" s="270">
        <v>45838</v>
      </c>
    </row>
    <row r="43" spans="1:4" ht="25.5" x14ac:dyDescent="0.2">
      <c r="A43" s="268">
        <v>6</v>
      </c>
      <c r="B43" s="267" t="s">
        <v>268</v>
      </c>
      <c r="C43" s="267" t="s">
        <v>1463</v>
      </c>
      <c r="D43" s="270">
        <v>45838</v>
      </c>
    </row>
    <row r="44" spans="1:4" ht="25.5" x14ac:dyDescent="0.2">
      <c r="A44" s="268">
        <v>6</v>
      </c>
      <c r="B44" s="269" t="s">
        <v>280</v>
      </c>
      <c r="C44" s="209" t="s">
        <v>1464</v>
      </c>
      <c r="D44" s="270">
        <v>45838</v>
      </c>
    </row>
    <row r="45" spans="1:4" x14ac:dyDescent="0.2">
      <c r="A45" s="268">
        <v>6</v>
      </c>
      <c r="B45" s="269" t="s">
        <v>292</v>
      </c>
      <c r="C45" s="209" t="s">
        <v>1465</v>
      </c>
      <c r="D45" s="270">
        <v>45838</v>
      </c>
    </row>
    <row r="46" spans="1:4" ht="25.5" x14ac:dyDescent="0.2">
      <c r="A46" s="268">
        <v>6</v>
      </c>
      <c r="B46" s="269" t="s">
        <v>306</v>
      </c>
      <c r="C46" s="209" t="s">
        <v>1464</v>
      </c>
      <c r="D46" s="270">
        <v>45838</v>
      </c>
    </row>
    <row r="47" spans="1:4" ht="25.5" x14ac:dyDescent="0.2">
      <c r="A47" s="268">
        <v>6</v>
      </c>
      <c r="B47" s="269" t="s">
        <v>321</v>
      </c>
      <c r="C47" s="209" t="s">
        <v>1464</v>
      </c>
      <c r="D47" s="270">
        <v>45838</v>
      </c>
    </row>
    <row r="48" spans="1:4" ht="25.5" x14ac:dyDescent="0.2">
      <c r="A48" s="268">
        <v>6</v>
      </c>
      <c r="B48" s="269" t="s">
        <v>332</v>
      </c>
      <c r="C48" s="209" t="s">
        <v>1464</v>
      </c>
      <c r="D48" s="270">
        <v>45838</v>
      </c>
    </row>
    <row r="49" spans="1:4" ht="25.5" x14ac:dyDescent="0.2">
      <c r="A49" s="268">
        <v>6</v>
      </c>
      <c r="B49" s="269" t="s">
        <v>342</v>
      </c>
      <c r="C49" s="209" t="s">
        <v>1464</v>
      </c>
      <c r="D49" s="270">
        <v>45838</v>
      </c>
    </row>
    <row r="50" spans="1:4" ht="25.5" x14ac:dyDescent="0.2">
      <c r="A50" s="268">
        <v>6</v>
      </c>
      <c r="B50" s="269" t="s">
        <v>352</v>
      </c>
      <c r="C50" s="209" t="s">
        <v>1464</v>
      </c>
      <c r="D50" s="270">
        <v>45838</v>
      </c>
    </row>
    <row r="51" spans="1:4" ht="25.5" x14ac:dyDescent="0.2">
      <c r="A51" s="268">
        <v>6</v>
      </c>
      <c r="B51" s="269" t="s">
        <v>362</v>
      </c>
      <c r="C51" s="209" t="s">
        <v>1466</v>
      </c>
      <c r="D51" s="270">
        <v>45838</v>
      </c>
    </row>
    <row r="52" spans="1:4" ht="25.5" x14ac:dyDescent="0.2">
      <c r="A52" s="268">
        <v>6</v>
      </c>
      <c r="B52" s="269" t="s">
        <v>372</v>
      </c>
      <c r="C52" s="209" t="s">
        <v>1464</v>
      </c>
      <c r="D52" s="270">
        <v>45838</v>
      </c>
    </row>
    <row r="53" spans="1:4" x14ac:dyDescent="0.2">
      <c r="A53" s="268">
        <v>6</v>
      </c>
      <c r="B53" s="269" t="s">
        <v>382</v>
      </c>
      <c r="C53" s="209" t="s">
        <v>1467</v>
      </c>
      <c r="D53" s="270">
        <v>45838</v>
      </c>
    </row>
    <row r="54" spans="1:4" x14ac:dyDescent="0.2">
      <c r="A54" s="268">
        <v>6</v>
      </c>
      <c r="B54" s="269" t="s">
        <v>393</v>
      </c>
      <c r="C54" s="209" t="s">
        <v>1467</v>
      </c>
      <c r="D54" s="270">
        <v>45838</v>
      </c>
    </row>
    <row r="55" spans="1:4" x14ac:dyDescent="0.2">
      <c r="A55" s="268">
        <v>6</v>
      </c>
      <c r="B55" s="269" t="s">
        <v>405</v>
      </c>
      <c r="C55" s="209" t="s">
        <v>1467</v>
      </c>
      <c r="D55" s="270">
        <v>45838</v>
      </c>
    </row>
    <row r="56" spans="1:4" x14ac:dyDescent="0.2">
      <c r="A56" s="268">
        <v>6</v>
      </c>
      <c r="B56" s="269" t="s">
        <v>416</v>
      </c>
      <c r="C56" s="209" t="s">
        <v>1467</v>
      </c>
      <c r="D56" s="270">
        <v>45838</v>
      </c>
    </row>
    <row r="57" spans="1:4" x14ac:dyDescent="0.2">
      <c r="A57" s="268">
        <v>6</v>
      </c>
      <c r="B57" s="269" t="s">
        <v>427</v>
      </c>
      <c r="C57" s="209" t="s">
        <v>1467</v>
      </c>
      <c r="D57" s="270">
        <v>45838</v>
      </c>
    </row>
    <row r="58" spans="1:4" x14ac:dyDescent="0.2">
      <c r="A58" s="268">
        <v>6</v>
      </c>
      <c r="B58" s="269" t="s">
        <v>442</v>
      </c>
      <c r="C58" s="209" t="s">
        <v>1467</v>
      </c>
      <c r="D58" s="270">
        <v>45838</v>
      </c>
    </row>
    <row r="59" spans="1:4" x14ac:dyDescent="0.2">
      <c r="A59" s="268">
        <v>6</v>
      </c>
      <c r="B59" s="269" t="s">
        <v>453</v>
      </c>
      <c r="C59" s="209" t="s">
        <v>1467</v>
      </c>
      <c r="D59" s="270">
        <v>45838</v>
      </c>
    </row>
    <row r="60" spans="1:4" x14ac:dyDescent="0.2">
      <c r="A60" s="268">
        <v>6</v>
      </c>
      <c r="B60" s="269" t="s">
        <v>464</v>
      </c>
      <c r="C60" s="209" t="s">
        <v>1468</v>
      </c>
      <c r="D60" s="270">
        <v>45838</v>
      </c>
    </row>
    <row r="61" spans="1:4" ht="25.5" x14ac:dyDescent="0.2">
      <c r="A61" s="268">
        <v>6</v>
      </c>
      <c r="B61" s="269" t="s">
        <v>476</v>
      </c>
      <c r="C61" s="209" t="s">
        <v>1464</v>
      </c>
      <c r="D61" s="270">
        <v>45838</v>
      </c>
    </row>
    <row r="62" spans="1:4" x14ac:dyDescent="0.2">
      <c r="A62" s="268">
        <v>6</v>
      </c>
      <c r="B62" s="269" t="s">
        <v>487</v>
      </c>
      <c r="C62" s="209" t="s">
        <v>1467</v>
      </c>
      <c r="D62" s="270">
        <v>45838</v>
      </c>
    </row>
    <row r="63" spans="1:4" ht="25.5" x14ac:dyDescent="0.2">
      <c r="A63" s="268">
        <v>6</v>
      </c>
      <c r="B63" s="269" t="s">
        <v>498</v>
      </c>
      <c r="C63" s="209" t="s">
        <v>1464</v>
      </c>
      <c r="D63" s="270">
        <v>45838</v>
      </c>
    </row>
    <row r="64" spans="1:4" x14ac:dyDescent="0.2">
      <c r="A64" s="268">
        <v>6</v>
      </c>
      <c r="B64" s="269" t="s">
        <v>509</v>
      </c>
      <c r="C64" s="209" t="s">
        <v>1467</v>
      </c>
      <c r="D64" s="270">
        <v>45838</v>
      </c>
    </row>
    <row r="65" spans="1:4" x14ac:dyDescent="0.2">
      <c r="A65" s="268">
        <v>6</v>
      </c>
      <c r="B65" s="269" t="s">
        <v>520</v>
      </c>
      <c r="C65" s="209" t="s">
        <v>1467</v>
      </c>
      <c r="D65" s="270">
        <v>45838</v>
      </c>
    </row>
    <row r="66" spans="1:4" ht="25.5" x14ac:dyDescent="0.2">
      <c r="A66" s="268">
        <v>6</v>
      </c>
      <c r="B66" s="269" t="s">
        <v>531</v>
      </c>
      <c r="C66" s="209" t="s">
        <v>1464</v>
      </c>
      <c r="D66" s="270">
        <v>45838</v>
      </c>
    </row>
    <row r="67" spans="1:4" x14ac:dyDescent="0.2">
      <c r="A67" s="268">
        <v>6</v>
      </c>
      <c r="B67" s="269" t="s">
        <v>542</v>
      </c>
      <c r="C67" s="209" t="s">
        <v>1467</v>
      </c>
      <c r="D67" s="270">
        <v>45838</v>
      </c>
    </row>
    <row r="68" spans="1:4" ht="25.5" x14ac:dyDescent="0.2">
      <c r="A68" s="268">
        <v>6</v>
      </c>
      <c r="B68" s="269" t="s">
        <v>554</v>
      </c>
      <c r="C68" s="209" t="s">
        <v>1464</v>
      </c>
      <c r="D68" s="270">
        <v>45838</v>
      </c>
    </row>
    <row r="69" spans="1:4" x14ac:dyDescent="0.2">
      <c r="A69" s="268">
        <v>6</v>
      </c>
      <c r="B69" s="269" t="s">
        <v>565</v>
      </c>
      <c r="C69" s="209" t="s">
        <v>1467</v>
      </c>
      <c r="D69" s="270">
        <v>45838</v>
      </c>
    </row>
    <row r="70" spans="1:4" x14ac:dyDescent="0.2">
      <c r="A70" s="268">
        <v>6</v>
      </c>
      <c r="B70" s="269" t="s">
        <v>576</v>
      </c>
      <c r="C70" s="209" t="s">
        <v>1467</v>
      </c>
      <c r="D70" s="270">
        <v>45838</v>
      </c>
    </row>
    <row r="71" spans="1:4" x14ac:dyDescent="0.2">
      <c r="A71" s="268">
        <v>6</v>
      </c>
      <c r="B71" s="269" t="s">
        <v>586</v>
      </c>
      <c r="C71" s="209" t="s">
        <v>1467</v>
      </c>
      <c r="D71" s="270">
        <v>45838</v>
      </c>
    </row>
    <row r="72" spans="1:4" x14ac:dyDescent="0.2">
      <c r="A72" s="268">
        <v>6</v>
      </c>
      <c r="B72" s="269" t="s">
        <v>598</v>
      </c>
      <c r="C72" s="209" t="s">
        <v>1467</v>
      </c>
      <c r="D72" s="270">
        <v>45838</v>
      </c>
    </row>
    <row r="73" spans="1:4" x14ac:dyDescent="0.2">
      <c r="A73" s="268">
        <v>6</v>
      </c>
      <c r="B73" s="269" t="s">
        <v>609</v>
      </c>
      <c r="C73" s="209" t="s">
        <v>1467</v>
      </c>
      <c r="D73" s="270">
        <v>45838</v>
      </c>
    </row>
    <row r="74" spans="1:4" x14ac:dyDescent="0.2">
      <c r="A74" s="268">
        <v>6</v>
      </c>
      <c r="B74" s="269" t="s">
        <v>619</v>
      </c>
      <c r="C74" s="209" t="s">
        <v>1469</v>
      </c>
      <c r="D74" s="270">
        <v>45838</v>
      </c>
    </row>
    <row r="75" spans="1:4" x14ac:dyDescent="0.2">
      <c r="A75" s="268">
        <v>6</v>
      </c>
      <c r="B75" s="269" t="s">
        <v>630</v>
      </c>
      <c r="C75" s="209" t="s">
        <v>1469</v>
      </c>
      <c r="D75" s="270">
        <v>45838</v>
      </c>
    </row>
    <row r="76" spans="1:4" x14ac:dyDescent="0.2">
      <c r="A76" s="268">
        <v>6</v>
      </c>
      <c r="B76" s="269" t="s">
        <v>641</v>
      </c>
      <c r="C76" s="209" t="s">
        <v>1469</v>
      </c>
      <c r="D76" s="270">
        <v>45838</v>
      </c>
    </row>
    <row r="77" spans="1:4" ht="25.5" x14ac:dyDescent="0.2">
      <c r="A77" s="268">
        <v>6</v>
      </c>
      <c r="B77" s="269" t="s">
        <v>652</v>
      </c>
      <c r="C77" s="209" t="s">
        <v>1470</v>
      </c>
      <c r="D77" s="270">
        <v>45838</v>
      </c>
    </row>
    <row r="78" spans="1:4" x14ac:dyDescent="0.2">
      <c r="A78" s="268">
        <v>6</v>
      </c>
      <c r="B78" s="269" t="s">
        <v>666</v>
      </c>
      <c r="C78" s="209" t="s">
        <v>1469</v>
      </c>
      <c r="D78" s="270">
        <v>45838</v>
      </c>
    </row>
    <row r="79" spans="1:4" ht="25.5" x14ac:dyDescent="0.2">
      <c r="A79" s="268">
        <v>6</v>
      </c>
      <c r="B79" s="269" t="s">
        <v>677</v>
      </c>
      <c r="C79" s="209" t="s">
        <v>1464</v>
      </c>
      <c r="D79" s="270">
        <v>45838</v>
      </c>
    </row>
    <row r="80" spans="1:4" x14ac:dyDescent="0.2">
      <c r="A80" s="268">
        <v>6</v>
      </c>
      <c r="B80" s="269" t="s">
        <v>687</v>
      </c>
      <c r="C80" s="209" t="s">
        <v>1467</v>
      </c>
      <c r="D80" s="270">
        <v>45838</v>
      </c>
    </row>
    <row r="81" spans="1:4" x14ac:dyDescent="0.2">
      <c r="A81" s="268">
        <v>6</v>
      </c>
      <c r="B81" s="269" t="s">
        <v>722</v>
      </c>
      <c r="C81" s="209" t="s">
        <v>1469</v>
      </c>
      <c r="D81" s="270">
        <v>45838</v>
      </c>
    </row>
    <row r="82" spans="1:4" x14ac:dyDescent="0.2">
      <c r="A82" s="268">
        <v>6</v>
      </c>
      <c r="B82" s="269" t="s">
        <v>736</v>
      </c>
      <c r="C82" s="209" t="s">
        <v>1467</v>
      </c>
      <c r="D82" s="270">
        <v>45838</v>
      </c>
    </row>
    <row r="83" spans="1:4" x14ac:dyDescent="0.2">
      <c r="A83" s="268">
        <v>6</v>
      </c>
      <c r="B83" s="269" t="s">
        <v>747</v>
      </c>
      <c r="C83" s="209" t="s">
        <v>1469</v>
      </c>
      <c r="D83" s="270">
        <v>45838</v>
      </c>
    </row>
    <row r="84" spans="1:4" ht="25.5" x14ac:dyDescent="0.2">
      <c r="A84" s="268">
        <v>6</v>
      </c>
      <c r="B84" s="269" t="s">
        <v>761</v>
      </c>
      <c r="C84" s="209" t="s">
        <v>1464</v>
      </c>
      <c r="D84" s="270">
        <v>45838</v>
      </c>
    </row>
    <row r="85" spans="1:4" x14ac:dyDescent="0.2">
      <c r="A85" s="268">
        <v>6</v>
      </c>
      <c r="B85" s="269" t="s">
        <v>773</v>
      </c>
      <c r="C85" s="209" t="s">
        <v>1467</v>
      </c>
      <c r="D85" s="270">
        <v>45838</v>
      </c>
    </row>
    <row r="86" spans="1:4" x14ac:dyDescent="0.2">
      <c r="A86" s="268">
        <v>6</v>
      </c>
      <c r="B86" s="269" t="s">
        <v>787</v>
      </c>
      <c r="C86" s="209" t="s">
        <v>1467</v>
      </c>
      <c r="D86" s="270">
        <v>45838</v>
      </c>
    </row>
    <row r="87" spans="1:4" x14ac:dyDescent="0.2">
      <c r="A87" s="268">
        <v>6</v>
      </c>
      <c r="B87" s="269" t="s">
        <v>801</v>
      </c>
      <c r="C87" s="209" t="s">
        <v>1469</v>
      </c>
      <c r="D87" s="270">
        <v>45838</v>
      </c>
    </row>
    <row r="88" spans="1:4" x14ac:dyDescent="0.2">
      <c r="A88" s="268">
        <v>6</v>
      </c>
      <c r="B88" s="269" t="s">
        <v>811</v>
      </c>
      <c r="C88" s="209" t="s">
        <v>1467</v>
      </c>
      <c r="D88" s="270">
        <v>45838</v>
      </c>
    </row>
    <row r="89" spans="1:4" ht="25.5" x14ac:dyDescent="0.2">
      <c r="A89" s="268">
        <v>6</v>
      </c>
      <c r="B89" s="269" t="s">
        <v>824</v>
      </c>
      <c r="C89" s="209" t="s">
        <v>1464</v>
      </c>
      <c r="D89" s="270">
        <v>45838</v>
      </c>
    </row>
    <row r="90" spans="1:4" x14ac:dyDescent="0.2">
      <c r="A90" s="268">
        <v>6</v>
      </c>
      <c r="B90" s="269" t="s">
        <v>835</v>
      </c>
      <c r="C90" s="209" t="s">
        <v>1469</v>
      </c>
      <c r="D90" s="270">
        <v>45838</v>
      </c>
    </row>
    <row r="91" spans="1:4" x14ac:dyDescent="0.2">
      <c r="A91" s="268">
        <v>6</v>
      </c>
      <c r="B91" s="269" t="s">
        <v>845</v>
      </c>
      <c r="C91" s="209" t="s">
        <v>1469</v>
      </c>
      <c r="D91" s="270">
        <v>45838</v>
      </c>
    </row>
    <row r="92" spans="1:4" x14ac:dyDescent="0.2">
      <c r="A92" s="268">
        <v>6</v>
      </c>
      <c r="B92" s="269" t="s">
        <v>855</v>
      </c>
      <c r="C92" s="209" t="s">
        <v>1467</v>
      </c>
      <c r="D92" s="270">
        <v>45838</v>
      </c>
    </row>
    <row r="93" spans="1:4" x14ac:dyDescent="0.2">
      <c r="A93" s="268">
        <v>6</v>
      </c>
      <c r="B93" s="269" t="s">
        <v>866</v>
      </c>
      <c r="C93" s="209" t="s">
        <v>1467</v>
      </c>
      <c r="D93" s="270">
        <v>45838</v>
      </c>
    </row>
    <row r="94" spans="1:4" x14ac:dyDescent="0.2">
      <c r="A94" s="268">
        <v>6</v>
      </c>
      <c r="B94" s="269" t="s">
        <v>876</v>
      </c>
      <c r="C94" s="209" t="s">
        <v>1469</v>
      </c>
      <c r="D94" s="270">
        <v>45838</v>
      </c>
    </row>
    <row r="95" spans="1:4" x14ac:dyDescent="0.2">
      <c r="A95" s="268">
        <v>6</v>
      </c>
      <c r="B95" s="269" t="s">
        <v>889</v>
      </c>
      <c r="C95" s="209" t="s">
        <v>1469</v>
      </c>
      <c r="D95" s="270">
        <v>45838</v>
      </c>
    </row>
    <row r="96" spans="1:4" x14ac:dyDescent="0.2">
      <c r="A96" s="268">
        <v>6</v>
      </c>
      <c r="B96" s="269" t="s">
        <v>900</v>
      </c>
      <c r="C96" s="209" t="s">
        <v>1469</v>
      </c>
      <c r="D96" s="270">
        <v>45838</v>
      </c>
    </row>
    <row r="97" spans="1:4" x14ac:dyDescent="0.2">
      <c r="A97" s="268">
        <v>6</v>
      </c>
      <c r="B97" s="269" t="s">
        <v>913</v>
      </c>
      <c r="C97" s="209" t="s">
        <v>1469</v>
      </c>
      <c r="D97" s="270">
        <v>45838</v>
      </c>
    </row>
    <row r="98" spans="1:4" x14ac:dyDescent="0.2">
      <c r="A98" s="268">
        <v>6</v>
      </c>
      <c r="B98" s="269" t="s">
        <v>925</v>
      </c>
      <c r="C98" s="209" t="s">
        <v>1469</v>
      </c>
      <c r="D98" s="270">
        <v>45838</v>
      </c>
    </row>
    <row r="99" spans="1:4" x14ac:dyDescent="0.2">
      <c r="A99" s="268">
        <v>6</v>
      </c>
      <c r="B99" s="269" t="s">
        <v>935</v>
      </c>
      <c r="C99" s="209" t="s">
        <v>1469</v>
      </c>
      <c r="D99" s="270">
        <v>45838</v>
      </c>
    </row>
    <row r="100" spans="1:4" ht="25.5" x14ac:dyDescent="0.2">
      <c r="A100" s="268">
        <v>6</v>
      </c>
      <c r="B100" s="269" t="s">
        <v>945</v>
      </c>
      <c r="C100" s="209" t="s">
        <v>1463</v>
      </c>
      <c r="D100" s="270">
        <v>45838</v>
      </c>
    </row>
    <row r="101" spans="1:4" ht="25.5" x14ac:dyDescent="0.2">
      <c r="A101" s="268">
        <v>6</v>
      </c>
      <c r="B101" s="269" t="s">
        <v>955</v>
      </c>
      <c r="C101" s="209" t="s">
        <v>1471</v>
      </c>
      <c r="D101" s="270">
        <v>45838</v>
      </c>
    </row>
    <row r="102" spans="1:4" x14ac:dyDescent="0.2">
      <c r="A102" s="268">
        <v>6</v>
      </c>
      <c r="B102" s="269" t="s">
        <v>698</v>
      </c>
      <c r="C102" s="209" t="s">
        <v>1472</v>
      </c>
      <c r="D102" s="270">
        <v>45838</v>
      </c>
    </row>
    <row r="103" spans="1:4" x14ac:dyDescent="0.2">
      <c r="A103" s="268">
        <v>6</v>
      </c>
      <c r="B103" s="269" t="s">
        <v>710</v>
      </c>
      <c r="C103" s="209" t="s">
        <v>1472</v>
      </c>
      <c r="D103" s="270">
        <v>45838</v>
      </c>
    </row>
    <row r="104" spans="1:4" ht="25.5" x14ac:dyDescent="0.2">
      <c r="A104" s="268">
        <v>6</v>
      </c>
      <c r="B104" s="269" t="s">
        <v>1473</v>
      </c>
      <c r="C104" s="269" t="s">
        <v>1445</v>
      </c>
      <c r="D104" s="270">
        <v>45838</v>
      </c>
    </row>
    <row r="105" spans="1:4" x14ac:dyDescent="0.2">
      <c r="A105" s="268">
        <v>6</v>
      </c>
      <c r="B105" s="183" t="s">
        <v>221</v>
      </c>
      <c r="C105" s="269" t="s">
        <v>2523</v>
      </c>
      <c r="D105" s="270">
        <v>45838</v>
      </c>
    </row>
    <row r="106" spans="1:4" x14ac:dyDescent="0.2">
      <c r="A106" s="268">
        <v>6</v>
      </c>
      <c r="B106" s="183" t="s">
        <v>229</v>
      </c>
      <c r="C106" s="269" t="s">
        <v>2523</v>
      </c>
      <c r="D106" s="270">
        <v>45838</v>
      </c>
    </row>
    <row r="107" spans="1:4" x14ac:dyDescent="0.2">
      <c r="A107" s="268">
        <v>6</v>
      </c>
      <c r="B107" s="183" t="s">
        <v>237</v>
      </c>
      <c r="C107" s="269" t="s">
        <v>2523</v>
      </c>
      <c r="D107" s="270">
        <v>45838</v>
      </c>
    </row>
  </sheetData>
  <sheetProtection sort="0" autoFilter="0"/>
  <autoFilter ref="A2:D2" xr:uid="{E08D4174-2566-4CE9-B198-7515C39CAF61}"/>
  <mergeCells count="1">
    <mergeCell ref="A1:D1"/>
  </mergeCells>
  <conditionalFormatting sqref="B105:B107">
    <cfRule type="duplicateValues" dxfId="0" priority="1"/>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D567"/>
  <sheetViews>
    <sheetView showGridLines="0" zoomScale="80" zoomScaleNormal="80" workbookViewId="0">
      <pane ySplit="1" topLeftCell="A2" activePane="bottomLeft" state="frozen"/>
      <selection pane="bottomLeft"/>
    </sheetView>
  </sheetViews>
  <sheetFormatPr defaultColWidth="0" defaultRowHeight="12.75" zeroHeight="1" x14ac:dyDescent="0.2"/>
  <cols>
    <col min="1" max="1" width="10.42578125" customWidth="1"/>
    <col min="2" max="2" width="69.42578125" customWidth="1"/>
    <col min="3" max="3" width="9.28515625" customWidth="1"/>
    <col min="4" max="4" width="16" customWidth="1"/>
    <col min="5" max="16384" width="8.7109375" hidden="1"/>
  </cols>
  <sheetData>
    <row r="1" spans="1:4" ht="30" x14ac:dyDescent="0.25">
      <c r="A1" s="271" t="s">
        <v>118</v>
      </c>
      <c r="B1" s="271" t="s">
        <v>259</v>
      </c>
      <c r="C1" s="271" t="s">
        <v>60</v>
      </c>
      <c r="D1" s="272">
        <v>45709</v>
      </c>
    </row>
    <row r="2" spans="1:4" ht="15.75" x14ac:dyDescent="0.25">
      <c r="A2" s="273" t="s">
        <v>1474</v>
      </c>
      <c r="B2" s="274" t="s">
        <v>1475</v>
      </c>
      <c r="C2" s="274">
        <v>6</v>
      </c>
    </row>
    <row r="3" spans="1:4" ht="15.75" x14ac:dyDescent="0.25">
      <c r="A3" s="273" t="s">
        <v>1492</v>
      </c>
      <c r="B3" s="274" t="s">
        <v>1493</v>
      </c>
      <c r="C3" s="274">
        <v>5</v>
      </c>
    </row>
    <row r="4" spans="1:4" ht="15.75" x14ac:dyDescent="0.25">
      <c r="A4" s="273" t="s">
        <v>1494</v>
      </c>
      <c r="B4" s="274" t="s">
        <v>1495</v>
      </c>
      <c r="C4" s="274">
        <v>2</v>
      </c>
    </row>
    <row r="5" spans="1:4" ht="15.75" x14ac:dyDescent="0.25">
      <c r="A5" s="273" t="s">
        <v>148</v>
      </c>
      <c r="B5" s="274" t="s">
        <v>1496</v>
      </c>
      <c r="C5" s="274">
        <v>5</v>
      </c>
    </row>
    <row r="6" spans="1:4" ht="15.75" x14ac:dyDescent="0.25">
      <c r="A6" s="273" t="s">
        <v>1497</v>
      </c>
      <c r="B6" s="274" t="s">
        <v>1498</v>
      </c>
      <c r="C6" s="274">
        <v>4</v>
      </c>
    </row>
    <row r="7" spans="1:4" ht="15.75" x14ac:dyDescent="0.25">
      <c r="A7" s="273" t="s">
        <v>435</v>
      </c>
      <c r="B7" s="274" t="s">
        <v>1499</v>
      </c>
      <c r="C7" s="274">
        <v>4</v>
      </c>
    </row>
    <row r="8" spans="1:4" ht="15.75" x14ac:dyDescent="0.25">
      <c r="A8" s="273" t="s">
        <v>1500</v>
      </c>
      <c r="B8" s="274" t="s">
        <v>1501</v>
      </c>
      <c r="C8" s="274">
        <v>1</v>
      </c>
    </row>
    <row r="9" spans="1:4" ht="15.75" x14ac:dyDescent="0.25">
      <c r="A9" s="273" t="s">
        <v>1502</v>
      </c>
      <c r="B9" s="274" t="s">
        <v>1503</v>
      </c>
      <c r="C9" s="274">
        <v>5</v>
      </c>
    </row>
    <row r="10" spans="1:4" ht="15.75" x14ac:dyDescent="0.25">
      <c r="A10" s="273" t="s">
        <v>1504</v>
      </c>
      <c r="B10" s="274" t="s">
        <v>1505</v>
      </c>
      <c r="C10" s="274">
        <v>8</v>
      </c>
    </row>
    <row r="11" spans="1:4" ht="15.75" x14ac:dyDescent="0.25">
      <c r="A11" s="273" t="s">
        <v>1506</v>
      </c>
      <c r="B11" s="274" t="s">
        <v>1507</v>
      </c>
      <c r="C11" s="274">
        <v>1</v>
      </c>
    </row>
    <row r="12" spans="1:4" ht="15.75" x14ac:dyDescent="0.25">
      <c r="A12" s="273" t="s">
        <v>1508</v>
      </c>
      <c r="B12" s="274" t="s">
        <v>1509</v>
      </c>
      <c r="C12" s="274">
        <v>8</v>
      </c>
    </row>
    <row r="13" spans="1:4" ht="15.75" x14ac:dyDescent="0.25">
      <c r="A13" s="273" t="s">
        <v>1510</v>
      </c>
      <c r="B13" s="274" t="s">
        <v>1511</v>
      </c>
      <c r="C13" s="274">
        <v>6</v>
      </c>
    </row>
    <row r="14" spans="1:4" ht="31.5" x14ac:dyDescent="0.25">
      <c r="A14" s="273" t="s">
        <v>1476</v>
      </c>
      <c r="B14" s="274" t="s">
        <v>1477</v>
      </c>
      <c r="C14" s="274">
        <v>4</v>
      </c>
    </row>
    <row r="15" spans="1:4" ht="15.75" x14ac:dyDescent="0.25">
      <c r="A15" s="273" t="s">
        <v>1512</v>
      </c>
      <c r="B15" s="274" t="s">
        <v>1513</v>
      </c>
      <c r="C15" s="274">
        <v>7</v>
      </c>
    </row>
    <row r="16" spans="1:4" ht="15.75" x14ac:dyDescent="0.25">
      <c r="A16" s="273" t="s">
        <v>1514</v>
      </c>
      <c r="B16" s="274" t="s">
        <v>1515</v>
      </c>
      <c r="C16" s="274">
        <v>7</v>
      </c>
    </row>
    <row r="17" spans="1:3" ht="31.5" x14ac:dyDescent="0.25">
      <c r="A17" s="273" t="s">
        <v>1516</v>
      </c>
      <c r="B17" s="274" t="s">
        <v>1517</v>
      </c>
      <c r="C17" s="274">
        <v>7</v>
      </c>
    </row>
    <row r="18" spans="1:3" ht="15.75" x14ac:dyDescent="0.25">
      <c r="A18" s="273" t="s">
        <v>1518</v>
      </c>
      <c r="B18" s="274" t="s">
        <v>1519</v>
      </c>
      <c r="C18" s="274">
        <v>5</v>
      </c>
    </row>
    <row r="19" spans="1:3" ht="15.75" x14ac:dyDescent="0.25">
      <c r="A19" s="273" t="s">
        <v>1520</v>
      </c>
      <c r="B19" s="274" t="s">
        <v>1521</v>
      </c>
      <c r="C19" s="274">
        <v>5</v>
      </c>
    </row>
    <row r="20" spans="1:3" ht="15.75" x14ac:dyDescent="0.25">
      <c r="A20" s="273" t="s">
        <v>1522</v>
      </c>
      <c r="B20" s="274" t="s">
        <v>1523</v>
      </c>
      <c r="C20" s="274">
        <v>5</v>
      </c>
    </row>
    <row r="21" spans="1:3" ht="15.75" x14ac:dyDescent="0.25">
      <c r="A21" s="273" t="s">
        <v>1524</v>
      </c>
      <c r="B21" s="274" t="s">
        <v>1525</v>
      </c>
      <c r="C21" s="274">
        <v>6</v>
      </c>
    </row>
    <row r="22" spans="1:3" ht="15.75" x14ac:dyDescent="0.25">
      <c r="A22" s="273" t="s">
        <v>1526</v>
      </c>
      <c r="B22" s="274" t="s">
        <v>1527</v>
      </c>
      <c r="C22" s="274">
        <v>6</v>
      </c>
    </row>
    <row r="23" spans="1:3" ht="15.75" x14ac:dyDescent="0.25">
      <c r="A23" s="273" t="s">
        <v>1528</v>
      </c>
      <c r="B23" s="274" t="s">
        <v>1529</v>
      </c>
      <c r="C23" s="274">
        <v>4</v>
      </c>
    </row>
    <row r="24" spans="1:3" ht="31.5" x14ac:dyDescent="0.25">
      <c r="A24" s="273" t="s">
        <v>1530</v>
      </c>
      <c r="B24" s="274" t="s">
        <v>1531</v>
      </c>
      <c r="C24" s="274">
        <v>7</v>
      </c>
    </row>
    <row r="25" spans="1:3" ht="15.75" x14ac:dyDescent="0.25">
      <c r="A25" s="273" t="s">
        <v>1478</v>
      </c>
      <c r="B25" s="274" t="s">
        <v>1479</v>
      </c>
      <c r="C25" s="274">
        <v>1</v>
      </c>
    </row>
    <row r="26" spans="1:3" ht="15.75" x14ac:dyDescent="0.25">
      <c r="A26" s="273" t="s">
        <v>1532</v>
      </c>
      <c r="B26" s="274" t="s">
        <v>1533</v>
      </c>
      <c r="C26" s="274">
        <v>5</v>
      </c>
    </row>
    <row r="27" spans="1:3" ht="31.5" x14ac:dyDescent="0.25">
      <c r="A27" s="273" t="s">
        <v>1534</v>
      </c>
      <c r="B27" s="274" t="s">
        <v>1535</v>
      </c>
      <c r="C27" s="274">
        <v>5</v>
      </c>
    </row>
    <row r="28" spans="1:3" ht="15.75" x14ac:dyDescent="0.25">
      <c r="A28" s="273" t="s">
        <v>1536</v>
      </c>
      <c r="B28" s="274" t="s">
        <v>1537</v>
      </c>
      <c r="C28" s="274">
        <v>8</v>
      </c>
    </row>
    <row r="29" spans="1:3" ht="15.75" x14ac:dyDescent="0.25">
      <c r="A29" s="273" t="s">
        <v>1538</v>
      </c>
      <c r="B29" s="274" t="s">
        <v>1539</v>
      </c>
      <c r="C29" s="274">
        <v>1</v>
      </c>
    </row>
    <row r="30" spans="1:3" ht="15.75" x14ac:dyDescent="0.25">
      <c r="A30" s="273" t="s">
        <v>1540</v>
      </c>
      <c r="B30" s="274" t="s">
        <v>1541</v>
      </c>
      <c r="C30" s="274">
        <v>5</v>
      </c>
    </row>
    <row r="31" spans="1:3" ht="15.75" x14ac:dyDescent="0.25">
      <c r="A31" s="273" t="s">
        <v>1542</v>
      </c>
      <c r="B31" s="274" t="s">
        <v>1543</v>
      </c>
      <c r="C31" s="274">
        <v>8</v>
      </c>
    </row>
    <row r="32" spans="1:3" ht="15.75" x14ac:dyDescent="0.25">
      <c r="A32" s="273" t="s">
        <v>1544</v>
      </c>
      <c r="B32" s="274" t="s">
        <v>1545</v>
      </c>
      <c r="C32" s="274">
        <v>5</v>
      </c>
    </row>
    <row r="33" spans="1:3" ht="15.75" x14ac:dyDescent="0.25">
      <c r="A33" s="273" t="s">
        <v>1546</v>
      </c>
      <c r="B33" s="274" t="s">
        <v>1547</v>
      </c>
      <c r="C33" s="274">
        <v>5</v>
      </c>
    </row>
    <row r="34" spans="1:3" ht="15.75" x14ac:dyDescent="0.25">
      <c r="A34" s="273" t="s">
        <v>1548</v>
      </c>
      <c r="B34" s="274" t="s">
        <v>1549</v>
      </c>
      <c r="C34" s="274">
        <v>2</v>
      </c>
    </row>
    <row r="35" spans="1:3" ht="15.75" x14ac:dyDescent="0.25">
      <c r="A35" s="273" t="s">
        <v>1550</v>
      </c>
      <c r="B35" s="274" t="s">
        <v>1551</v>
      </c>
      <c r="C35" s="274">
        <v>4</v>
      </c>
    </row>
    <row r="36" spans="1:3" ht="15.75" x14ac:dyDescent="0.25">
      <c r="A36" s="273" t="s">
        <v>1480</v>
      </c>
      <c r="B36" s="274" t="s">
        <v>1481</v>
      </c>
      <c r="C36" s="274">
        <v>2</v>
      </c>
    </row>
    <row r="37" spans="1:3" ht="15.75" x14ac:dyDescent="0.25">
      <c r="A37" s="273" t="s">
        <v>1552</v>
      </c>
      <c r="B37" s="274" t="s">
        <v>1553</v>
      </c>
      <c r="C37" s="274">
        <v>5</v>
      </c>
    </row>
    <row r="38" spans="1:3" ht="15.75" x14ac:dyDescent="0.25">
      <c r="A38" s="273" t="s">
        <v>1554</v>
      </c>
      <c r="B38" s="274" t="s">
        <v>1555</v>
      </c>
      <c r="C38" s="274">
        <v>5</v>
      </c>
    </row>
    <row r="39" spans="1:3" ht="15.75" x14ac:dyDescent="0.25">
      <c r="A39" s="273" t="s">
        <v>1556</v>
      </c>
      <c r="B39" s="274" t="s">
        <v>1557</v>
      </c>
      <c r="C39" s="274">
        <v>6</v>
      </c>
    </row>
    <row r="40" spans="1:3" ht="15.75" x14ac:dyDescent="0.25">
      <c r="A40" s="273" t="s">
        <v>1558</v>
      </c>
      <c r="B40" s="274" t="s">
        <v>1559</v>
      </c>
      <c r="C40" s="274">
        <v>5</v>
      </c>
    </row>
    <row r="41" spans="1:3" ht="15.75" x14ac:dyDescent="0.25">
      <c r="A41" s="273" t="s">
        <v>1560</v>
      </c>
      <c r="B41" s="274" t="s">
        <v>1561</v>
      </c>
      <c r="C41" s="274">
        <v>4</v>
      </c>
    </row>
    <row r="42" spans="1:3" ht="15.75" x14ac:dyDescent="0.25">
      <c r="A42" s="273" t="s">
        <v>1562</v>
      </c>
      <c r="B42" s="274" t="s">
        <v>1563</v>
      </c>
      <c r="C42" s="274">
        <v>5</v>
      </c>
    </row>
    <row r="43" spans="1:3" ht="15.75" x14ac:dyDescent="0.25">
      <c r="A43" s="273" t="s">
        <v>1564</v>
      </c>
      <c r="B43" s="274" t="s">
        <v>1565</v>
      </c>
      <c r="C43" s="274">
        <v>6</v>
      </c>
    </row>
    <row r="44" spans="1:3" ht="31.5" x14ac:dyDescent="0.25">
      <c r="A44" s="273" t="s">
        <v>1566</v>
      </c>
      <c r="B44" s="274" t="s">
        <v>1567</v>
      </c>
      <c r="C44" s="274">
        <v>7</v>
      </c>
    </row>
    <row r="45" spans="1:3" ht="15.75" x14ac:dyDescent="0.25">
      <c r="A45" s="273" t="s">
        <v>1568</v>
      </c>
      <c r="B45" s="274" t="s">
        <v>1569</v>
      </c>
      <c r="C45" s="274">
        <v>3</v>
      </c>
    </row>
    <row r="46" spans="1:3" ht="15.75" x14ac:dyDescent="0.25">
      <c r="A46" s="273" t="s">
        <v>1570</v>
      </c>
      <c r="B46" s="274" t="s">
        <v>1571</v>
      </c>
      <c r="C46" s="274">
        <v>6</v>
      </c>
    </row>
    <row r="47" spans="1:3" ht="15.75" x14ac:dyDescent="0.25">
      <c r="A47" s="273" t="s">
        <v>1482</v>
      </c>
      <c r="B47" s="274" t="s">
        <v>1483</v>
      </c>
      <c r="C47" s="274">
        <v>2</v>
      </c>
    </row>
    <row r="48" spans="1:3" ht="15.75" x14ac:dyDescent="0.25">
      <c r="A48" s="273" t="s">
        <v>1572</v>
      </c>
      <c r="B48" s="274" t="s">
        <v>1573</v>
      </c>
      <c r="C48" s="274">
        <v>4</v>
      </c>
    </row>
    <row r="49" spans="1:3" ht="15.75" x14ac:dyDescent="0.25">
      <c r="A49" s="273" t="s">
        <v>1574</v>
      </c>
      <c r="B49" s="274" t="s">
        <v>1575</v>
      </c>
      <c r="C49" s="274">
        <v>5</v>
      </c>
    </row>
    <row r="50" spans="1:3" ht="15.75" x14ac:dyDescent="0.25">
      <c r="A50" s="273" t="s">
        <v>1576</v>
      </c>
      <c r="B50" s="274" t="s">
        <v>1577</v>
      </c>
      <c r="C50" s="274">
        <v>2</v>
      </c>
    </row>
    <row r="51" spans="1:3" ht="15.75" x14ac:dyDescent="0.25">
      <c r="A51" s="273" t="s">
        <v>1578</v>
      </c>
      <c r="B51" s="274" t="s">
        <v>1579</v>
      </c>
      <c r="C51" s="274">
        <v>2</v>
      </c>
    </row>
    <row r="52" spans="1:3" ht="15.75" x14ac:dyDescent="0.25">
      <c r="A52" s="273" t="s">
        <v>1580</v>
      </c>
      <c r="B52" s="274" t="s">
        <v>1581</v>
      </c>
      <c r="C52" s="274">
        <v>5</v>
      </c>
    </row>
    <row r="53" spans="1:3" ht="15.75" x14ac:dyDescent="0.25">
      <c r="A53" s="273" t="s">
        <v>1582</v>
      </c>
      <c r="B53" s="274" t="s">
        <v>1583</v>
      </c>
      <c r="C53" s="274">
        <v>5</v>
      </c>
    </row>
    <row r="54" spans="1:3" ht="31.5" x14ac:dyDescent="0.25">
      <c r="A54" s="273" t="s">
        <v>1584</v>
      </c>
      <c r="B54" s="274" t="s">
        <v>1585</v>
      </c>
      <c r="C54" s="274">
        <v>5</v>
      </c>
    </row>
    <row r="55" spans="1:3" ht="15.75" x14ac:dyDescent="0.25">
      <c r="A55" s="273" t="s">
        <v>1586</v>
      </c>
      <c r="B55" s="274" t="s">
        <v>1587</v>
      </c>
      <c r="C55" s="274">
        <v>5</v>
      </c>
    </row>
    <row r="56" spans="1:3" ht="15.75" x14ac:dyDescent="0.25">
      <c r="A56" s="273" t="s">
        <v>1588</v>
      </c>
      <c r="B56" s="274" t="s">
        <v>1589</v>
      </c>
      <c r="C56" s="274">
        <v>3</v>
      </c>
    </row>
    <row r="57" spans="1:3" ht="15.75" x14ac:dyDescent="0.25">
      <c r="A57" s="273" t="s">
        <v>1590</v>
      </c>
      <c r="B57" s="274" t="s">
        <v>1591</v>
      </c>
      <c r="C57" s="274">
        <v>6</v>
      </c>
    </row>
    <row r="58" spans="1:3" ht="15.75" x14ac:dyDescent="0.25">
      <c r="A58" s="273" t="s">
        <v>1484</v>
      </c>
      <c r="B58" s="274" t="s">
        <v>1485</v>
      </c>
      <c r="C58" s="274">
        <v>4</v>
      </c>
    </row>
    <row r="59" spans="1:3" ht="15.75" x14ac:dyDescent="0.25">
      <c r="A59" s="273" t="s">
        <v>1592</v>
      </c>
      <c r="B59" s="274" t="s">
        <v>1593</v>
      </c>
      <c r="C59" s="274">
        <v>3</v>
      </c>
    </row>
    <row r="60" spans="1:3" ht="15.75" x14ac:dyDescent="0.25">
      <c r="A60" s="273" t="s">
        <v>1594</v>
      </c>
      <c r="B60" s="274" t="s">
        <v>1595</v>
      </c>
      <c r="C60" s="274">
        <v>4</v>
      </c>
    </row>
    <row r="61" spans="1:3" ht="31.5" x14ac:dyDescent="0.25">
      <c r="A61" s="273" t="s">
        <v>1596</v>
      </c>
      <c r="B61" s="274" t="s">
        <v>1597</v>
      </c>
      <c r="C61" s="274">
        <v>3</v>
      </c>
    </row>
    <row r="62" spans="1:3" ht="15.75" x14ac:dyDescent="0.25">
      <c r="A62" s="273" t="s">
        <v>1598</v>
      </c>
      <c r="B62" s="274" t="s">
        <v>1599</v>
      </c>
      <c r="C62" s="274">
        <v>3</v>
      </c>
    </row>
    <row r="63" spans="1:3" ht="31.5" x14ac:dyDescent="0.25">
      <c r="A63" s="273" t="s">
        <v>1600</v>
      </c>
      <c r="B63" s="274" t="s">
        <v>1601</v>
      </c>
      <c r="C63" s="274">
        <v>6</v>
      </c>
    </row>
    <row r="64" spans="1:3" ht="15.75" x14ac:dyDescent="0.25">
      <c r="A64" s="273" t="s">
        <v>1602</v>
      </c>
      <c r="B64" s="274" t="s">
        <v>1603</v>
      </c>
      <c r="C64" s="274">
        <v>6</v>
      </c>
    </row>
    <row r="65" spans="1:3" ht="31.5" x14ac:dyDescent="0.25">
      <c r="A65" s="273" t="s">
        <v>1604</v>
      </c>
      <c r="B65" s="274" t="s">
        <v>1605</v>
      </c>
      <c r="C65" s="274">
        <v>5</v>
      </c>
    </row>
    <row r="66" spans="1:3" ht="15.75" x14ac:dyDescent="0.25">
      <c r="A66" s="273" t="s">
        <v>2528</v>
      </c>
      <c r="B66" s="274" t="s">
        <v>2529</v>
      </c>
      <c r="C66" s="274">
        <v>4</v>
      </c>
    </row>
    <row r="67" spans="1:3" ht="15.75" x14ac:dyDescent="0.25">
      <c r="A67" s="273" t="s">
        <v>2530</v>
      </c>
      <c r="B67" s="274" t="s">
        <v>2531</v>
      </c>
      <c r="C67" s="274">
        <v>4</v>
      </c>
    </row>
    <row r="68" spans="1:3" ht="15.75" x14ac:dyDescent="0.25">
      <c r="A68" s="273" t="s">
        <v>2532</v>
      </c>
      <c r="B68" s="274" t="s">
        <v>2533</v>
      </c>
      <c r="C68" s="274">
        <v>5</v>
      </c>
    </row>
    <row r="69" spans="1:3" ht="15.75" x14ac:dyDescent="0.25">
      <c r="A69" s="273" t="s">
        <v>1486</v>
      </c>
      <c r="B69" s="274" t="s">
        <v>1487</v>
      </c>
      <c r="C69" s="274">
        <v>2</v>
      </c>
    </row>
    <row r="70" spans="1:3" ht="15.75" x14ac:dyDescent="0.25">
      <c r="A70" s="273" t="s">
        <v>1488</v>
      </c>
      <c r="B70" s="274" t="s">
        <v>1489</v>
      </c>
      <c r="C70" s="274">
        <v>5</v>
      </c>
    </row>
    <row r="71" spans="1:3" ht="15.75" x14ac:dyDescent="0.25">
      <c r="A71" s="273" t="s">
        <v>1490</v>
      </c>
      <c r="B71" s="274" t="s">
        <v>1491</v>
      </c>
      <c r="C71" s="274">
        <v>5</v>
      </c>
    </row>
    <row r="72" spans="1:3" ht="15.75" x14ac:dyDescent="0.25">
      <c r="A72" s="273" t="s">
        <v>1606</v>
      </c>
      <c r="B72" s="274" t="s">
        <v>1607</v>
      </c>
      <c r="C72" s="274">
        <v>3</v>
      </c>
    </row>
    <row r="73" spans="1:3" ht="15.75" x14ac:dyDescent="0.25">
      <c r="A73" s="273" t="s">
        <v>1608</v>
      </c>
      <c r="B73" s="274" t="s">
        <v>1495</v>
      </c>
      <c r="C73" s="274">
        <v>2</v>
      </c>
    </row>
    <row r="74" spans="1:3" ht="15.75" x14ac:dyDescent="0.25">
      <c r="A74" s="273" t="s">
        <v>1609</v>
      </c>
      <c r="B74" s="274" t="s">
        <v>1610</v>
      </c>
      <c r="C74" s="274">
        <v>3</v>
      </c>
    </row>
    <row r="75" spans="1:3" ht="15.75" x14ac:dyDescent="0.25">
      <c r="A75" s="273" t="s">
        <v>1611</v>
      </c>
      <c r="B75" s="274" t="s">
        <v>1612</v>
      </c>
      <c r="C75" s="274">
        <v>3</v>
      </c>
    </row>
    <row r="76" spans="1:3" ht="15.75" x14ac:dyDescent="0.25">
      <c r="A76" s="273" t="s">
        <v>1613</v>
      </c>
      <c r="B76" s="274" t="s">
        <v>1614</v>
      </c>
      <c r="C76" s="274">
        <v>3</v>
      </c>
    </row>
    <row r="77" spans="1:3" ht="15.75" x14ac:dyDescent="0.25">
      <c r="A77" s="273" t="s">
        <v>1629</v>
      </c>
      <c r="B77" s="274" t="s">
        <v>1630</v>
      </c>
      <c r="C77" s="274">
        <v>7</v>
      </c>
    </row>
    <row r="78" spans="1:3" ht="15.75" x14ac:dyDescent="0.25">
      <c r="A78" s="273" t="s">
        <v>1257</v>
      </c>
      <c r="B78" s="274" t="s">
        <v>1645</v>
      </c>
      <c r="C78" s="274">
        <v>4</v>
      </c>
    </row>
    <row r="79" spans="1:3" ht="15.75" x14ac:dyDescent="0.25">
      <c r="A79" s="273" t="s">
        <v>1646</v>
      </c>
      <c r="B79" s="274" t="s">
        <v>1495</v>
      </c>
      <c r="C79" s="274">
        <v>2</v>
      </c>
    </row>
    <row r="80" spans="1:3" ht="15.75" x14ac:dyDescent="0.25">
      <c r="A80" s="273" t="s">
        <v>1647</v>
      </c>
      <c r="B80" s="274" t="s">
        <v>1648</v>
      </c>
      <c r="C80" s="274">
        <v>3</v>
      </c>
    </row>
    <row r="81" spans="1:3" ht="15.75" x14ac:dyDescent="0.25">
      <c r="A81" s="273" t="s">
        <v>1649</v>
      </c>
      <c r="B81" s="274" t="s">
        <v>1650</v>
      </c>
      <c r="C81" s="274">
        <v>6</v>
      </c>
    </row>
    <row r="82" spans="1:3" ht="15.75" x14ac:dyDescent="0.25">
      <c r="A82" s="273" t="s">
        <v>1651</v>
      </c>
      <c r="B82" s="274" t="s">
        <v>1652</v>
      </c>
      <c r="C82" s="274">
        <v>3</v>
      </c>
    </row>
    <row r="83" spans="1:3" ht="15.75" x14ac:dyDescent="0.25">
      <c r="A83" s="273" t="s">
        <v>1653</v>
      </c>
      <c r="B83" s="274" t="s">
        <v>1654</v>
      </c>
      <c r="C83" s="274">
        <v>6</v>
      </c>
    </row>
    <row r="84" spans="1:3" ht="15.75" x14ac:dyDescent="0.25">
      <c r="A84" s="273" t="s">
        <v>1655</v>
      </c>
      <c r="B84" s="274" t="s">
        <v>1656</v>
      </c>
      <c r="C84" s="274">
        <v>5</v>
      </c>
    </row>
    <row r="85" spans="1:3" ht="15.75" x14ac:dyDescent="0.25">
      <c r="A85" s="273" t="s">
        <v>235</v>
      </c>
      <c r="B85" s="274" t="s">
        <v>236</v>
      </c>
      <c r="C85" s="274">
        <v>5</v>
      </c>
    </row>
    <row r="86" spans="1:3" ht="15.75" x14ac:dyDescent="0.25">
      <c r="A86" s="273" t="s">
        <v>1270</v>
      </c>
      <c r="B86" s="274" t="s">
        <v>1657</v>
      </c>
      <c r="C86" s="274">
        <v>5</v>
      </c>
    </row>
    <row r="87" spans="1:3" ht="15.75" x14ac:dyDescent="0.25">
      <c r="A87" s="273" t="s">
        <v>1658</v>
      </c>
      <c r="B87" s="274" t="s">
        <v>1659</v>
      </c>
      <c r="C87" s="274">
        <v>3</v>
      </c>
    </row>
    <row r="88" spans="1:3" ht="15.75" x14ac:dyDescent="0.25">
      <c r="A88" s="273" t="s">
        <v>1285</v>
      </c>
      <c r="B88" s="274" t="s">
        <v>1660</v>
      </c>
      <c r="C88" s="274">
        <v>5</v>
      </c>
    </row>
    <row r="89" spans="1:3" ht="15.75" x14ac:dyDescent="0.25">
      <c r="A89" s="273" t="s">
        <v>314</v>
      </c>
      <c r="B89" s="274" t="s">
        <v>1631</v>
      </c>
      <c r="C89" s="274">
        <v>6</v>
      </c>
    </row>
    <row r="90" spans="1:3" ht="15.75" x14ac:dyDescent="0.25">
      <c r="A90" s="273" t="s">
        <v>1661</v>
      </c>
      <c r="B90" s="274" t="s">
        <v>1662</v>
      </c>
      <c r="C90" s="274">
        <v>2</v>
      </c>
    </row>
    <row r="91" spans="1:3" ht="15.75" x14ac:dyDescent="0.25">
      <c r="A91" s="273" t="s">
        <v>1663</v>
      </c>
      <c r="B91" s="274" t="s">
        <v>1664</v>
      </c>
      <c r="C91" s="274">
        <v>5</v>
      </c>
    </row>
    <row r="92" spans="1:3" ht="15.75" x14ac:dyDescent="0.25">
      <c r="A92" s="273" t="s">
        <v>1665</v>
      </c>
      <c r="B92" s="274" t="s">
        <v>1666</v>
      </c>
      <c r="C92" s="274">
        <v>4</v>
      </c>
    </row>
    <row r="93" spans="1:3" ht="15.75" x14ac:dyDescent="0.25">
      <c r="A93" s="273" t="s">
        <v>227</v>
      </c>
      <c r="B93" s="274" t="s">
        <v>228</v>
      </c>
      <c r="C93" s="274">
        <v>2</v>
      </c>
    </row>
    <row r="94" spans="1:3" ht="15.75" x14ac:dyDescent="0.25">
      <c r="A94" s="273" t="s">
        <v>1667</v>
      </c>
      <c r="B94" s="274" t="s">
        <v>1668</v>
      </c>
      <c r="C94" s="274">
        <v>2</v>
      </c>
    </row>
    <row r="95" spans="1:3" ht="15.75" x14ac:dyDescent="0.25">
      <c r="A95" s="273" t="s">
        <v>1669</v>
      </c>
      <c r="B95" s="274" t="s">
        <v>1670</v>
      </c>
      <c r="C95" s="274">
        <v>4</v>
      </c>
    </row>
    <row r="96" spans="1:3" ht="31.5" x14ac:dyDescent="0.25">
      <c r="A96" s="273" t="s">
        <v>1671</v>
      </c>
      <c r="B96" s="274" t="s">
        <v>1672</v>
      </c>
      <c r="C96" s="274">
        <v>5</v>
      </c>
    </row>
    <row r="97" spans="1:3" ht="15.75" x14ac:dyDescent="0.25">
      <c r="A97" s="273" t="s">
        <v>1673</v>
      </c>
      <c r="B97" s="274" t="s">
        <v>1674</v>
      </c>
      <c r="C97" s="274">
        <v>4</v>
      </c>
    </row>
    <row r="98" spans="1:3" ht="15.75" x14ac:dyDescent="0.25">
      <c r="A98" s="273" t="s">
        <v>1632</v>
      </c>
      <c r="B98" s="274" t="s">
        <v>1633</v>
      </c>
      <c r="C98" s="274">
        <v>5</v>
      </c>
    </row>
    <row r="99" spans="1:3" ht="15.75" x14ac:dyDescent="0.25">
      <c r="A99" s="273" t="s">
        <v>1634</v>
      </c>
      <c r="B99" s="274" t="s">
        <v>1635</v>
      </c>
      <c r="C99" s="274">
        <v>3</v>
      </c>
    </row>
    <row r="100" spans="1:3" ht="15.75" x14ac:dyDescent="0.25">
      <c r="A100" s="273" t="s">
        <v>1636</v>
      </c>
      <c r="B100" s="274" t="s">
        <v>1637</v>
      </c>
      <c r="C100" s="274">
        <v>5</v>
      </c>
    </row>
    <row r="101" spans="1:3" ht="15.75" x14ac:dyDescent="0.25">
      <c r="A101" s="273" t="s">
        <v>1638</v>
      </c>
      <c r="B101" s="274" t="s">
        <v>1639</v>
      </c>
      <c r="C101" s="274">
        <v>4</v>
      </c>
    </row>
    <row r="102" spans="1:3" ht="15.75" x14ac:dyDescent="0.25">
      <c r="A102" s="273" t="s">
        <v>755</v>
      </c>
      <c r="B102" s="274" t="s">
        <v>1640</v>
      </c>
      <c r="C102" s="274">
        <v>2</v>
      </c>
    </row>
    <row r="103" spans="1:3" ht="15.75" x14ac:dyDescent="0.25">
      <c r="A103" s="273" t="s">
        <v>1641</v>
      </c>
      <c r="B103" s="274" t="s">
        <v>1642</v>
      </c>
      <c r="C103" s="274">
        <v>4</v>
      </c>
    </row>
    <row r="104" spans="1:3" ht="15.75" x14ac:dyDescent="0.25">
      <c r="A104" s="273" t="s">
        <v>1643</v>
      </c>
      <c r="B104" s="274" t="s">
        <v>1644</v>
      </c>
      <c r="C104" s="274">
        <v>4</v>
      </c>
    </row>
    <row r="105" spans="1:3" ht="15.75" x14ac:dyDescent="0.25">
      <c r="A105" s="273" t="s">
        <v>1675</v>
      </c>
      <c r="B105" s="274" t="s">
        <v>1676</v>
      </c>
      <c r="C105" s="274">
        <v>4</v>
      </c>
    </row>
    <row r="106" spans="1:3" ht="15.75" x14ac:dyDescent="0.25">
      <c r="A106" s="273" t="s">
        <v>1694</v>
      </c>
      <c r="B106" s="274" t="s">
        <v>1695</v>
      </c>
      <c r="C106" s="274">
        <v>2</v>
      </c>
    </row>
    <row r="107" spans="1:3" ht="15.75" x14ac:dyDescent="0.25">
      <c r="A107" s="273" t="s">
        <v>1677</v>
      </c>
      <c r="B107" s="274" t="s">
        <v>1495</v>
      </c>
      <c r="C107" s="274">
        <v>2</v>
      </c>
    </row>
    <row r="108" spans="1:3" ht="15.75" x14ac:dyDescent="0.25">
      <c r="A108" s="273" t="s">
        <v>1696</v>
      </c>
      <c r="B108" s="274" t="s">
        <v>1697</v>
      </c>
      <c r="C108" s="274">
        <v>2</v>
      </c>
    </row>
    <row r="109" spans="1:3" ht="15.75" x14ac:dyDescent="0.25">
      <c r="A109" s="273" t="s">
        <v>1698</v>
      </c>
      <c r="B109" s="274" t="s">
        <v>1699</v>
      </c>
      <c r="C109" s="274">
        <v>3</v>
      </c>
    </row>
    <row r="110" spans="1:3" ht="15.75" x14ac:dyDescent="0.25">
      <c r="A110" s="273" t="s">
        <v>1700</v>
      </c>
      <c r="B110" s="274" t="s">
        <v>1701</v>
      </c>
      <c r="C110" s="274">
        <v>3</v>
      </c>
    </row>
    <row r="111" spans="1:3" ht="15.75" x14ac:dyDescent="0.25">
      <c r="A111" s="273" t="s">
        <v>1702</v>
      </c>
      <c r="B111" s="274" t="s">
        <v>1703</v>
      </c>
      <c r="C111" s="274">
        <v>5</v>
      </c>
    </row>
    <row r="112" spans="1:3" ht="15.75" x14ac:dyDescent="0.25">
      <c r="A112" s="273" t="s">
        <v>1704</v>
      </c>
      <c r="B112" s="274" t="s">
        <v>1705</v>
      </c>
      <c r="C112" s="274">
        <v>4</v>
      </c>
    </row>
    <row r="113" spans="1:3" ht="15.75" x14ac:dyDescent="0.25">
      <c r="A113" s="273" t="s">
        <v>1706</v>
      </c>
      <c r="B113" s="274" t="s">
        <v>1707</v>
      </c>
      <c r="C113" s="274">
        <v>6</v>
      </c>
    </row>
    <row r="114" spans="1:3" ht="15.75" x14ac:dyDescent="0.25">
      <c r="A114" s="273" t="s">
        <v>1708</v>
      </c>
      <c r="B114" s="274" t="s">
        <v>1709</v>
      </c>
      <c r="C114" s="274">
        <v>6</v>
      </c>
    </row>
    <row r="115" spans="1:3" ht="31.5" x14ac:dyDescent="0.25">
      <c r="A115" s="273" t="s">
        <v>1710</v>
      </c>
      <c r="B115" s="274" t="s">
        <v>1711</v>
      </c>
      <c r="C115" s="274">
        <v>6</v>
      </c>
    </row>
    <row r="116" spans="1:3" ht="31.5" x14ac:dyDescent="0.25">
      <c r="A116" s="273" t="s">
        <v>1712</v>
      </c>
      <c r="B116" s="274" t="s">
        <v>1713</v>
      </c>
      <c r="C116" s="274">
        <v>5</v>
      </c>
    </row>
    <row r="117" spans="1:3" ht="15.75" x14ac:dyDescent="0.25">
      <c r="A117" s="273" t="s">
        <v>1678</v>
      </c>
      <c r="B117" s="274" t="s">
        <v>1679</v>
      </c>
      <c r="C117" s="274">
        <v>4</v>
      </c>
    </row>
    <row r="118" spans="1:3" ht="15.75" x14ac:dyDescent="0.25">
      <c r="A118" s="273" t="s">
        <v>1714</v>
      </c>
      <c r="B118" s="274" t="s">
        <v>1715</v>
      </c>
      <c r="C118" s="274">
        <v>5</v>
      </c>
    </row>
    <row r="119" spans="1:3" ht="15.75" x14ac:dyDescent="0.25">
      <c r="A119" s="273" t="s">
        <v>1680</v>
      </c>
      <c r="B119" s="274" t="s">
        <v>1681</v>
      </c>
      <c r="C119" s="274">
        <v>5</v>
      </c>
    </row>
    <row r="120" spans="1:3" ht="15.75" x14ac:dyDescent="0.25">
      <c r="A120" s="273" t="s">
        <v>1682</v>
      </c>
      <c r="B120" s="274" t="s">
        <v>1683</v>
      </c>
      <c r="C120" s="274">
        <v>2</v>
      </c>
    </row>
    <row r="121" spans="1:3" ht="15.75" x14ac:dyDescent="0.25">
      <c r="A121" s="273" t="s">
        <v>1684</v>
      </c>
      <c r="B121" s="274" t="s">
        <v>1685</v>
      </c>
      <c r="C121" s="274">
        <v>5</v>
      </c>
    </row>
    <row r="122" spans="1:3" ht="15.75" x14ac:dyDescent="0.25">
      <c r="A122" s="273" t="s">
        <v>1686</v>
      </c>
      <c r="B122" s="274" t="s">
        <v>1687</v>
      </c>
      <c r="C122" s="274">
        <v>6</v>
      </c>
    </row>
    <row r="123" spans="1:3" ht="15.75" x14ac:dyDescent="0.25">
      <c r="A123" s="273" t="s">
        <v>1688</v>
      </c>
      <c r="B123" s="274" t="s">
        <v>1689</v>
      </c>
      <c r="C123" s="274">
        <v>4</v>
      </c>
    </row>
    <row r="124" spans="1:3" ht="15.75" x14ac:dyDescent="0.25">
      <c r="A124" s="273" t="s">
        <v>1690</v>
      </c>
      <c r="B124" s="274" t="s">
        <v>1691</v>
      </c>
      <c r="C124" s="274">
        <v>5</v>
      </c>
    </row>
    <row r="125" spans="1:3" ht="15.75" x14ac:dyDescent="0.25">
      <c r="A125" s="273" t="s">
        <v>1692</v>
      </c>
      <c r="B125" s="274" t="s">
        <v>1693</v>
      </c>
      <c r="C125" s="274">
        <v>4</v>
      </c>
    </row>
    <row r="126" spans="1:3" ht="15.75" x14ac:dyDescent="0.25">
      <c r="A126" s="273" t="s">
        <v>1716</v>
      </c>
      <c r="B126" s="274" t="s">
        <v>1717</v>
      </c>
      <c r="C126" s="274">
        <v>3</v>
      </c>
    </row>
    <row r="127" spans="1:3" ht="15.75" x14ac:dyDescent="0.25">
      <c r="A127" s="273" t="s">
        <v>165</v>
      </c>
      <c r="B127" s="274" t="s">
        <v>241</v>
      </c>
      <c r="C127" s="274">
        <v>5</v>
      </c>
    </row>
    <row r="128" spans="1:3" ht="15.75" x14ac:dyDescent="0.25">
      <c r="A128" s="273" t="s">
        <v>1718</v>
      </c>
      <c r="B128" s="274" t="s">
        <v>1495</v>
      </c>
      <c r="C128" s="274">
        <v>2</v>
      </c>
    </row>
    <row r="129" spans="1:3" ht="15.75" x14ac:dyDescent="0.25">
      <c r="A129" s="273" t="s">
        <v>1719</v>
      </c>
      <c r="B129" s="274" t="s">
        <v>1720</v>
      </c>
      <c r="C129" s="274">
        <v>4</v>
      </c>
    </row>
    <row r="130" spans="1:3" ht="15.75" x14ac:dyDescent="0.25">
      <c r="A130" s="273" t="s">
        <v>1721</v>
      </c>
      <c r="B130" s="274" t="s">
        <v>1722</v>
      </c>
      <c r="C130" s="274">
        <v>1</v>
      </c>
    </row>
    <row r="131" spans="1:3" ht="15.75" x14ac:dyDescent="0.25">
      <c r="A131" s="273" t="s">
        <v>1723</v>
      </c>
      <c r="B131" s="274" t="s">
        <v>1724</v>
      </c>
      <c r="C131" s="274">
        <v>6</v>
      </c>
    </row>
    <row r="132" spans="1:3" ht="15.75" x14ac:dyDescent="0.25">
      <c r="A132" s="273" t="s">
        <v>1725</v>
      </c>
      <c r="B132" s="274" t="s">
        <v>1726</v>
      </c>
      <c r="C132" s="274">
        <v>5</v>
      </c>
    </row>
    <row r="133" spans="1:3" ht="15.75" x14ac:dyDescent="0.25">
      <c r="A133" s="273" t="s">
        <v>1727</v>
      </c>
      <c r="B133" s="274" t="s">
        <v>1728</v>
      </c>
      <c r="C133" s="274">
        <v>3</v>
      </c>
    </row>
    <row r="134" spans="1:3" ht="15.75" x14ac:dyDescent="0.25">
      <c r="A134" s="273" t="s">
        <v>1729</v>
      </c>
      <c r="B134" s="274" t="s">
        <v>1730</v>
      </c>
      <c r="C134" s="274">
        <v>3</v>
      </c>
    </row>
    <row r="135" spans="1:3" ht="15.75" x14ac:dyDescent="0.25">
      <c r="A135" s="273" t="s">
        <v>1731</v>
      </c>
      <c r="B135" s="274" t="s">
        <v>1732</v>
      </c>
      <c r="C135" s="274">
        <v>4</v>
      </c>
    </row>
    <row r="136" spans="1:3" ht="15.75" x14ac:dyDescent="0.25">
      <c r="A136" s="273" t="s">
        <v>1733</v>
      </c>
      <c r="B136" s="274" t="s">
        <v>1734</v>
      </c>
      <c r="C136" s="274">
        <v>4</v>
      </c>
    </row>
    <row r="137" spans="1:3" ht="15.75" x14ac:dyDescent="0.25">
      <c r="A137" s="273" t="s">
        <v>1735</v>
      </c>
      <c r="B137" s="274" t="s">
        <v>1736</v>
      </c>
      <c r="C137" s="274">
        <v>6</v>
      </c>
    </row>
    <row r="138" spans="1:3" ht="15.75" x14ac:dyDescent="0.25">
      <c r="A138" s="273" t="s">
        <v>1737</v>
      </c>
      <c r="B138" s="274" t="s">
        <v>1738</v>
      </c>
      <c r="C138" s="274">
        <v>3</v>
      </c>
    </row>
    <row r="139" spans="1:3" ht="31.5" x14ac:dyDescent="0.25">
      <c r="A139" s="273" t="s">
        <v>1739</v>
      </c>
      <c r="B139" s="274" t="s">
        <v>1740</v>
      </c>
      <c r="C139" s="274">
        <v>5</v>
      </c>
    </row>
    <row r="140" spans="1:3" ht="15.75" x14ac:dyDescent="0.25">
      <c r="A140" s="273" t="s">
        <v>1741</v>
      </c>
      <c r="B140" s="274" t="s">
        <v>1742</v>
      </c>
      <c r="C140" s="274">
        <v>6</v>
      </c>
    </row>
    <row r="141" spans="1:3" ht="15.75" x14ac:dyDescent="0.25">
      <c r="A141" s="273" t="s">
        <v>976</v>
      </c>
      <c r="B141" s="274" t="s">
        <v>1743</v>
      </c>
      <c r="C141" s="274">
        <v>4</v>
      </c>
    </row>
    <row r="142" spans="1:3" ht="15.75" x14ac:dyDescent="0.25">
      <c r="A142" s="273" t="s">
        <v>1744</v>
      </c>
      <c r="B142" s="274" t="s">
        <v>1745</v>
      </c>
      <c r="C142" s="274">
        <v>5</v>
      </c>
    </row>
    <row r="143" spans="1:3" ht="15.75" x14ac:dyDescent="0.25">
      <c r="A143" s="273" t="s">
        <v>1746</v>
      </c>
      <c r="B143" s="274" t="s">
        <v>1747</v>
      </c>
      <c r="C143" s="274">
        <v>4</v>
      </c>
    </row>
    <row r="144" spans="1:3" ht="15.75" x14ac:dyDescent="0.25">
      <c r="A144" s="273" t="s">
        <v>1748</v>
      </c>
      <c r="B144" s="274" t="s">
        <v>1749</v>
      </c>
      <c r="C144" s="274">
        <v>4</v>
      </c>
    </row>
    <row r="145" spans="1:3" ht="15.75" x14ac:dyDescent="0.25">
      <c r="A145" s="273" t="s">
        <v>1750</v>
      </c>
      <c r="B145" s="274" t="s">
        <v>1751</v>
      </c>
      <c r="C145" s="274">
        <v>4</v>
      </c>
    </row>
    <row r="146" spans="1:3" ht="15.75" x14ac:dyDescent="0.25">
      <c r="A146" s="273" t="s">
        <v>1752</v>
      </c>
      <c r="B146" s="274" t="s">
        <v>1753</v>
      </c>
      <c r="C146" s="274">
        <v>5</v>
      </c>
    </row>
    <row r="147" spans="1:3" ht="15.75" x14ac:dyDescent="0.25">
      <c r="A147" s="273" t="s">
        <v>1754</v>
      </c>
      <c r="B147" s="274" t="s">
        <v>1755</v>
      </c>
      <c r="C147" s="274">
        <v>6</v>
      </c>
    </row>
    <row r="148" spans="1:3" ht="31.5" x14ac:dyDescent="0.25">
      <c r="A148" s="273" t="s">
        <v>1756</v>
      </c>
      <c r="B148" s="274" t="s">
        <v>1757</v>
      </c>
      <c r="C148" s="274">
        <v>5</v>
      </c>
    </row>
    <row r="149" spans="1:3" ht="15.75" x14ac:dyDescent="0.25">
      <c r="A149" s="273" t="s">
        <v>1758</v>
      </c>
      <c r="B149" s="274" t="s">
        <v>1759</v>
      </c>
      <c r="C149" s="274">
        <v>7</v>
      </c>
    </row>
    <row r="150" spans="1:3" ht="15.75" x14ac:dyDescent="0.25">
      <c r="A150" s="273" t="s">
        <v>1760</v>
      </c>
      <c r="B150" s="274" t="s">
        <v>1761</v>
      </c>
      <c r="C150" s="274">
        <v>6</v>
      </c>
    </row>
    <row r="151" spans="1:3" ht="15.75" x14ac:dyDescent="0.25">
      <c r="A151" s="273" t="s">
        <v>1762</v>
      </c>
      <c r="B151" s="274" t="s">
        <v>1763</v>
      </c>
      <c r="C151" s="274">
        <v>1</v>
      </c>
    </row>
    <row r="152" spans="1:3" ht="15.75" x14ac:dyDescent="0.25">
      <c r="A152" s="273" t="s">
        <v>199</v>
      </c>
      <c r="B152" s="274" t="s">
        <v>1764</v>
      </c>
      <c r="C152" s="274">
        <v>6</v>
      </c>
    </row>
    <row r="153" spans="1:3" ht="31.5" x14ac:dyDescent="0.25">
      <c r="A153" s="273" t="s">
        <v>1765</v>
      </c>
      <c r="B153" s="274" t="s">
        <v>1766</v>
      </c>
      <c r="C153" s="274">
        <v>6</v>
      </c>
    </row>
    <row r="154" spans="1:3" ht="31.5" x14ac:dyDescent="0.25">
      <c r="A154" s="273" t="s">
        <v>1767</v>
      </c>
      <c r="B154" s="274" t="s">
        <v>1768</v>
      </c>
      <c r="C154" s="274">
        <v>6</v>
      </c>
    </row>
    <row r="155" spans="1:3" ht="15.75" x14ac:dyDescent="0.25">
      <c r="A155" s="273" t="s">
        <v>185</v>
      </c>
      <c r="B155" s="274" t="s">
        <v>1769</v>
      </c>
      <c r="C155" s="274">
        <v>4</v>
      </c>
    </row>
    <row r="156" spans="1:3" ht="15.75" x14ac:dyDescent="0.25">
      <c r="A156" s="273" t="s">
        <v>1770</v>
      </c>
      <c r="B156" s="274" t="s">
        <v>1771</v>
      </c>
      <c r="C156" s="274">
        <v>6</v>
      </c>
    </row>
    <row r="157" spans="1:3" ht="15.75" x14ac:dyDescent="0.25">
      <c r="A157" s="273" t="s">
        <v>1772</v>
      </c>
      <c r="B157" s="274" t="s">
        <v>1773</v>
      </c>
      <c r="C157" s="274">
        <v>3</v>
      </c>
    </row>
    <row r="158" spans="1:3" ht="15.75" x14ac:dyDescent="0.25">
      <c r="A158" s="273" t="s">
        <v>1774</v>
      </c>
      <c r="B158" s="274" t="s">
        <v>1775</v>
      </c>
      <c r="C158" s="274">
        <v>4</v>
      </c>
    </row>
    <row r="159" spans="1:3" ht="15.75" x14ac:dyDescent="0.25">
      <c r="A159" s="273" t="s">
        <v>1776</v>
      </c>
      <c r="B159" s="274" t="s">
        <v>1777</v>
      </c>
      <c r="C159" s="274">
        <v>5</v>
      </c>
    </row>
    <row r="160" spans="1:3" ht="31.5" x14ac:dyDescent="0.25">
      <c r="A160" s="273" t="s">
        <v>1778</v>
      </c>
      <c r="B160" s="274" t="s">
        <v>1779</v>
      </c>
      <c r="C160" s="274">
        <v>3</v>
      </c>
    </row>
    <row r="161" spans="1:3" ht="15.75" x14ac:dyDescent="0.25">
      <c r="A161" s="273" t="s">
        <v>1780</v>
      </c>
      <c r="B161" s="274" t="s">
        <v>1781</v>
      </c>
      <c r="C161" s="274">
        <v>5</v>
      </c>
    </row>
    <row r="162" spans="1:3" ht="15.75" x14ac:dyDescent="0.25">
      <c r="A162" s="273" t="s">
        <v>1782</v>
      </c>
      <c r="B162" s="274" t="s">
        <v>1783</v>
      </c>
      <c r="C162" s="274">
        <v>5</v>
      </c>
    </row>
    <row r="163" spans="1:3" ht="15.75" x14ac:dyDescent="0.25">
      <c r="A163" s="273" t="s">
        <v>1784</v>
      </c>
      <c r="B163" s="274" t="s">
        <v>1785</v>
      </c>
      <c r="C163" s="274">
        <v>5</v>
      </c>
    </row>
    <row r="164" spans="1:3" ht="15.75" x14ac:dyDescent="0.25">
      <c r="A164" s="273" t="s">
        <v>1786</v>
      </c>
      <c r="B164" s="274" t="s">
        <v>1787</v>
      </c>
      <c r="C164" s="274">
        <v>5</v>
      </c>
    </row>
    <row r="165" spans="1:3" ht="15.75" x14ac:dyDescent="0.25">
      <c r="A165" s="273" t="s">
        <v>1788</v>
      </c>
      <c r="B165" s="274" t="s">
        <v>1789</v>
      </c>
      <c r="C165" s="274">
        <v>5</v>
      </c>
    </row>
    <row r="166" spans="1:3" ht="15.75" x14ac:dyDescent="0.25">
      <c r="A166" s="273" t="s">
        <v>172</v>
      </c>
      <c r="B166" s="274" t="s">
        <v>1790</v>
      </c>
      <c r="C166" s="274">
        <v>5</v>
      </c>
    </row>
    <row r="167" spans="1:3" ht="15.75" x14ac:dyDescent="0.25">
      <c r="A167" s="273" t="s">
        <v>1791</v>
      </c>
      <c r="B167" s="274" t="s">
        <v>1792</v>
      </c>
      <c r="C167" s="274">
        <v>6</v>
      </c>
    </row>
    <row r="168" spans="1:3" ht="15.75" x14ac:dyDescent="0.25">
      <c r="A168" s="273" t="s">
        <v>179</v>
      </c>
      <c r="B168" s="274" t="s">
        <v>1793</v>
      </c>
      <c r="C168" s="274">
        <v>4</v>
      </c>
    </row>
    <row r="169" spans="1:3" ht="15.75" x14ac:dyDescent="0.25">
      <c r="A169" s="273" t="s">
        <v>1794</v>
      </c>
      <c r="B169" s="274" t="s">
        <v>1795</v>
      </c>
      <c r="C169" s="274">
        <v>3</v>
      </c>
    </row>
    <row r="170" spans="1:3" ht="15.75" x14ac:dyDescent="0.25">
      <c r="A170" s="273" t="s">
        <v>1796</v>
      </c>
      <c r="B170" s="274" t="s">
        <v>1797</v>
      </c>
      <c r="C170" s="274">
        <v>4</v>
      </c>
    </row>
    <row r="171" spans="1:3" ht="15.75" x14ac:dyDescent="0.25">
      <c r="A171" s="273" t="s">
        <v>1798</v>
      </c>
      <c r="B171" s="274" t="s">
        <v>1799</v>
      </c>
      <c r="C171" s="274">
        <v>6</v>
      </c>
    </row>
    <row r="172" spans="1:3" ht="15.75" x14ac:dyDescent="0.25">
      <c r="A172" s="273" t="s">
        <v>2534</v>
      </c>
      <c r="B172" s="274" t="s">
        <v>2535</v>
      </c>
      <c r="C172" s="274">
        <v>4</v>
      </c>
    </row>
    <row r="173" spans="1:3" ht="31.5" x14ac:dyDescent="0.25">
      <c r="A173" s="273" t="s">
        <v>1800</v>
      </c>
      <c r="B173" s="274" t="s">
        <v>1801</v>
      </c>
      <c r="C173" s="274">
        <v>5</v>
      </c>
    </row>
    <row r="174" spans="1:3" ht="15.75" x14ac:dyDescent="0.25">
      <c r="A174" s="273" t="s">
        <v>1802</v>
      </c>
      <c r="B174" s="274" t="s">
        <v>1803</v>
      </c>
      <c r="C174" s="274">
        <v>3</v>
      </c>
    </row>
    <row r="175" spans="1:3" ht="15.75" x14ac:dyDescent="0.25">
      <c r="A175" s="273" t="s">
        <v>1804</v>
      </c>
      <c r="B175" s="274" t="s">
        <v>1805</v>
      </c>
      <c r="C175" s="274">
        <v>5</v>
      </c>
    </row>
    <row r="176" spans="1:3" ht="15.75" x14ac:dyDescent="0.25">
      <c r="A176" s="273" t="s">
        <v>298</v>
      </c>
      <c r="B176" s="274" t="s">
        <v>1806</v>
      </c>
      <c r="C176" s="274">
        <v>5</v>
      </c>
    </row>
    <row r="177" spans="1:3" ht="15.75" x14ac:dyDescent="0.25">
      <c r="A177" s="273" t="s">
        <v>1807</v>
      </c>
      <c r="B177" s="274" t="s">
        <v>1808</v>
      </c>
      <c r="C177" s="274">
        <v>4</v>
      </c>
    </row>
    <row r="178" spans="1:3" ht="15.75" x14ac:dyDescent="0.25">
      <c r="A178" s="273" t="s">
        <v>1826</v>
      </c>
      <c r="B178" s="274" t="s">
        <v>1827</v>
      </c>
      <c r="C178" s="274">
        <v>2</v>
      </c>
    </row>
    <row r="179" spans="1:3" ht="15.75" x14ac:dyDescent="0.25">
      <c r="A179" s="273" t="s">
        <v>1809</v>
      </c>
      <c r="B179" s="274" t="s">
        <v>1495</v>
      </c>
      <c r="C179" s="274">
        <v>2</v>
      </c>
    </row>
    <row r="180" spans="1:3" ht="15.75" x14ac:dyDescent="0.25">
      <c r="A180" s="273" t="s">
        <v>2536</v>
      </c>
      <c r="B180" s="274" t="s">
        <v>2537</v>
      </c>
      <c r="C180" s="274">
        <v>3</v>
      </c>
    </row>
    <row r="181" spans="1:3" ht="15.75" x14ac:dyDescent="0.25">
      <c r="A181" s="273" t="s">
        <v>1810</v>
      </c>
      <c r="B181" s="274" t="s">
        <v>1811</v>
      </c>
      <c r="C181" s="274">
        <v>3</v>
      </c>
    </row>
    <row r="182" spans="1:3" ht="15.75" x14ac:dyDescent="0.25">
      <c r="A182" s="273" t="s">
        <v>1812</v>
      </c>
      <c r="B182" s="274" t="s">
        <v>1813</v>
      </c>
      <c r="C182" s="274">
        <v>3</v>
      </c>
    </row>
    <row r="183" spans="1:3" ht="15.75" x14ac:dyDescent="0.25">
      <c r="A183" s="273" t="s">
        <v>1814</v>
      </c>
      <c r="B183" s="274" t="s">
        <v>1815</v>
      </c>
      <c r="C183" s="274">
        <v>5</v>
      </c>
    </row>
    <row r="184" spans="1:3" ht="15.75" x14ac:dyDescent="0.25">
      <c r="A184" s="273" t="s">
        <v>1816</v>
      </c>
      <c r="B184" s="274" t="s">
        <v>1817</v>
      </c>
      <c r="C184" s="274">
        <v>5</v>
      </c>
    </row>
    <row r="185" spans="1:3" ht="15.75" x14ac:dyDescent="0.25">
      <c r="A185" s="273" t="s">
        <v>1818</v>
      </c>
      <c r="B185" s="274" t="s">
        <v>1819</v>
      </c>
      <c r="C185" s="274">
        <v>2</v>
      </c>
    </row>
    <row r="186" spans="1:3" ht="15.75" x14ac:dyDescent="0.25">
      <c r="A186" s="273" t="s">
        <v>1820</v>
      </c>
      <c r="B186" s="274" t="s">
        <v>1821</v>
      </c>
      <c r="C186" s="274">
        <v>3</v>
      </c>
    </row>
    <row r="187" spans="1:3" ht="15.75" x14ac:dyDescent="0.25">
      <c r="A187" s="273" t="s">
        <v>1822</v>
      </c>
      <c r="B187" s="274" t="s">
        <v>1823</v>
      </c>
      <c r="C187" s="274">
        <v>4</v>
      </c>
    </row>
    <row r="188" spans="1:3" ht="15.75" x14ac:dyDescent="0.25">
      <c r="A188" s="273" t="s">
        <v>1824</v>
      </c>
      <c r="B188" s="274" t="s">
        <v>1825</v>
      </c>
      <c r="C188" s="274">
        <v>2</v>
      </c>
    </row>
    <row r="189" spans="1:3" ht="15.75" x14ac:dyDescent="0.25">
      <c r="A189" s="273" t="s">
        <v>1615</v>
      </c>
      <c r="B189" s="274" t="s">
        <v>1616</v>
      </c>
      <c r="C189" s="274">
        <v>5</v>
      </c>
    </row>
    <row r="190" spans="1:3" ht="15.75" x14ac:dyDescent="0.25">
      <c r="A190" s="273" t="s">
        <v>1617</v>
      </c>
      <c r="B190" s="274" t="s">
        <v>1618</v>
      </c>
      <c r="C190" s="274">
        <v>3</v>
      </c>
    </row>
    <row r="191" spans="1:3" ht="15.75" x14ac:dyDescent="0.25">
      <c r="A191" s="273" t="s">
        <v>1619</v>
      </c>
      <c r="B191" s="274" t="s">
        <v>1620</v>
      </c>
      <c r="C191" s="274">
        <v>6</v>
      </c>
    </row>
    <row r="192" spans="1:3" ht="15.75" x14ac:dyDescent="0.25">
      <c r="A192" s="273" t="s">
        <v>1621</v>
      </c>
      <c r="B192" s="274" t="s">
        <v>1622</v>
      </c>
      <c r="C192" s="274">
        <v>5</v>
      </c>
    </row>
    <row r="193" spans="1:3" ht="15.75" x14ac:dyDescent="0.25">
      <c r="A193" s="273" t="s">
        <v>1623</v>
      </c>
      <c r="B193" s="274" t="s">
        <v>1624</v>
      </c>
      <c r="C193" s="274">
        <v>4</v>
      </c>
    </row>
    <row r="194" spans="1:3" ht="15.75" x14ac:dyDescent="0.25">
      <c r="A194" s="273" t="s">
        <v>1625</v>
      </c>
      <c r="B194" s="274" t="s">
        <v>1626</v>
      </c>
      <c r="C194" s="274">
        <v>4</v>
      </c>
    </row>
    <row r="195" spans="1:3" ht="15.75" x14ac:dyDescent="0.25">
      <c r="A195" s="273" t="s">
        <v>1627</v>
      </c>
      <c r="B195" s="274" t="s">
        <v>1628</v>
      </c>
      <c r="C195" s="274">
        <v>4</v>
      </c>
    </row>
    <row r="196" spans="1:3" ht="15.75" x14ac:dyDescent="0.25">
      <c r="A196" s="273" t="s">
        <v>1828</v>
      </c>
      <c r="B196" s="274" t="s">
        <v>1829</v>
      </c>
      <c r="C196" s="274">
        <v>5</v>
      </c>
    </row>
    <row r="197" spans="1:3" ht="15.75" x14ac:dyDescent="0.25">
      <c r="A197" s="273" t="s">
        <v>1830</v>
      </c>
      <c r="B197" s="274" t="s">
        <v>1495</v>
      </c>
      <c r="C197" s="274">
        <v>2</v>
      </c>
    </row>
    <row r="198" spans="1:3" ht="15.75" x14ac:dyDescent="0.25">
      <c r="A198" s="273" t="s">
        <v>1831</v>
      </c>
      <c r="B198" s="274" t="s">
        <v>1832</v>
      </c>
      <c r="C198" s="274">
        <v>3</v>
      </c>
    </row>
    <row r="199" spans="1:3" ht="31.5" x14ac:dyDescent="0.25">
      <c r="A199" s="273" t="s">
        <v>1833</v>
      </c>
      <c r="B199" s="274" t="s">
        <v>1834</v>
      </c>
      <c r="C199" s="274">
        <v>3</v>
      </c>
    </row>
    <row r="200" spans="1:3" ht="31.5" x14ac:dyDescent="0.25">
      <c r="A200" s="273" t="s">
        <v>1835</v>
      </c>
      <c r="B200" s="274" t="s">
        <v>1836</v>
      </c>
      <c r="C200" s="274">
        <v>3</v>
      </c>
    </row>
    <row r="201" spans="1:3" ht="15.75" x14ac:dyDescent="0.25">
      <c r="A201" s="273" t="s">
        <v>1837</v>
      </c>
      <c r="B201" s="274" t="s">
        <v>1838</v>
      </c>
      <c r="C201" s="274">
        <v>5</v>
      </c>
    </row>
    <row r="202" spans="1:3" ht="15.75" x14ac:dyDescent="0.25">
      <c r="A202" s="273" t="s">
        <v>1839</v>
      </c>
      <c r="B202" s="274" t="s">
        <v>1840</v>
      </c>
      <c r="C202" s="274">
        <v>4</v>
      </c>
    </row>
    <row r="203" spans="1:3" ht="15.75" x14ac:dyDescent="0.25">
      <c r="A203" s="273" t="s">
        <v>1841</v>
      </c>
      <c r="B203" s="274" t="s">
        <v>1495</v>
      </c>
      <c r="C203" s="274">
        <v>2</v>
      </c>
    </row>
    <row r="204" spans="1:3" ht="15.75" x14ac:dyDescent="0.25">
      <c r="A204" s="273" t="s">
        <v>1842</v>
      </c>
      <c r="B204" s="274" t="s">
        <v>1843</v>
      </c>
      <c r="C204" s="274">
        <v>1</v>
      </c>
    </row>
    <row r="205" spans="1:3" ht="15.75" x14ac:dyDescent="0.25">
      <c r="A205" s="273" t="s">
        <v>1844</v>
      </c>
      <c r="B205" s="274" t="s">
        <v>1845</v>
      </c>
      <c r="C205" s="274">
        <v>4</v>
      </c>
    </row>
    <row r="206" spans="1:3" ht="15.75" x14ac:dyDescent="0.25">
      <c r="A206" s="273" t="s">
        <v>1846</v>
      </c>
      <c r="B206" s="274" t="s">
        <v>1847</v>
      </c>
      <c r="C206" s="274">
        <v>3</v>
      </c>
    </row>
    <row r="207" spans="1:3" ht="15.75" x14ac:dyDescent="0.25">
      <c r="A207" s="273" t="s">
        <v>1848</v>
      </c>
      <c r="B207" s="274" t="s">
        <v>1849</v>
      </c>
      <c r="C207" s="274">
        <v>4</v>
      </c>
    </row>
    <row r="208" spans="1:3" ht="15.75" x14ac:dyDescent="0.25">
      <c r="A208" s="273" t="s">
        <v>2201</v>
      </c>
      <c r="B208" s="274" t="s">
        <v>2202</v>
      </c>
      <c r="C208" s="274">
        <v>4</v>
      </c>
    </row>
    <row r="209" spans="1:3" ht="15.75" x14ac:dyDescent="0.25">
      <c r="A209" s="273" t="s">
        <v>1850</v>
      </c>
      <c r="B209" s="274" t="s">
        <v>1851</v>
      </c>
      <c r="C209" s="274">
        <v>4</v>
      </c>
    </row>
    <row r="210" spans="1:3" ht="15.75" x14ac:dyDescent="0.25">
      <c r="A210" s="273" t="s">
        <v>1868</v>
      </c>
      <c r="B210" s="274" t="s">
        <v>1869</v>
      </c>
      <c r="C210" s="274">
        <v>3</v>
      </c>
    </row>
    <row r="211" spans="1:3" ht="15.75" x14ac:dyDescent="0.25">
      <c r="A211" s="273" t="s">
        <v>1870</v>
      </c>
      <c r="B211" s="274" t="s">
        <v>1495</v>
      </c>
      <c r="C211" s="274">
        <v>2</v>
      </c>
    </row>
    <row r="212" spans="1:3" ht="15.75" x14ac:dyDescent="0.25">
      <c r="A212" s="273" t="s">
        <v>1871</v>
      </c>
      <c r="B212" s="274" t="s">
        <v>1872</v>
      </c>
      <c r="C212" s="274">
        <v>1</v>
      </c>
    </row>
    <row r="213" spans="1:3" ht="15.75" x14ac:dyDescent="0.25">
      <c r="A213" s="273" t="s">
        <v>1873</v>
      </c>
      <c r="B213" s="274" t="s">
        <v>1874</v>
      </c>
      <c r="C213" s="274">
        <v>4</v>
      </c>
    </row>
    <row r="214" spans="1:3" ht="15.75" x14ac:dyDescent="0.25">
      <c r="A214" s="273" t="s">
        <v>1875</v>
      </c>
      <c r="B214" s="274" t="s">
        <v>1876</v>
      </c>
      <c r="C214" s="274">
        <v>4</v>
      </c>
    </row>
    <row r="215" spans="1:3" ht="15.75" x14ac:dyDescent="0.25">
      <c r="A215" s="273" t="s">
        <v>1877</v>
      </c>
      <c r="B215" s="274" t="s">
        <v>1878</v>
      </c>
      <c r="C215" s="274">
        <v>4</v>
      </c>
    </row>
    <row r="216" spans="1:3" ht="31.5" x14ac:dyDescent="0.25">
      <c r="A216" s="273" t="s">
        <v>1879</v>
      </c>
      <c r="B216" s="274" t="s">
        <v>1880</v>
      </c>
      <c r="C216" s="274">
        <v>4</v>
      </c>
    </row>
    <row r="217" spans="1:3" ht="15.75" x14ac:dyDescent="0.25">
      <c r="A217" s="273" t="s">
        <v>1881</v>
      </c>
      <c r="B217" s="274" t="s">
        <v>1882</v>
      </c>
      <c r="C217" s="274">
        <v>2</v>
      </c>
    </row>
    <row r="218" spans="1:3" ht="15.75" x14ac:dyDescent="0.25">
      <c r="A218" s="273" t="s">
        <v>1883</v>
      </c>
      <c r="B218" s="274" t="s">
        <v>1884</v>
      </c>
      <c r="C218" s="274">
        <v>1</v>
      </c>
    </row>
    <row r="219" spans="1:3" ht="15.75" x14ac:dyDescent="0.25">
      <c r="A219" s="273" t="s">
        <v>1885</v>
      </c>
      <c r="B219" s="274" t="s">
        <v>1886</v>
      </c>
      <c r="C219" s="274">
        <v>1</v>
      </c>
    </row>
    <row r="220" spans="1:3" ht="31.5" x14ac:dyDescent="0.25">
      <c r="A220" s="273" t="s">
        <v>1887</v>
      </c>
      <c r="B220" s="274" t="s">
        <v>1888</v>
      </c>
      <c r="C220" s="274">
        <v>4</v>
      </c>
    </row>
    <row r="221" spans="1:3" ht="15.75" x14ac:dyDescent="0.25">
      <c r="A221" s="273" t="s">
        <v>1852</v>
      </c>
      <c r="B221" s="274" t="s">
        <v>1853</v>
      </c>
      <c r="C221" s="274">
        <v>4</v>
      </c>
    </row>
    <row r="222" spans="1:3" ht="15.75" x14ac:dyDescent="0.25">
      <c r="A222" s="273" t="s">
        <v>1854</v>
      </c>
      <c r="B222" s="274" t="s">
        <v>1855</v>
      </c>
      <c r="C222" s="274">
        <v>2</v>
      </c>
    </row>
    <row r="223" spans="1:3" ht="15.75" x14ac:dyDescent="0.25">
      <c r="A223" s="273" t="s">
        <v>1856</v>
      </c>
      <c r="B223" s="274" t="s">
        <v>1857</v>
      </c>
      <c r="C223" s="274">
        <v>3</v>
      </c>
    </row>
    <row r="224" spans="1:3" ht="15.75" x14ac:dyDescent="0.25">
      <c r="A224" s="273" t="s">
        <v>1858</v>
      </c>
      <c r="B224" s="274" t="s">
        <v>1859</v>
      </c>
      <c r="C224" s="274">
        <v>4</v>
      </c>
    </row>
    <row r="225" spans="1:3" ht="15.75" x14ac:dyDescent="0.25">
      <c r="A225" s="273" t="s">
        <v>1860</v>
      </c>
      <c r="B225" s="274" t="s">
        <v>1861</v>
      </c>
      <c r="C225" s="274">
        <v>2</v>
      </c>
    </row>
    <row r="226" spans="1:3" ht="15.75" x14ac:dyDescent="0.25">
      <c r="A226" s="273" t="s">
        <v>1862</v>
      </c>
      <c r="B226" s="274" t="s">
        <v>1863</v>
      </c>
      <c r="C226" s="274">
        <v>4</v>
      </c>
    </row>
    <row r="227" spans="1:3" ht="15.75" x14ac:dyDescent="0.25">
      <c r="A227" s="273" t="s">
        <v>1864</v>
      </c>
      <c r="B227" s="274" t="s">
        <v>1865</v>
      </c>
      <c r="C227" s="274">
        <v>4</v>
      </c>
    </row>
    <row r="228" spans="1:3" ht="15.75" x14ac:dyDescent="0.25">
      <c r="A228" s="273" t="s">
        <v>1866</v>
      </c>
      <c r="B228" s="274" t="s">
        <v>1867</v>
      </c>
      <c r="C228" s="274">
        <v>4</v>
      </c>
    </row>
    <row r="229" spans="1:3" ht="15.75" x14ac:dyDescent="0.25">
      <c r="A229" s="273" t="s">
        <v>2203</v>
      </c>
      <c r="B229" s="274" t="s">
        <v>2204</v>
      </c>
      <c r="C229" s="274">
        <v>4</v>
      </c>
    </row>
    <row r="230" spans="1:3" ht="15.75" x14ac:dyDescent="0.25">
      <c r="A230" s="273" t="s">
        <v>2205</v>
      </c>
      <c r="B230" s="274" t="s">
        <v>2206</v>
      </c>
      <c r="C230" s="274">
        <v>5</v>
      </c>
    </row>
    <row r="231" spans="1:3" ht="31.5" x14ac:dyDescent="0.25">
      <c r="A231" s="273" t="s">
        <v>2538</v>
      </c>
      <c r="B231" s="274" t="s">
        <v>2539</v>
      </c>
      <c r="C231" s="274">
        <v>2</v>
      </c>
    </row>
    <row r="232" spans="1:3" ht="15.75" x14ac:dyDescent="0.25">
      <c r="A232" s="273" t="s">
        <v>2540</v>
      </c>
      <c r="B232" s="274" t="s">
        <v>2541</v>
      </c>
      <c r="C232" s="274">
        <v>4</v>
      </c>
    </row>
    <row r="233" spans="1:3" ht="15.75" x14ac:dyDescent="0.25">
      <c r="A233" s="273" t="s">
        <v>1889</v>
      </c>
      <c r="B233" s="274" t="s">
        <v>1890</v>
      </c>
      <c r="C233" s="274">
        <v>7</v>
      </c>
    </row>
    <row r="234" spans="1:3" ht="15.75" x14ac:dyDescent="0.25">
      <c r="A234" s="273" t="s">
        <v>1907</v>
      </c>
      <c r="B234" s="274" t="s">
        <v>1908</v>
      </c>
      <c r="C234" s="274">
        <v>5</v>
      </c>
    </row>
    <row r="235" spans="1:3" ht="15.75" x14ac:dyDescent="0.25">
      <c r="A235" s="273" t="s">
        <v>1909</v>
      </c>
      <c r="B235" s="274" t="s">
        <v>1495</v>
      </c>
      <c r="C235" s="274">
        <v>2</v>
      </c>
    </row>
    <row r="236" spans="1:3" ht="15.75" x14ac:dyDescent="0.25">
      <c r="A236" s="273" t="s">
        <v>1101</v>
      </c>
      <c r="B236" s="274" t="s">
        <v>1910</v>
      </c>
      <c r="C236" s="274">
        <v>6</v>
      </c>
    </row>
    <row r="237" spans="1:3" ht="15.75" x14ac:dyDescent="0.25">
      <c r="A237" s="273" t="s">
        <v>1911</v>
      </c>
      <c r="B237" s="274" t="s">
        <v>1912</v>
      </c>
      <c r="C237" s="274">
        <v>4</v>
      </c>
    </row>
    <row r="238" spans="1:3" ht="15.75" x14ac:dyDescent="0.25">
      <c r="A238" s="273" t="s">
        <v>1913</v>
      </c>
      <c r="B238" s="274" t="s">
        <v>1914</v>
      </c>
      <c r="C238" s="274">
        <v>6</v>
      </c>
    </row>
    <row r="239" spans="1:3" ht="15.75" x14ac:dyDescent="0.25">
      <c r="A239" s="273" t="s">
        <v>1915</v>
      </c>
      <c r="B239" s="274" t="s">
        <v>1916</v>
      </c>
      <c r="C239" s="274">
        <v>4</v>
      </c>
    </row>
    <row r="240" spans="1:3" ht="15.75" x14ac:dyDescent="0.25">
      <c r="A240" s="273" t="s">
        <v>1917</v>
      </c>
      <c r="B240" s="274" t="s">
        <v>1918</v>
      </c>
      <c r="C240" s="274">
        <v>6</v>
      </c>
    </row>
    <row r="241" spans="1:3" ht="15.75" x14ac:dyDescent="0.25">
      <c r="A241" s="273" t="s">
        <v>1919</v>
      </c>
      <c r="B241" s="274" t="s">
        <v>1920</v>
      </c>
      <c r="C241" s="274">
        <v>4</v>
      </c>
    </row>
    <row r="242" spans="1:3" ht="15.75" x14ac:dyDescent="0.25">
      <c r="A242" s="273" t="s">
        <v>1921</v>
      </c>
      <c r="B242" s="274" t="s">
        <v>1922</v>
      </c>
      <c r="C242" s="274">
        <v>7</v>
      </c>
    </row>
    <row r="243" spans="1:3" ht="15.75" x14ac:dyDescent="0.25">
      <c r="A243" s="273" t="s">
        <v>1923</v>
      </c>
      <c r="B243" s="274" t="s">
        <v>1924</v>
      </c>
      <c r="C243" s="274">
        <v>8</v>
      </c>
    </row>
    <row r="244" spans="1:3" ht="15.75" x14ac:dyDescent="0.25">
      <c r="A244" s="273" t="s">
        <v>1925</v>
      </c>
      <c r="B244" s="274" t="s">
        <v>1926</v>
      </c>
      <c r="C244" s="274">
        <v>6</v>
      </c>
    </row>
    <row r="245" spans="1:3" ht="15.75" x14ac:dyDescent="0.25">
      <c r="A245" s="273" t="s">
        <v>1891</v>
      </c>
      <c r="B245" s="274" t="s">
        <v>1892</v>
      </c>
      <c r="C245" s="274">
        <v>5</v>
      </c>
    </row>
    <row r="246" spans="1:3" ht="15.75" x14ac:dyDescent="0.25">
      <c r="A246" s="273" t="s">
        <v>1927</v>
      </c>
      <c r="B246" s="274" t="s">
        <v>1928</v>
      </c>
      <c r="C246" s="274">
        <v>5</v>
      </c>
    </row>
    <row r="247" spans="1:3" ht="15.75" x14ac:dyDescent="0.25">
      <c r="A247" s="273" t="s">
        <v>1929</v>
      </c>
      <c r="B247" s="274" t="s">
        <v>1930</v>
      </c>
      <c r="C247" s="274">
        <v>6</v>
      </c>
    </row>
    <row r="248" spans="1:3" ht="31.5" x14ac:dyDescent="0.25">
      <c r="A248" s="273" t="s">
        <v>1931</v>
      </c>
      <c r="B248" s="274" t="s">
        <v>1932</v>
      </c>
      <c r="C248" s="274">
        <v>1</v>
      </c>
    </row>
    <row r="249" spans="1:3" ht="15.75" x14ac:dyDescent="0.25">
      <c r="A249" s="273" t="s">
        <v>1933</v>
      </c>
      <c r="B249" s="274" t="s">
        <v>1934</v>
      </c>
      <c r="C249" s="274">
        <v>4</v>
      </c>
    </row>
    <row r="250" spans="1:3" ht="15.75" x14ac:dyDescent="0.25">
      <c r="A250" s="273" t="s">
        <v>1893</v>
      </c>
      <c r="B250" s="274" t="s">
        <v>1894</v>
      </c>
      <c r="C250" s="274">
        <v>6</v>
      </c>
    </row>
    <row r="251" spans="1:3" ht="15.75" x14ac:dyDescent="0.25">
      <c r="A251" s="273" t="s">
        <v>1895</v>
      </c>
      <c r="B251" s="274" t="s">
        <v>1896</v>
      </c>
      <c r="C251" s="274">
        <v>5</v>
      </c>
    </row>
    <row r="252" spans="1:3" ht="15.75" x14ac:dyDescent="0.25">
      <c r="A252" s="273" t="s">
        <v>1897</v>
      </c>
      <c r="B252" s="274" t="s">
        <v>1898</v>
      </c>
      <c r="C252" s="274">
        <v>2</v>
      </c>
    </row>
    <row r="253" spans="1:3" ht="15.75" x14ac:dyDescent="0.25">
      <c r="A253" s="273" t="s">
        <v>1899</v>
      </c>
      <c r="B253" s="274" t="s">
        <v>1900</v>
      </c>
      <c r="C253" s="274">
        <v>3</v>
      </c>
    </row>
    <row r="254" spans="1:3" ht="15.75" x14ac:dyDescent="0.25">
      <c r="A254" s="273" t="s">
        <v>1901</v>
      </c>
      <c r="B254" s="274" t="s">
        <v>1902</v>
      </c>
      <c r="C254" s="274">
        <v>1</v>
      </c>
    </row>
    <row r="255" spans="1:3" ht="15.75" x14ac:dyDescent="0.25">
      <c r="A255" s="273" t="s">
        <v>1903</v>
      </c>
      <c r="B255" s="274" t="s">
        <v>1904</v>
      </c>
      <c r="C255" s="274">
        <v>7</v>
      </c>
    </row>
    <row r="256" spans="1:3" ht="15.75" x14ac:dyDescent="0.25">
      <c r="A256" s="273" t="s">
        <v>1905</v>
      </c>
      <c r="B256" s="274" t="s">
        <v>1906</v>
      </c>
      <c r="C256" s="274">
        <v>2</v>
      </c>
    </row>
    <row r="257" spans="1:3" ht="15.75" x14ac:dyDescent="0.25">
      <c r="A257" s="273" t="s">
        <v>1935</v>
      </c>
      <c r="B257" s="274" t="s">
        <v>1936</v>
      </c>
      <c r="C257" s="274">
        <v>5</v>
      </c>
    </row>
    <row r="258" spans="1:3" ht="15.75" x14ac:dyDescent="0.25">
      <c r="A258" s="273" t="s">
        <v>2542</v>
      </c>
      <c r="B258" s="274" t="s">
        <v>2543</v>
      </c>
      <c r="C258" s="274">
        <v>7</v>
      </c>
    </row>
    <row r="259" spans="1:3" ht="15.75" x14ac:dyDescent="0.25">
      <c r="A259" s="273" t="s">
        <v>1937</v>
      </c>
      <c r="B259" s="274" t="s">
        <v>1495</v>
      </c>
      <c r="C259" s="274">
        <v>2</v>
      </c>
    </row>
    <row r="260" spans="1:3" ht="15.75" x14ac:dyDescent="0.25">
      <c r="A260" s="273" t="s">
        <v>1938</v>
      </c>
      <c r="B260" s="274" t="s">
        <v>1939</v>
      </c>
      <c r="C260" s="274">
        <v>8</v>
      </c>
    </row>
    <row r="261" spans="1:3" ht="15.75" x14ac:dyDescent="0.25">
      <c r="A261" s="273" t="s">
        <v>1940</v>
      </c>
      <c r="B261" s="274" t="s">
        <v>1941</v>
      </c>
      <c r="C261" s="274">
        <v>8</v>
      </c>
    </row>
    <row r="262" spans="1:3" ht="31.5" x14ac:dyDescent="0.25">
      <c r="A262" s="273" t="s">
        <v>1942</v>
      </c>
      <c r="B262" s="274" t="s">
        <v>1943</v>
      </c>
      <c r="C262" s="274">
        <v>7</v>
      </c>
    </row>
    <row r="263" spans="1:3" ht="15.75" x14ac:dyDescent="0.25">
      <c r="A263" s="273" t="s">
        <v>1944</v>
      </c>
      <c r="B263" s="274" t="s">
        <v>1945</v>
      </c>
      <c r="C263" s="274">
        <v>5</v>
      </c>
    </row>
    <row r="264" spans="1:3" ht="15.75" x14ac:dyDescent="0.25">
      <c r="A264" s="273" t="s">
        <v>1946</v>
      </c>
      <c r="B264" s="274" t="s">
        <v>1947</v>
      </c>
      <c r="C264" s="274">
        <v>7</v>
      </c>
    </row>
    <row r="265" spans="1:3" ht="31.5" x14ac:dyDescent="0.25">
      <c r="A265" s="273" t="s">
        <v>1948</v>
      </c>
      <c r="B265" s="274" t="s">
        <v>1949</v>
      </c>
      <c r="C265" s="274">
        <v>4</v>
      </c>
    </row>
    <row r="266" spans="1:3" ht="15.75" x14ac:dyDescent="0.25">
      <c r="A266" s="273" t="s">
        <v>1950</v>
      </c>
      <c r="B266" s="274" t="s">
        <v>1951</v>
      </c>
      <c r="C266" s="274">
        <v>4</v>
      </c>
    </row>
    <row r="267" spans="1:3" ht="15.75" x14ac:dyDescent="0.25">
      <c r="A267" s="273" t="s">
        <v>1952</v>
      </c>
      <c r="B267" s="274" t="s">
        <v>1953</v>
      </c>
      <c r="C267" s="274">
        <v>5</v>
      </c>
    </row>
    <row r="268" spans="1:3" ht="31.5" x14ac:dyDescent="0.25">
      <c r="A268" s="273" t="s">
        <v>1954</v>
      </c>
      <c r="B268" s="274" t="s">
        <v>1955</v>
      </c>
      <c r="C268" s="274">
        <v>8</v>
      </c>
    </row>
    <row r="269" spans="1:3" ht="15.75" x14ac:dyDescent="0.25">
      <c r="A269" s="273" t="s">
        <v>1956</v>
      </c>
      <c r="B269" s="274" t="s">
        <v>1957</v>
      </c>
      <c r="C269" s="274">
        <v>4</v>
      </c>
    </row>
    <row r="270" spans="1:3" ht="15.75" x14ac:dyDescent="0.25">
      <c r="A270" s="273" t="s">
        <v>1958</v>
      </c>
      <c r="B270" s="274" t="s">
        <v>1495</v>
      </c>
      <c r="C270" s="274">
        <v>3</v>
      </c>
    </row>
    <row r="271" spans="1:3" ht="15.75" x14ac:dyDescent="0.25">
      <c r="A271" s="273" t="s">
        <v>1959</v>
      </c>
      <c r="B271" s="274" t="s">
        <v>1960</v>
      </c>
      <c r="C271" s="274">
        <v>5</v>
      </c>
    </row>
    <row r="272" spans="1:3" ht="31.5" x14ac:dyDescent="0.25">
      <c r="A272" s="273" t="s">
        <v>1961</v>
      </c>
      <c r="B272" s="274" t="s">
        <v>1962</v>
      </c>
      <c r="C272" s="274">
        <v>8</v>
      </c>
    </row>
    <row r="273" spans="1:3" ht="15.75" x14ac:dyDescent="0.25">
      <c r="A273" s="273" t="s">
        <v>1963</v>
      </c>
      <c r="B273" s="274" t="s">
        <v>1964</v>
      </c>
      <c r="C273" s="274">
        <v>5</v>
      </c>
    </row>
    <row r="274" spans="1:3" ht="15.75" x14ac:dyDescent="0.25">
      <c r="A274" s="273" t="s">
        <v>1965</v>
      </c>
      <c r="B274" s="274" t="s">
        <v>1966</v>
      </c>
      <c r="C274" s="274">
        <v>4</v>
      </c>
    </row>
    <row r="275" spans="1:3" ht="31.5" x14ac:dyDescent="0.25">
      <c r="A275" s="273" t="s">
        <v>1967</v>
      </c>
      <c r="B275" s="274" t="s">
        <v>1968</v>
      </c>
      <c r="C275" s="274">
        <v>4</v>
      </c>
    </row>
    <row r="276" spans="1:3" ht="15.75" x14ac:dyDescent="0.25">
      <c r="A276" s="273" t="s">
        <v>1969</v>
      </c>
      <c r="B276" s="274" t="s">
        <v>1970</v>
      </c>
      <c r="C276" s="274">
        <v>5</v>
      </c>
    </row>
    <row r="277" spans="1:3" ht="15.75" x14ac:dyDescent="0.25">
      <c r="A277" s="273" t="s">
        <v>1971</v>
      </c>
      <c r="B277" s="274" t="s">
        <v>1972</v>
      </c>
      <c r="C277" s="274">
        <v>6</v>
      </c>
    </row>
    <row r="278" spans="1:3" ht="15.75" x14ac:dyDescent="0.25">
      <c r="A278" s="273" t="s">
        <v>1973</v>
      </c>
      <c r="B278" s="274" t="s">
        <v>1974</v>
      </c>
      <c r="C278" s="274">
        <v>5</v>
      </c>
    </row>
    <row r="279" spans="1:3" ht="15.75" x14ac:dyDescent="0.25">
      <c r="A279" s="273" t="s">
        <v>1975</v>
      </c>
      <c r="B279" s="274" t="s">
        <v>1976</v>
      </c>
      <c r="C279" s="274">
        <v>6</v>
      </c>
    </row>
    <row r="280" spans="1:3" ht="31.5" x14ac:dyDescent="0.25">
      <c r="A280" s="273" t="s">
        <v>1977</v>
      </c>
      <c r="B280" s="274" t="s">
        <v>1978</v>
      </c>
      <c r="C280" s="274">
        <v>8</v>
      </c>
    </row>
    <row r="281" spans="1:3" ht="31.5" x14ac:dyDescent="0.25">
      <c r="A281" s="273" t="s">
        <v>1979</v>
      </c>
      <c r="B281" s="274" t="s">
        <v>1980</v>
      </c>
      <c r="C281" s="274">
        <v>7</v>
      </c>
    </row>
    <row r="282" spans="1:3" ht="15.75" x14ac:dyDescent="0.25">
      <c r="A282" s="273" t="s">
        <v>1981</v>
      </c>
      <c r="B282" s="274" t="s">
        <v>1982</v>
      </c>
      <c r="C282" s="274">
        <v>6</v>
      </c>
    </row>
    <row r="283" spans="1:3" ht="15.75" x14ac:dyDescent="0.25">
      <c r="A283" s="273" t="s">
        <v>1983</v>
      </c>
      <c r="B283" s="274" t="s">
        <v>1984</v>
      </c>
      <c r="C283" s="274">
        <v>8</v>
      </c>
    </row>
    <row r="284" spans="1:3" ht="31.5" x14ac:dyDescent="0.25">
      <c r="A284" s="273" t="s">
        <v>1985</v>
      </c>
      <c r="B284" s="274" t="s">
        <v>1986</v>
      </c>
      <c r="C284" s="274">
        <v>4</v>
      </c>
    </row>
    <row r="285" spans="1:3" ht="15.75" x14ac:dyDescent="0.25">
      <c r="A285" s="273" t="s">
        <v>1987</v>
      </c>
      <c r="B285" s="274" t="s">
        <v>1988</v>
      </c>
      <c r="C285" s="274">
        <v>8</v>
      </c>
    </row>
    <row r="286" spans="1:3" ht="15.75" x14ac:dyDescent="0.25">
      <c r="A286" s="273" t="s">
        <v>1989</v>
      </c>
      <c r="B286" s="274" t="s">
        <v>1990</v>
      </c>
      <c r="C286" s="274">
        <v>6</v>
      </c>
    </row>
    <row r="287" spans="1:3" ht="15.75" x14ac:dyDescent="0.25">
      <c r="A287" s="273" t="s">
        <v>1991</v>
      </c>
      <c r="B287" s="274" t="s">
        <v>1992</v>
      </c>
      <c r="C287" s="274">
        <v>6</v>
      </c>
    </row>
    <row r="288" spans="1:3" ht="15.75" x14ac:dyDescent="0.25">
      <c r="A288" s="273" t="s">
        <v>1993</v>
      </c>
      <c r="B288" s="274" t="s">
        <v>1994</v>
      </c>
      <c r="C288" s="274">
        <v>6</v>
      </c>
    </row>
    <row r="289" spans="1:3" ht="15.75" x14ac:dyDescent="0.25">
      <c r="A289" s="273" t="s">
        <v>1995</v>
      </c>
      <c r="B289" s="274" t="s">
        <v>1996</v>
      </c>
      <c r="C289" s="274">
        <v>4</v>
      </c>
    </row>
    <row r="290" spans="1:3" ht="31.5" x14ac:dyDescent="0.25">
      <c r="A290" s="273" t="s">
        <v>2014</v>
      </c>
      <c r="B290" s="274" t="s">
        <v>2015</v>
      </c>
      <c r="C290" s="274">
        <v>8</v>
      </c>
    </row>
    <row r="291" spans="1:3" ht="15.75" x14ac:dyDescent="0.25">
      <c r="A291" s="273" t="s">
        <v>1997</v>
      </c>
      <c r="B291" s="274" t="s">
        <v>1495</v>
      </c>
      <c r="C291" s="274">
        <v>2</v>
      </c>
    </row>
    <row r="292" spans="1:3" ht="31.5" x14ac:dyDescent="0.25">
      <c r="A292" s="273" t="s">
        <v>2016</v>
      </c>
      <c r="B292" s="274" t="s">
        <v>2017</v>
      </c>
      <c r="C292" s="274">
        <v>7</v>
      </c>
    </row>
    <row r="293" spans="1:3" ht="15.75" x14ac:dyDescent="0.25">
      <c r="A293" s="273" t="s">
        <v>2018</v>
      </c>
      <c r="B293" s="274" t="s">
        <v>2019</v>
      </c>
      <c r="C293" s="274">
        <v>6</v>
      </c>
    </row>
    <row r="294" spans="1:3" ht="31.5" x14ac:dyDescent="0.25">
      <c r="A294" s="273" t="s">
        <v>2020</v>
      </c>
      <c r="B294" s="274" t="s">
        <v>2021</v>
      </c>
      <c r="C294" s="274">
        <v>4</v>
      </c>
    </row>
    <row r="295" spans="1:3" ht="15.75" x14ac:dyDescent="0.25">
      <c r="A295" s="273" t="s">
        <v>2022</v>
      </c>
      <c r="B295" s="274" t="s">
        <v>2023</v>
      </c>
      <c r="C295" s="274">
        <v>4</v>
      </c>
    </row>
    <row r="296" spans="1:3" ht="15.75" x14ac:dyDescent="0.25">
      <c r="A296" s="273" t="s">
        <v>2024</v>
      </c>
      <c r="B296" s="274" t="s">
        <v>2025</v>
      </c>
      <c r="C296" s="274">
        <v>5</v>
      </c>
    </row>
    <row r="297" spans="1:3" ht="15.75" x14ac:dyDescent="0.25">
      <c r="A297" s="273" t="s">
        <v>2026</v>
      </c>
      <c r="B297" s="274" t="s">
        <v>2027</v>
      </c>
      <c r="C297" s="274">
        <v>1</v>
      </c>
    </row>
    <row r="298" spans="1:3" ht="15.75" x14ac:dyDescent="0.25">
      <c r="A298" s="273" t="s">
        <v>2028</v>
      </c>
      <c r="B298" s="274" t="s">
        <v>2029</v>
      </c>
      <c r="C298" s="274">
        <v>4</v>
      </c>
    </row>
    <row r="299" spans="1:3" ht="15.75" x14ac:dyDescent="0.25">
      <c r="A299" s="273" t="s">
        <v>2030</v>
      </c>
      <c r="B299" s="274" t="s">
        <v>2031</v>
      </c>
      <c r="C299" s="274">
        <v>7</v>
      </c>
    </row>
    <row r="300" spans="1:3" ht="15.75" x14ac:dyDescent="0.25">
      <c r="A300" s="273" t="s">
        <v>1998</v>
      </c>
      <c r="B300" s="274" t="s">
        <v>1999</v>
      </c>
      <c r="C300" s="274">
        <v>2</v>
      </c>
    </row>
    <row r="301" spans="1:3" ht="15.75" x14ac:dyDescent="0.25">
      <c r="A301" s="273" t="s">
        <v>2000</v>
      </c>
      <c r="B301" s="274" t="s">
        <v>2001</v>
      </c>
      <c r="C301" s="274">
        <v>5</v>
      </c>
    </row>
    <row r="302" spans="1:3" ht="15.75" x14ac:dyDescent="0.25">
      <c r="A302" s="273" t="s">
        <v>2002</v>
      </c>
      <c r="B302" s="274" t="s">
        <v>2003</v>
      </c>
      <c r="C302" s="274">
        <v>5</v>
      </c>
    </row>
    <row r="303" spans="1:3" ht="15.75" x14ac:dyDescent="0.25">
      <c r="A303" s="273" t="s">
        <v>2004</v>
      </c>
      <c r="B303" s="274" t="s">
        <v>2005</v>
      </c>
      <c r="C303" s="274">
        <v>4</v>
      </c>
    </row>
    <row r="304" spans="1:3" ht="31.5" x14ac:dyDescent="0.25">
      <c r="A304" s="273" t="s">
        <v>2006</v>
      </c>
      <c r="B304" s="274" t="s">
        <v>2007</v>
      </c>
      <c r="C304" s="274">
        <v>4</v>
      </c>
    </row>
    <row r="305" spans="1:3" ht="15.75" x14ac:dyDescent="0.25">
      <c r="A305" s="273" t="s">
        <v>2008</v>
      </c>
      <c r="B305" s="274" t="s">
        <v>2009</v>
      </c>
      <c r="C305" s="274">
        <v>8</v>
      </c>
    </row>
    <row r="306" spans="1:3" ht="31.5" x14ac:dyDescent="0.25">
      <c r="A306" s="273" t="s">
        <v>2010</v>
      </c>
      <c r="B306" s="274" t="s">
        <v>2011</v>
      </c>
      <c r="C306" s="274">
        <v>7</v>
      </c>
    </row>
    <row r="307" spans="1:3" ht="31.5" x14ac:dyDescent="0.25">
      <c r="A307" s="273" t="s">
        <v>2012</v>
      </c>
      <c r="B307" s="274" t="s">
        <v>2013</v>
      </c>
      <c r="C307" s="274">
        <v>6</v>
      </c>
    </row>
    <row r="308" spans="1:3" ht="15.75" x14ac:dyDescent="0.25">
      <c r="A308" s="273" t="s">
        <v>1298</v>
      </c>
      <c r="B308" s="274" t="s">
        <v>2032</v>
      </c>
      <c r="C308" s="274">
        <v>6</v>
      </c>
    </row>
    <row r="309" spans="1:3" ht="15.75" x14ac:dyDescent="0.25">
      <c r="A309" s="273" t="s">
        <v>2049</v>
      </c>
      <c r="B309" s="274" t="s">
        <v>2050</v>
      </c>
      <c r="C309" s="274">
        <v>5</v>
      </c>
    </row>
    <row r="310" spans="1:3" ht="15.75" x14ac:dyDescent="0.25">
      <c r="A310" s="273" t="s">
        <v>2051</v>
      </c>
      <c r="B310" s="274" t="s">
        <v>1495</v>
      </c>
      <c r="C310" s="274">
        <v>2</v>
      </c>
    </row>
    <row r="311" spans="1:3" ht="31.5" x14ac:dyDescent="0.25">
      <c r="A311" s="273" t="s">
        <v>2052</v>
      </c>
      <c r="B311" s="274" t="s">
        <v>2053</v>
      </c>
      <c r="C311" s="274">
        <v>1</v>
      </c>
    </row>
    <row r="312" spans="1:3" ht="15.75" x14ac:dyDescent="0.25">
      <c r="A312" s="273" t="s">
        <v>2054</v>
      </c>
      <c r="B312" s="274" t="s">
        <v>2055</v>
      </c>
      <c r="C312" s="274">
        <v>4</v>
      </c>
    </row>
    <row r="313" spans="1:3" ht="15.75" x14ac:dyDescent="0.25">
      <c r="A313" s="273" t="s">
        <v>2056</v>
      </c>
      <c r="B313" s="274" t="s">
        <v>2057</v>
      </c>
      <c r="C313" s="274">
        <v>5</v>
      </c>
    </row>
    <row r="314" spans="1:3" ht="15.75" x14ac:dyDescent="0.25">
      <c r="A314" s="273" t="s">
        <v>2058</v>
      </c>
      <c r="B314" s="274" t="s">
        <v>2059</v>
      </c>
      <c r="C314" s="274">
        <v>3</v>
      </c>
    </row>
    <row r="315" spans="1:3" ht="15.75" x14ac:dyDescent="0.25">
      <c r="A315" s="273" t="s">
        <v>2060</v>
      </c>
      <c r="B315" s="274" t="s">
        <v>2061</v>
      </c>
      <c r="C315" s="274">
        <v>6</v>
      </c>
    </row>
    <row r="316" spans="1:3" ht="15.75" x14ac:dyDescent="0.25">
      <c r="A316" s="273" t="s">
        <v>2062</v>
      </c>
      <c r="B316" s="274" t="s">
        <v>2063</v>
      </c>
      <c r="C316" s="274">
        <v>4</v>
      </c>
    </row>
    <row r="317" spans="1:3" ht="15.75" x14ac:dyDescent="0.25">
      <c r="A317" s="273" t="s">
        <v>906</v>
      </c>
      <c r="B317" s="274" t="s">
        <v>2064</v>
      </c>
      <c r="C317" s="274">
        <v>5</v>
      </c>
    </row>
    <row r="318" spans="1:3" ht="15.75" x14ac:dyDescent="0.25">
      <c r="A318" s="273" t="s">
        <v>660</v>
      </c>
      <c r="B318" s="274" t="s">
        <v>2065</v>
      </c>
      <c r="C318" s="274">
        <v>4</v>
      </c>
    </row>
    <row r="319" spans="1:3" ht="15.75" x14ac:dyDescent="0.25">
      <c r="A319" s="273" t="s">
        <v>2066</v>
      </c>
      <c r="B319" s="274" t="s">
        <v>2067</v>
      </c>
      <c r="C319" s="274">
        <v>6</v>
      </c>
    </row>
    <row r="320" spans="1:3" ht="15.75" x14ac:dyDescent="0.25">
      <c r="A320" s="273" t="s">
        <v>2033</v>
      </c>
      <c r="B320" s="274" t="s">
        <v>2034</v>
      </c>
      <c r="C320" s="274">
        <v>5</v>
      </c>
    </row>
    <row r="321" spans="1:3" ht="15.75" x14ac:dyDescent="0.25">
      <c r="A321" s="273" t="s">
        <v>2068</v>
      </c>
      <c r="B321" s="274" t="s">
        <v>2069</v>
      </c>
      <c r="C321" s="274">
        <v>6</v>
      </c>
    </row>
    <row r="322" spans="1:3" ht="15.75" x14ac:dyDescent="0.25">
      <c r="A322" s="273" t="s">
        <v>919</v>
      </c>
      <c r="B322" s="274" t="s">
        <v>2070</v>
      </c>
      <c r="C322" s="274">
        <v>4</v>
      </c>
    </row>
    <row r="323" spans="1:3" ht="15.75" x14ac:dyDescent="0.25">
      <c r="A323" s="273" t="s">
        <v>2071</v>
      </c>
      <c r="B323" s="274" t="s">
        <v>2072</v>
      </c>
      <c r="C323" s="274">
        <v>6</v>
      </c>
    </row>
    <row r="324" spans="1:3" ht="15.75" x14ac:dyDescent="0.25">
      <c r="A324" s="273" t="s">
        <v>2073</v>
      </c>
      <c r="B324" s="274" t="s">
        <v>2074</v>
      </c>
      <c r="C324" s="274">
        <v>3</v>
      </c>
    </row>
    <row r="325" spans="1:3" ht="15.75" x14ac:dyDescent="0.25">
      <c r="A325" s="273" t="s">
        <v>2075</v>
      </c>
      <c r="B325" s="274" t="s">
        <v>2076</v>
      </c>
      <c r="C325" s="274">
        <v>5</v>
      </c>
    </row>
    <row r="326" spans="1:3" ht="15.75" x14ac:dyDescent="0.25">
      <c r="A326" s="273" t="s">
        <v>2077</v>
      </c>
      <c r="B326" s="274" t="s">
        <v>2078</v>
      </c>
      <c r="C326" s="274">
        <v>4</v>
      </c>
    </row>
    <row r="327" spans="1:3" ht="15.75" x14ac:dyDescent="0.25">
      <c r="A327" s="273" t="s">
        <v>2079</v>
      </c>
      <c r="B327" s="274" t="s">
        <v>2080</v>
      </c>
      <c r="C327" s="274">
        <v>3</v>
      </c>
    </row>
    <row r="328" spans="1:3" ht="15.75" x14ac:dyDescent="0.25">
      <c r="A328" s="273" t="s">
        <v>2081</v>
      </c>
      <c r="B328" s="274" t="s">
        <v>2082</v>
      </c>
      <c r="C328" s="274">
        <v>4</v>
      </c>
    </row>
    <row r="329" spans="1:3" ht="15.75" x14ac:dyDescent="0.25">
      <c r="A329" s="273" t="s">
        <v>2083</v>
      </c>
      <c r="B329" s="274" t="s">
        <v>2084</v>
      </c>
      <c r="C329" s="274">
        <v>5</v>
      </c>
    </row>
    <row r="330" spans="1:3" ht="15.75" x14ac:dyDescent="0.25">
      <c r="A330" s="273" t="s">
        <v>795</v>
      </c>
      <c r="B330" s="274" t="s">
        <v>2085</v>
      </c>
      <c r="C330" s="274">
        <v>4</v>
      </c>
    </row>
    <row r="331" spans="1:3" ht="15.75" x14ac:dyDescent="0.25">
      <c r="A331" s="273" t="s">
        <v>2035</v>
      </c>
      <c r="B331" s="274" t="s">
        <v>2036</v>
      </c>
      <c r="C331" s="274">
        <v>5</v>
      </c>
    </row>
    <row r="332" spans="1:3" ht="15.75" x14ac:dyDescent="0.25">
      <c r="A332" s="273" t="s">
        <v>2086</v>
      </c>
      <c r="B332" s="274" t="s">
        <v>2087</v>
      </c>
      <c r="C332" s="274">
        <v>5</v>
      </c>
    </row>
    <row r="333" spans="1:3" ht="15.75" x14ac:dyDescent="0.25">
      <c r="A333" s="273" t="s">
        <v>2088</v>
      </c>
      <c r="B333" s="274" t="s">
        <v>2089</v>
      </c>
      <c r="C333" s="274">
        <v>4</v>
      </c>
    </row>
    <row r="334" spans="1:3" ht="15.75" x14ac:dyDescent="0.25">
      <c r="A334" s="273" t="s">
        <v>211</v>
      </c>
      <c r="B334" s="274" t="s">
        <v>2090</v>
      </c>
      <c r="C334" s="274">
        <v>4</v>
      </c>
    </row>
    <row r="335" spans="1:3" ht="15.75" x14ac:dyDescent="0.25">
      <c r="A335" s="273" t="s">
        <v>2091</v>
      </c>
      <c r="B335" s="274" t="s">
        <v>2092</v>
      </c>
      <c r="C335" s="274">
        <v>5</v>
      </c>
    </row>
    <row r="336" spans="1:3" ht="31.5" x14ac:dyDescent="0.25">
      <c r="A336" s="273" t="s">
        <v>2093</v>
      </c>
      <c r="B336" s="274" t="s">
        <v>2094</v>
      </c>
      <c r="C336" s="274">
        <v>6</v>
      </c>
    </row>
    <row r="337" spans="1:3" ht="15.75" x14ac:dyDescent="0.25">
      <c r="A337" s="273" t="s">
        <v>2095</v>
      </c>
      <c r="B337" s="274" t="s">
        <v>2096</v>
      </c>
      <c r="C337" s="274">
        <v>5</v>
      </c>
    </row>
    <row r="338" spans="1:3" ht="15.75" x14ac:dyDescent="0.25">
      <c r="A338" s="273" t="s">
        <v>2097</v>
      </c>
      <c r="B338" s="274" t="s">
        <v>2098</v>
      </c>
      <c r="C338" s="274">
        <v>5</v>
      </c>
    </row>
    <row r="339" spans="1:3" ht="15.75" x14ac:dyDescent="0.25">
      <c r="A339" s="273" t="s">
        <v>2099</v>
      </c>
      <c r="B339" s="274" t="s">
        <v>2100</v>
      </c>
      <c r="C339" s="274">
        <v>6</v>
      </c>
    </row>
    <row r="340" spans="1:3" ht="15.75" x14ac:dyDescent="0.25">
      <c r="A340" s="273" t="s">
        <v>2101</v>
      </c>
      <c r="B340" s="274" t="s">
        <v>2102</v>
      </c>
      <c r="C340" s="274">
        <v>5</v>
      </c>
    </row>
    <row r="341" spans="1:3" ht="15.75" x14ac:dyDescent="0.25">
      <c r="A341" s="273" t="s">
        <v>2103</v>
      </c>
      <c r="B341" s="274" t="s">
        <v>2104</v>
      </c>
      <c r="C341" s="274">
        <v>5</v>
      </c>
    </row>
    <row r="342" spans="1:3" ht="15.75" x14ac:dyDescent="0.25">
      <c r="A342" s="273" t="s">
        <v>2037</v>
      </c>
      <c r="B342" s="274" t="s">
        <v>2038</v>
      </c>
      <c r="C342" s="274">
        <v>3</v>
      </c>
    </row>
    <row r="343" spans="1:3" ht="15.75" x14ac:dyDescent="0.25">
      <c r="A343" s="273" t="s">
        <v>2105</v>
      </c>
      <c r="B343" s="274" t="s">
        <v>2106</v>
      </c>
      <c r="C343" s="274">
        <v>6</v>
      </c>
    </row>
    <row r="344" spans="1:3" ht="15.75" x14ac:dyDescent="0.25">
      <c r="A344" s="273" t="s">
        <v>2107</v>
      </c>
      <c r="B344" s="274" t="s">
        <v>2108</v>
      </c>
      <c r="C344" s="274">
        <v>6</v>
      </c>
    </row>
    <row r="345" spans="1:3" ht="15.75" x14ac:dyDescent="0.25">
      <c r="A345" s="273" t="s">
        <v>248</v>
      </c>
      <c r="B345" s="274" t="s">
        <v>2109</v>
      </c>
      <c r="C345" s="274">
        <v>6</v>
      </c>
    </row>
    <row r="346" spans="1:3" ht="31.5" x14ac:dyDescent="0.25">
      <c r="A346" s="273" t="s">
        <v>2110</v>
      </c>
      <c r="B346" s="274" t="s">
        <v>2111</v>
      </c>
      <c r="C346" s="274">
        <v>6</v>
      </c>
    </row>
    <row r="347" spans="1:3" ht="15.75" x14ac:dyDescent="0.25">
      <c r="A347" s="273" t="s">
        <v>2112</v>
      </c>
      <c r="B347" s="274" t="s">
        <v>2113</v>
      </c>
      <c r="C347" s="274">
        <v>6</v>
      </c>
    </row>
    <row r="348" spans="1:3" ht="15.75" x14ac:dyDescent="0.25">
      <c r="A348" s="273" t="s">
        <v>2114</v>
      </c>
      <c r="B348" s="274" t="s">
        <v>2115</v>
      </c>
      <c r="C348" s="274">
        <v>5</v>
      </c>
    </row>
    <row r="349" spans="1:3" ht="15.75" x14ac:dyDescent="0.25">
      <c r="A349" s="273" t="s">
        <v>2039</v>
      </c>
      <c r="B349" s="274" t="s">
        <v>2040</v>
      </c>
      <c r="C349" s="274">
        <v>6</v>
      </c>
    </row>
    <row r="350" spans="1:3" ht="15.75" x14ac:dyDescent="0.25">
      <c r="A350" s="273" t="s">
        <v>2041</v>
      </c>
      <c r="B350" s="274" t="s">
        <v>2042</v>
      </c>
      <c r="C350" s="274">
        <v>5</v>
      </c>
    </row>
    <row r="351" spans="1:3" ht="15.75" x14ac:dyDescent="0.25">
      <c r="A351" s="273" t="s">
        <v>2043</v>
      </c>
      <c r="B351" s="274" t="s">
        <v>2044</v>
      </c>
      <c r="C351" s="274">
        <v>5</v>
      </c>
    </row>
    <row r="352" spans="1:3" ht="15.75" x14ac:dyDescent="0.25">
      <c r="A352" s="273" t="s">
        <v>2045</v>
      </c>
      <c r="B352" s="274" t="s">
        <v>2046</v>
      </c>
      <c r="C352" s="274">
        <v>6</v>
      </c>
    </row>
    <row r="353" spans="1:3" ht="15.75" x14ac:dyDescent="0.25">
      <c r="A353" s="273" t="s">
        <v>2047</v>
      </c>
      <c r="B353" s="274" t="s">
        <v>2048</v>
      </c>
      <c r="C353" s="274">
        <v>5</v>
      </c>
    </row>
    <row r="354" spans="1:3" ht="15.75" x14ac:dyDescent="0.25">
      <c r="A354" s="273" t="s">
        <v>2116</v>
      </c>
      <c r="B354" s="274" t="s">
        <v>2117</v>
      </c>
      <c r="C354" s="274">
        <v>6</v>
      </c>
    </row>
    <row r="355" spans="1:3" ht="15.75" x14ac:dyDescent="0.25">
      <c r="A355" s="273" t="s">
        <v>2133</v>
      </c>
      <c r="B355" s="274" t="s">
        <v>2134</v>
      </c>
      <c r="C355" s="274">
        <v>3</v>
      </c>
    </row>
    <row r="356" spans="1:3" ht="15.75" x14ac:dyDescent="0.25">
      <c r="A356" s="273" t="s">
        <v>2135</v>
      </c>
      <c r="B356" s="274" t="s">
        <v>1495</v>
      </c>
      <c r="C356" s="274">
        <v>2</v>
      </c>
    </row>
    <row r="357" spans="1:3" ht="15.75" x14ac:dyDescent="0.25">
      <c r="A357" s="273" t="s">
        <v>2136</v>
      </c>
      <c r="B357" s="274" t="s">
        <v>2137</v>
      </c>
      <c r="C357" s="274">
        <v>7</v>
      </c>
    </row>
    <row r="358" spans="1:3" ht="15.75" x14ac:dyDescent="0.25">
      <c r="A358" s="273" t="s">
        <v>2138</v>
      </c>
      <c r="B358" s="274" t="s">
        <v>2139</v>
      </c>
      <c r="C358" s="274">
        <v>6</v>
      </c>
    </row>
    <row r="359" spans="1:3" ht="15.75" x14ac:dyDescent="0.25">
      <c r="A359" s="273" t="s">
        <v>2140</v>
      </c>
      <c r="B359" s="274" t="s">
        <v>2141</v>
      </c>
      <c r="C359" s="274">
        <v>7</v>
      </c>
    </row>
    <row r="360" spans="1:3" ht="15.75" x14ac:dyDescent="0.25">
      <c r="A360" s="273" t="s">
        <v>2142</v>
      </c>
      <c r="B360" s="274" t="s">
        <v>2143</v>
      </c>
      <c r="C360" s="274">
        <v>5</v>
      </c>
    </row>
    <row r="361" spans="1:3" ht="15.75" x14ac:dyDescent="0.25">
      <c r="A361" s="273" t="s">
        <v>2144</v>
      </c>
      <c r="B361" s="274" t="s">
        <v>2145</v>
      </c>
      <c r="C361" s="274">
        <v>5</v>
      </c>
    </row>
    <row r="362" spans="1:3" ht="15.75" x14ac:dyDescent="0.25">
      <c r="A362" s="273" t="s">
        <v>2146</v>
      </c>
      <c r="B362" s="274" t="s">
        <v>2147</v>
      </c>
      <c r="C362" s="274">
        <v>6</v>
      </c>
    </row>
    <row r="363" spans="1:3" ht="15.75" x14ac:dyDescent="0.25">
      <c r="A363" s="273" t="s">
        <v>2148</v>
      </c>
      <c r="B363" s="274" t="s">
        <v>2149</v>
      </c>
      <c r="C363" s="274">
        <v>5</v>
      </c>
    </row>
    <row r="364" spans="1:3" ht="15.75" x14ac:dyDescent="0.25">
      <c r="A364" s="273" t="s">
        <v>2150</v>
      </c>
      <c r="B364" s="274" t="s">
        <v>2151</v>
      </c>
      <c r="C364" s="274">
        <v>4</v>
      </c>
    </row>
    <row r="365" spans="1:3" ht="15.75" x14ac:dyDescent="0.25">
      <c r="A365" s="273" t="s">
        <v>2152</v>
      </c>
      <c r="B365" s="274" t="s">
        <v>2153</v>
      </c>
      <c r="C365" s="274">
        <v>2</v>
      </c>
    </row>
    <row r="366" spans="1:3" ht="15.75" x14ac:dyDescent="0.25">
      <c r="A366" s="273" t="s">
        <v>285</v>
      </c>
      <c r="B366" s="274" t="s">
        <v>2118</v>
      </c>
      <c r="C366" s="274">
        <v>5</v>
      </c>
    </row>
    <row r="367" spans="1:3" ht="15.75" x14ac:dyDescent="0.25">
      <c r="A367" s="273" t="s">
        <v>2154</v>
      </c>
      <c r="B367" s="274" t="s">
        <v>2155</v>
      </c>
      <c r="C367" s="274">
        <v>4</v>
      </c>
    </row>
    <row r="368" spans="1:3" ht="15.75" x14ac:dyDescent="0.25">
      <c r="A368" s="273" t="s">
        <v>2156</v>
      </c>
      <c r="B368" s="274" t="s">
        <v>2157</v>
      </c>
      <c r="C368" s="274">
        <v>4</v>
      </c>
    </row>
    <row r="369" spans="1:3" ht="15.75" x14ac:dyDescent="0.25">
      <c r="A369" s="273" t="s">
        <v>2158</v>
      </c>
      <c r="B369" s="274" t="s">
        <v>2159</v>
      </c>
      <c r="C369" s="274">
        <v>5</v>
      </c>
    </row>
    <row r="370" spans="1:3" ht="15.75" x14ac:dyDescent="0.25">
      <c r="A370" s="273" t="s">
        <v>2160</v>
      </c>
      <c r="B370" s="274" t="s">
        <v>2161</v>
      </c>
      <c r="C370" s="274">
        <v>2</v>
      </c>
    </row>
    <row r="371" spans="1:3" ht="15.75" x14ac:dyDescent="0.25">
      <c r="A371" s="273" t="s">
        <v>2162</v>
      </c>
      <c r="B371" s="274" t="s">
        <v>2163</v>
      </c>
      <c r="C371" s="274">
        <v>4</v>
      </c>
    </row>
    <row r="372" spans="1:3" ht="15.75" x14ac:dyDescent="0.25">
      <c r="A372" s="273" t="s">
        <v>2164</v>
      </c>
      <c r="B372" s="274" t="s">
        <v>2165</v>
      </c>
      <c r="C372" s="274">
        <v>4</v>
      </c>
    </row>
    <row r="373" spans="1:3" ht="15.75" x14ac:dyDescent="0.25">
      <c r="A373" s="273" t="s">
        <v>2166</v>
      </c>
      <c r="B373" s="274" t="s">
        <v>2167</v>
      </c>
      <c r="C373" s="274">
        <v>5</v>
      </c>
    </row>
    <row r="374" spans="1:3" ht="15.75" x14ac:dyDescent="0.25">
      <c r="A374" s="273" t="s">
        <v>2168</v>
      </c>
      <c r="B374" s="274" t="s">
        <v>2169</v>
      </c>
      <c r="C374" s="274">
        <v>8</v>
      </c>
    </row>
    <row r="375" spans="1:3" ht="15.75" x14ac:dyDescent="0.25">
      <c r="A375" s="273" t="s">
        <v>2170</v>
      </c>
      <c r="B375" s="274" t="s">
        <v>2171</v>
      </c>
      <c r="C375" s="274">
        <v>3</v>
      </c>
    </row>
    <row r="376" spans="1:3" ht="15.75" x14ac:dyDescent="0.25">
      <c r="A376" s="273" t="s">
        <v>2172</v>
      </c>
      <c r="B376" s="274" t="s">
        <v>2173</v>
      </c>
      <c r="C376" s="274">
        <v>4</v>
      </c>
    </row>
    <row r="377" spans="1:3" ht="15.75" x14ac:dyDescent="0.25">
      <c r="A377" s="273" t="s">
        <v>2119</v>
      </c>
      <c r="B377" s="274" t="s">
        <v>2120</v>
      </c>
      <c r="C377" s="274">
        <v>6</v>
      </c>
    </row>
    <row r="378" spans="1:3" ht="15.75" x14ac:dyDescent="0.25">
      <c r="A378" s="273" t="s">
        <v>2174</v>
      </c>
      <c r="B378" s="274" t="s">
        <v>2175</v>
      </c>
      <c r="C378" s="274">
        <v>4</v>
      </c>
    </row>
    <row r="379" spans="1:3" ht="31.5" x14ac:dyDescent="0.25">
      <c r="A379" s="273" t="s">
        <v>2176</v>
      </c>
      <c r="B379" s="274" t="s">
        <v>2177</v>
      </c>
      <c r="C379" s="274">
        <v>4</v>
      </c>
    </row>
    <row r="380" spans="1:3" ht="15.75" x14ac:dyDescent="0.25">
      <c r="A380" s="273" t="s">
        <v>2178</v>
      </c>
      <c r="B380" s="274" t="s">
        <v>2179</v>
      </c>
      <c r="C380" s="274">
        <v>5</v>
      </c>
    </row>
    <row r="381" spans="1:3" ht="15.75" x14ac:dyDescent="0.25">
      <c r="A381" s="273" t="s">
        <v>2180</v>
      </c>
      <c r="B381" s="274" t="s">
        <v>2181</v>
      </c>
      <c r="C381" s="274">
        <v>5</v>
      </c>
    </row>
    <row r="382" spans="1:3" ht="15.75" x14ac:dyDescent="0.25">
      <c r="A382" s="273" t="s">
        <v>2182</v>
      </c>
      <c r="B382" s="274" t="s">
        <v>2183</v>
      </c>
      <c r="C382" s="274">
        <v>5</v>
      </c>
    </row>
    <row r="383" spans="1:3" ht="15.75" x14ac:dyDescent="0.25">
      <c r="A383" s="273" t="s">
        <v>2184</v>
      </c>
      <c r="B383" s="274" t="s">
        <v>2185</v>
      </c>
      <c r="C383" s="274">
        <v>4</v>
      </c>
    </row>
    <row r="384" spans="1:3" ht="15.75" x14ac:dyDescent="0.25">
      <c r="A384" s="273" t="s">
        <v>2186</v>
      </c>
      <c r="B384" s="274" t="s">
        <v>2187</v>
      </c>
      <c r="C384" s="274">
        <v>6</v>
      </c>
    </row>
    <row r="385" spans="1:3" ht="31.5" x14ac:dyDescent="0.25">
      <c r="A385" s="273" t="s">
        <v>2544</v>
      </c>
      <c r="B385" s="274" t="s">
        <v>2545</v>
      </c>
      <c r="C385" s="274">
        <v>5</v>
      </c>
    </row>
    <row r="386" spans="1:3" ht="15.75" x14ac:dyDescent="0.25">
      <c r="A386" s="273" t="s">
        <v>2121</v>
      </c>
      <c r="B386" s="274" t="s">
        <v>2122</v>
      </c>
      <c r="C386" s="274">
        <v>6</v>
      </c>
    </row>
    <row r="387" spans="1:3" ht="15.75" x14ac:dyDescent="0.25">
      <c r="A387" s="273" t="s">
        <v>2123</v>
      </c>
      <c r="B387" s="274" t="s">
        <v>2124</v>
      </c>
      <c r="C387" s="274">
        <v>4</v>
      </c>
    </row>
    <row r="388" spans="1:3" ht="15.75" x14ac:dyDescent="0.25">
      <c r="A388" s="273" t="s">
        <v>2125</v>
      </c>
      <c r="B388" s="274" t="s">
        <v>2126</v>
      </c>
      <c r="C388" s="274">
        <v>5</v>
      </c>
    </row>
    <row r="389" spans="1:3" ht="15.75" x14ac:dyDescent="0.25">
      <c r="A389" s="273" t="s">
        <v>2127</v>
      </c>
      <c r="B389" s="274" t="s">
        <v>2128</v>
      </c>
      <c r="C389" s="274">
        <v>4</v>
      </c>
    </row>
    <row r="390" spans="1:3" ht="15.75" x14ac:dyDescent="0.25">
      <c r="A390" s="273" t="s">
        <v>2129</v>
      </c>
      <c r="B390" s="274" t="s">
        <v>2130</v>
      </c>
      <c r="C390" s="274">
        <v>3</v>
      </c>
    </row>
    <row r="391" spans="1:3" ht="15.75" x14ac:dyDescent="0.25">
      <c r="A391" s="273" t="s">
        <v>2131</v>
      </c>
      <c r="B391" s="274" t="s">
        <v>2132</v>
      </c>
      <c r="C391" s="274">
        <v>2</v>
      </c>
    </row>
    <row r="392" spans="1:3" ht="15.75" x14ac:dyDescent="0.25">
      <c r="A392" s="273" t="s">
        <v>2546</v>
      </c>
      <c r="B392" s="274" t="s">
        <v>2547</v>
      </c>
      <c r="C392" s="274">
        <v>2</v>
      </c>
    </row>
    <row r="393" spans="1:3" ht="15.75" x14ac:dyDescent="0.25">
      <c r="A393" s="273" t="s">
        <v>2548</v>
      </c>
      <c r="B393" s="274" t="s">
        <v>1495</v>
      </c>
      <c r="C393" s="274">
        <v>2</v>
      </c>
    </row>
    <row r="394" spans="1:3" ht="31.5" x14ac:dyDescent="0.25">
      <c r="A394" s="273" t="s">
        <v>2549</v>
      </c>
      <c r="B394" s="274" t="s">
        <v>2550</v>
      </c>
      <c r="C394" s="274">
        <v>3</v>
      </c>
    </row>
    <row r="395" spans="1:3" ht="15.75" x14ac:dyDescent="0.25">
      <c r="A395" s="273" t="s">
        <v>2551</v>
      </c>
      <c r="B395" s="274" t="s">
        <v>2552</v>
      </c>
      <c r="C395" s="274">
        <v>4</v>
      </c>
    </row>
    <row r="396" spans="1:3" ht="15.75" x14ac:dyDescent="0.25">
      <c r="A396" s="273" t="s">
        <v>2207</v>
      </c>
      <c r="B396" s="274" t="s">
        <v>2208</v>
      </c>
      <c r="C396" s="274">
        <v>1</v>
      </c>
    </row>
    <row r="397" spans="1:3" ht="15.75" x14ac:dyDescent="0.25">
      <c r="A397" s="273" t="s">
        <v>2209</v>
      </c>
      <c r="B397" s="274" t="s">
        <v>2210</v>
      </c>
      <c r="C397" s="274">
        <v>1</v>
      </c>
    </row>
    <row r="398" spans="1:3" ht="15.75" x14ac:dyDescent="0.25">
      <c r="A398" s="273" t="s">
        <v>2211</v>
      </c>
      <c r="B398" s="274" t="s">
        <v>1495</v>
      </c>
      <c r="C398" s="274">
        <v>2</v>
      </c>
    </row>
    <row r="399" spans="1:3" ht="15.75" x14ac:dyDescent="0.25">
      <c r="A399" s="273" t="s">
        <v>2212</v>
      </c>
      <c r="B399" s="274" t="s">
        <v>2213</v>
      </c>
      <c r="C399" s="274">
        <v>1</v>
      </c>
    </row>
    <row r="400" spans="1:3" ht="15.75" x14ac:dyDescent="0.25">
      <c r="A400" s="273" t="s">
        <v>2214</v>
      </c>
      <c r="B400" s="274" t="s">
        <v>2215</v>
      </c>
      <c r="C400" s="274">
        <v>1</v>
      </c>
    </row>
    <row r="401" spans="1:3" ht="15.75" x14ac:dyDescent="0.25">
      <c r="A401" s="273" t="s">
        <v>2216</v>
      </c>
      <c r="B401" s="274" t="s">
        <v>2217</v>
      </c>
      <c r="C401" s="274">
        <v>1</v>
      </c>
    </row>
    <row r="402" spans="1:3" ht="15.75" x14ac:dyDescent="0.25">
      <c r="A402" s="273" t="s">
        <v>2218</v>
      </c>
      <c r="B402" s="274" t="s">
        <v>2219</v>
      </c>
      <c r="C402" s="274">
        <v>1</v>
      </c>
    </row>
    <row r="403" spans="1:3" ht="15.75" x14ac:dyDescent="0.25">
      <c r="A403" s="273" t="s">
        <v>2220</v>
      </c>
      <c r="B403" s="274" t="s">
        <v>2221</v>
      </c>
      <c r="C403" s="274">
        <v>1</v>
      </c>
    </row>
    <row r="404" spans="1:3" ht="15.75" x14ac:dyDescent="0.25">
      <c r="A404" s="273" t="s">
        <v>2222</v>
      </c>
      <c r="B404" s="274" t="s">
        <v>2223</v>
      </c>
      <c r="C404" s="274">
        <v>1</v>
      </c>
    </row>
    <row r="405" spans="1:3" ht="15.75" x14ac:dyDescent="0.25">
      <c r="A405" s="273" t="s">
        <v>2224</v>
      </c>
      <c r="B405" s="274" t="s">
        <v>2225</v>
      </c>
      <c r="C405" s="274">
        <v>1</v>
      </c>
    </row>
    <row r="406" spans="1:3" ht="15.75" x14ac:dyDescent="0.25">
      <c r="A406" s="273" t="s">
        <v>2226</v>
      </c>
      <c r="B406" s="274" t="s">
        <v>2227</v>
      </c>
      <c r="C406" s="274">
        <v>1</v>
      </c>
    </row>
    <row r="407" spans="1:3" ht="15.75" x14ac:dyDescent="0.25">
      <c r="A407" s="273" t="s">
        <v>2228</v>
      </c>
      <c r="B407" s="274" t="s">
        <v>2229</v>
      </c>
      <c r="C407" s="274">
        <v>1</v>
      </c>
    </row>
    <row r="408" spans="1:3" ht="15.75" x14ac:dyDescent="0.25">
      <c r="A408" s="273" t="s">
        <v>2230</v>
      </c>
      <c r="B408" s="274" t="s">
        <v>2231</v>
      </c>
      <c r="C408" s="274">
        <v>1</v>
      </c>
    </row>
    <row r="409" spans="1:3" ht="15.75" x14ac:dyDescent="0.25">
      <c r="A409" s="273" t="s">
        <v>2232</v>
      </c>
      <c r="B409" s="274" t="s">
        <v>2233</v>
      </c>
      <c r="C409" s="274">
        <v>1</v>
      </c>
    </row>
    <row r="410" spans="1:3" ht="15.75" x14ac:dyDescent="0.25">
      <c r="A410" s="273" t="s">
        <v>2234</v>
      </c>
      <c r="B410" s="274" t="s">
        <v>2235</v>
      </c>
      <c r="C410" s="274">
        <v>1</v>
      </c>
    </row>
    <row r="411" spans="1:3" ht="15.75" x14ac:dyDescent="0.25">
      <c r="A411" s="273" t="s">
        <v>2236</v>
      </c>
      <c r="B411" s="274" t="s">
        <v>2237</v>
      </c>
      <c r="C411" s="274">
        <v>1</v>
      </c>
    </row>
    <row r="412" spans="1:3" ht="15.75" x14ac:dyDescent="0.25">
      <c r="A412" s="273" t="s">
        <v>2238</v>
      </c>
      <c r="B412" s="274" t="s">
        <v>2239</v>
      </c>
      <c r="C412" s="274">
        <v>1</v>
      </c>
    </row>
    <row r="413" spans="1:3" ht="15.75" x14ac:dyDescent="0.25">
      <c r="A413" s="273" t="s">
        <v>2240</v>
      </c>
      <c r="B413" s="274" t="s">
        <v>2241</v>
      </c>
      <c r="C413" s="274">
        <v>1</v>
      </c>
    </row>
    <row r="414" spans="1:3" ht="15.75" x14ac:dyDescent="0.25">
      <c r="A414" s="273" t="s">
        <v>2242</v>
      </c>
      <c r="B414" s="274" t="s">
        <v>2243</v>
      </c>
      <c r="C414" s="274">
        <v>1</v>
      </c>
    </row>
    <row r="415" spans="1:3" ht="31.5" x14ac:dyDescent="0.25">
      <c r="A415" s="273" t="s">
        <v>2244</v>
      </c>
      <c r="B415" s="274" t="s">
        <v>2245</v>
      </c>
      <c r="C415" s="274">
        <v>1</v>
      </c>
    </row>
    <row r="416" spans="1:3" ht="31.5" x14ac:dyDescent="0.25">
      <c r="A416" s="273" t="s">
        <v>2246</v>
      </c>
      <c r="B416" s="274" t="s">
        <v>2247</v>
      </c>
      <c r="C416" s="274">
        <v>1</v>
      </c>
    </row>
    <row r="417" spans="1:3" ht="15.75" x14ac:dyDescent="0.25">
      <c r="A417" s="273" t="s">
        <v>2248</v>
      </c>
      <c r="B417" s="274" t="s">
        <v>2249</v>
      </c>
      <c r="C417" s="274">
        <v>1</v>
      </c>
    </row>
    <row r="418" spans="1:3" ht="15.75" x14ac:dyDescent="0.25">
      <c r="A418" s="273" t="s">
        <v>2250</v>
      </c>
      <c r="B418" s="274" t="s">
        <v>2251</v>
      </c>
      <c r="C418" s="274">
        <v>1</v>
      </c>
    </row>
    <row r="419" spans="1:3" ht="15.75" x14ac:dyDescent="0.25">
      <c r="A419" s="273" t="s">
        <v>2252</v>
      </c>
      <c r="B419" s="274" t="s">
        <v>2253</v>
      </c>
      <c r="C419" s="274">
        <v>1</v>
      </c>
    </row>
    <row r="420" spans="1:3" ht="15.75" x14ac:dyDescent="0.25">
      <c r="A420" s="273" t="s">
        <v>2254</v>
      </c>
      <c r="B420" s="274" t="s">
        <v>2255</v>
      </c>
      <c r="C420" s="274">
        <v>1</v>
      </c>
    </row>
    <row r="421" spans="1:3" ht="15.75" x14ac:dyDescent="0.25">
      <c r="A421" s="273" t="s">
        <v>2256</v>
      </c>
      <c r="B421" s="274" t="s">
        <v>2257</v>
      </c>
      <c r="C421" s="274">
        <v>1</v>
      </c>
    </row>
    <row r="422" spans="1:3" ht="15.75" x14ac:dyDescent="0.25">
      <c r="A422" s="273" t="s">
        <v>2258</v>
      </c>
      <c r="B422" s="274" t="s">
        <v>2259</v>
      </c>
      <c r="C422" s="274">
        <v>1</v>
      </c>
    </row>
    <row r="423" spans="1:3" ht="15.75" x14ac:dyDescent="0.25">
      <c r="A423" s="273" t="s">
        <v>2260</v>
      </c>
      <c r="B423" s="274" t="s">
        <v>2261</v>
      </c>
      <c r="C423" s="274">
        <v>1</v>
      </c>
    </row>
    <row r="424" spans="1:3" ht="15.75" x14ac:dyDescent="0.25">
      <c r="A424" s="273" t="s">
        <v>2262</v>
      </c>
      <c r="B424" s="274" t="s">
        <v>2263</v>
      </c>
      <c r="C424" s="274">
        <v>1</v>
      </c>
    </row>
    <row r="425" spans="1:3" ht="15.75" x14ac:dyDescent="0.25">
      <c r="A425" s="273" t="s">
        <v>2264</v>
      </c>
      <c r="B425" s="274" t="s">
        <v>2265</v>
      </c>
      <c r="C425" s="274">
        <v>1</v>
      </c>
    </row>
    <row r="426" spans="1:3" ht="15.75" x14ac:dyDescent="0.25">
      <c r="A426" s="273" t="s">
        <v>2266</v>
      </c>
      <c r="B426" s="274" t="s">
        <v>2267</v>
      </c>
      <c r="C426" s="274">
        <v>1</v>
      </c>
    </row>
    <row r="427" spans="1:3" ht="15.75" x14ac:dyDescent="0.25">
      <c r="A427" s="273" t="s">
        <v>2268</v>
      </c>
      <c r="B427" s="274" t="s">
        <v>2269</v>
      </c>
      <c r="C427" s="274">
        <v>1</v>
      </c>
    </row>
    <row r="428" spans="1:3" ht="15.75" x14ac:dyDescent="0.25">
      <c r="A428" s="273" t="s">
        <v>2270</v>
      </c>
      <c r="B428" s="274" t="s">
        <v>2271</v>
      </c>
      <c r="C428" s="274">
        <v>1</v>
      </c>
    </row>
    <row r="429" spans="1:3" ht="15.75" x14ac:dyDescent="0.25">
      <c r="A429" s="273" t="s">
        <v>2272</v>
      </c>
      <c r="B429" s="274" t="s">
        <v>2273</v>
      </c>
      <c r="C429" s="274">
        <v>1</v>
      </c>
    </row>
    <row r="430" spans="1:3" ht="15.75" x14ac:dyDescent="0.25">
      <c r="A430" s="273" t="s">
        <v>2274</v>
      </c>
      <c r="B430" s="274" t="s">
        <v>2275</v>
      </c>
      <c r="C430" s="274">
        <v>1</v>
      </c>
    </row>
    <row r="431" spans="1:3" ht="15.75" x14ac:dyDescent="0.25">
      <c r="A431" s="273" t="s">
        <v>2276</v>
      </c>
      <c r="B431" s="274" t="s">
        <v>2277</v>
      </c>
      <c r="C431" s="274">
        <v>1</v>
      </c>
    </row>
    <row r="432" spans="1:3" ht="15.75" x14ac:dyDescent="0.25">
      <c r="A432" s="273" t="s">
        <v>2278</v>
      </c>
      <c r="B432" s="274" t="s">
        <v>2279</v>
      </c>
      <c r="C432" s="274">
        <v>1</v>
      </c>
    </row>
    <row r="433" spans="1:3" ht="15.75" x14ac:dyDescent="0.25">
      <c r="A433" s="273" t="s">
        <v>2280</v>
      </c>
      <c r="B433" s="274" t="s">
        <v>2281</v>
      </c>
      <c r="C433" s="274">
        <v>1</v>
      </c>
    </row>
    <row r="434" spans="1:3" ht="15.75" x14ac:dyDescent="0.25">
      <c r="A434" s="273" t="s">
        <v>2282</v>
      </c>
      <c r="B434" s="274" t="s">
        <v>2283</v>
      </c>
      <c r="C434" s="274">
        <v>1</v>
      </c>
    </row>
    <row r="435" spans="1:3" ht="15.75" x14ac:dyDescent="0.25">
      <c r="A435" s="273" t="s">
        <v>2284</v>
      </c>
      <c r="B435" s="274" t="s">
        <v>2271</v>
      </c>
      <c r="C435" s="274">
        <v>1</v>
      </c>
    </row>
    <row r="436" spans="1:3" ht="15.75" x14ac:dyDescent="0.25">
      <c r="A436" s="273" t="s">
        <v>2285</v>
      </c>
      <c r="B436" s="274" t="s">
        <v>2286</v>
      </c>
      <c r="C436" s="274">
        <v>1</v>
      </c>
    </row>
    <row r="437" spans="1:3" ht="15.75" x14ac:dyDescent="0.25">
      <c r="A437" s="273" t="s">
        <v>2287</v>
      </c>
      <c r="B437" s="274" t="s">
        <v>2288</v>
      </c>
      <c r="C437" s="274">
        <v>1</v>
      </c>
    </row>
    <row r="438" spans="1:3" ht="15.75" x14ac:dyDescent="0.25">
      <c r="A438" s="273" t="s">
        <v>2289</v>
      </c>
      <c r="B438" s="274" t="s">
        <v>2290</v>
      </c>
      <c r="C438" s="274">
        <v>1</v>
      </c>
    </row>
    <row r="439" spans="1:3" ht="15.75" x14ac:dyDescent="0.25">
      <c r="A439" s="273" t="s">
        <v>2291</v>
      </c>
      <c r="B439" s="274" t="s">
        <v>2292</v>
      </c>
      <c r="C439" s="274">
        <v>1</v>
      </c>
    </row>
    <row r="440" spans="1:3" ht="15.75" x14ac:dyDescent="0.25">
      <c r="A440" s="273" t="s">
        <v>2293</v>
      </c>
      <c r="B440" s="274" t="s">
        <v>2294</v>
      </c>
      <c r="C440" s="274">
        <v>1</v>
      </c>
    </row>
    <row r="441" spans="1:3" ht="15.75" x14ac:dyDescent="0.25">
      <c r="A441" s="273" t="s">
        <v>2295</v>
      </c>
      <c r="B441" s="274" t="s">
        <v>2296</v>
      </c>
      <c r="C441" s="274">
        <v>1</v>
      </c>
    </row>
    <row r="442" spans="1:3" ht="15.75" x14ac:dyDescent="0.25">
      <c r="A442" s="273" t="s">
        <v>2481</v>
      </c>
      <c r="B442" s="274" t="s">
        <v>2482</v>
      </c>
      <c r="C442" s="274">
        <v>1</v>
      </c>
    </row>
    <row r="443" spans="1:3" ht="15.75" x14ac:dyDescent="0.25">
      <c r="A443" s="273" t="s">
        <v>2483</v>
      </c>
      <c r="B443" s="274" t="s">
        <v>2484</v>
      </c>
      <c r="C443" s="274">
        <v>1</v>
      </c>
    </row>
    <row r="444" spans="1:3" ht="15.75" x14ac:dyDescent="0.25">
      <c r="A444" s="273" t="s">
        <v>2485</v>
      </c>
      <c r="B444" s="274" t="s">
        <v>2486</v>
      </c>
      <c r="C444" s="274">
        <v>1</v>
      </c>
    </row>
    <row r="445" spans="1:3" ht="15.75" x14ac:dyDescent="0.25">
      <c r="A445" s="273" t="s">
        <v>2487</v>
      </c>
      <c r="B445" s="274" t="s">
        <v>2488</v>
      </c>
      <c r="C445" s="274">
        <v>1</v>
      </c>
    </row>
    <row r="446" spans="1:3" ht="15.75" x14ac:dyDescent="0.25">
      <c r="A446" s="273" t="s">
        <v>2489</v>
      </c>
      <c r="B446" s="274" t="s">
        <v>2490</v>
      </c>
      <c r="C446" s="274">
        <v>1</v>
      </c>
    </row>
    <row r="447" spans="1:3" ht="15.75" x14ac:dyDescent="0.25">
      <c r="A447" s="273" t="s">
        <v>2491</v>
      </c>
      <c r="B447" s="274" t="s">
        <v>2492</v>
      </c>
      <c r="C447" s="274">
        <v>1</v>
      </c>
    </row>
    <row r="448" spans="1:3" ht="31.5" x14ac:dyDescent="0.25">
      <c r="A448" s="273" t="s">
        <v>2493</v>
      </c>
      <c r="B448" s="274" t="s">
        <v>2494</v>
      </c>
      <c r="C448" s="274">
        <v>1</v>
      </c>
    </row>
    <row r="449" spans="1:3" ht="31.5" x14ac:dyDescent="0.25">
      <c r="A449" s="273" t="s">
        <v>2495</v>
      </c>
      <c r="B449" s="274" t="s">
        <v>2496</v>
      </c>
      <c r="C449" s="274">
        <v>1</v>
      </c>
    </row>
    <row r="450" spans="1:3" ht="15.75" x14ac:dyDescent="0.25">
      <c r="A450" s="273" t="s">
        <v>2497</v>
      </c>
      <c r="B450" s="274" t="s">
        <v>2498</v>
      </c>
      <c r="C450" s="274">
        <v>1</v>
      </c>
    </row>
    <row r="451" spans="1:3" ht="15.75" x14ac:dyDescent="0.25">
      <c r="A451" s="273" t="s">
        <v>2499</v>
      </c>
      <c r="B451" s="274" t="s">
        <v>2500</v>
      </c>
      <c r="C451" s="274">
        <v>1</v>
      </c>
    </row>
    <row r="452" spans="1:3" ht="15.75" x14ac:dyDescent="0.25">
      <c r="A452" s="273" t="s">
        <v>2297</v>
      </c>
      <c r="B452" s="274" t="s">
        <v>2298</v>
      </c>
      <c r="C452" s="274">
        <v>1</v>
      </c>
    </row>
    <row r="453" spans="1:3" ht="15.75" x14ac:dyDescent="0.25">
      <c r="A453" s="273" t="s">
        <v>2501</v>
      </c>
      <c r="B453" s="274" t="s">
        <v>2502</v>
      </c>
      <c r="C453" s="274">
        <v>1</v>
      </c>
    </row>
    <row r="454" spans="1:3" ht="15.75" x14ac:dyDescent="0.25">
      <c r="A454" s="273" t="s">
        <v>2503</v>
      </c>
      <c r="B454" s="274" t="s">
        <v>2504</v>
      </c>
      <c r="C454" s="274">
        <v>1</v>
      </c>
    </row>
    <row r="455" spans="1:3" ht="15.75" x14ac:dyDescent="0.25">
      <c r="A455" s="273" t="s">
        <v>2505</v>
      </c>
      <c r="B455" s="274" t="s">
        <v>2506</v>
      </c>
      <c r="C455" s="274">
        <v>1</v>
      </c>
    </row>
    <row r="456" spans="1:3" ht="15.75" x14ac:dyDescent="0.25">
      <c r="A456" s="273" t="s">
        <v>2507</v>
      </c>
      <c r="B456" s="274" t="s">
        <v>2508</v>
      </c>
      <c r="C456" s="274">
        <v>1</v>
      </c>
    </row>
    <row r="457" spans="1:3" ht="15.75" x14ac:dyDescent="0.25">
      <c r="A457" s="273" t="s">
        <v>2509</v>
      </c>
      <c r="B457" s="274" t="s">
        <v>2510</v>
      </c>
      <c r="C457" s="274">
        <v>1</v>
      </c>
    </row>
    <row r="458" spans="1:3" ht="15.75" x14ac:dyDescent="0.25">
      <c r="A458" s="273" t="s">
        <v>2511</v>
      </c>
      <c r="B458" s="274" t="s">
        <v>2512</v>
      </c>
      <c r="C458" s="274">
        <v>1</v>
      </c>
    </row>
    <row r="459" spans="1:3" ht="15.75" x14ac:dyDescent="0.25">
      <c r="A459" s="273" t="s">
        <v>2513</v>
      </c>
      <c r="B459" s="274" t="s">
        <v>2514</v>
      </c>
      <c r="C459" s="274">
        <v>1</v>
      </c>
    </row>
    <row r="460" spans="1:3" ht="15.75" x14ac:dyDescent="0.25">
      <c r="A460" s="273" t="s">
        <v>2515</v>
      </c>
      <c r="B460" s="274" t="s">
        <v>2516</v>
      </c>
      <c r="C460" s="274">
        <v>1</v>
      </c>
    </row>
    <row r="461" spans="1:3" ht="15.75" x14ac:dyDescent="0.25">
      <c r="A461" s="273" t="s">
        <v>2517</v>
      </c>
      <c r="B461" s="274" t="s">
        <v>2518</v>
      </c>
      <c r="C461" s="274">
        <v>1</v>
      </c>
    </row>
    <row r="462" spans="1:3" ht="15.75" x14ac:dyDescent="0.25">
      <c r="A462" s="273" t="s">
        <v>2519</v>
      </c>
      <c r="B462" s="274" t="s">
        <v>2520</v>
      </c>
      <c r="C462" s="274">
        <v>1</v>
      </c>
    </row>
    <row r="463" spans="1:3" ht="15.75" x14ac:dyDescent="0.25">
      <c r="A463" s="273" t="s">
        <v>2299</v>
      </c>
      <c r="B463" s="274" t="s">
        <v>2300</v>
      </c>
      <c r="C463" s="274">
        <v>1</v>
      </c>
    </row>
    <row r="464" spans="1:3" ht="15.75" x14ac:dyDescent="0.25">
      <c r="A464" s="273" t="s">
        <v>2521</v>
      </c>
      <c r="B464" s="274" t="s">
        <v>2522</v>
      </c>
      <c r="C464" s="274">
        <v>1</v>
      </c>
    </row>
    <row r="465" spans="1:3" ht="15.75" x14ac:dyDescent="0.25">
      <c r="A465" s="273" t="s">
        <v>2553</v>
      </c>
      <c r="B465" s="274" t="s">
        <v>2554</v>
      </c>
      <c r="C465" s="274">
        <v>1</v>
      </c>
    </row>
    <row r="466" spans="1:3" ht="15.75" x14ac:dyDescent="0.25">
      <c r="A466" s="273" t="s">
        <v>2555</v>
      </c>
      <c r="B466" s="274" t="s">
        <v>2556</v>
      </c>
      <c r="C466" s="274">
        <v>1</v>
      </c>
    </row>
    <row r="467" spans="1:3" ht="15.75" x14ac:dyDescent="0.25">
      <c r="A467" s="273" t="s">
        <v>2557</v>
      </c>
      <c r="B467" s="274" t="s">
        <v>2558</v>
      </c>
      <c r="C467" s="274">
        <v>1</v>
      </c>
    </row>
    <row r="468" spans="1:3" ht="15.75" x14ac:dyDescent="0.25">
      <c r="A468" s="273" t="s">
        <v>2559</v>
      </c>
      <c r="B468" s="274" t="s">
        <v>2560</v>
      </c>
      <c r="C468" s="274">
        <v>1</v>
      </c>
    </row>
    <row r="469" spans="1:3" ht="15.75" x14ac:dyDescent="0.25">
      <c r="A469" s="273" t="s">
        <v>2561</v>
      </c>
      <c r="B469" s="274" t="s">
        <v>2562</v>
      </c>
      <c r="C469" s="274">
        <v>1</v>
      </c>
    </row>
    <row r="470" spans="1:3" ht="15.75" x14ac:dyDescent="0.25">
      <c r="A470" s="273" t="s">
        <v>2563</v>
      </c>
      <c r="B470" s="274" t="s">
        <v>2564</v>
      </c>
      <c r="C470" s="274">
        <v>1</v>
      </c>
    </row>
    <row r="471" spans="1:3" ht="15.75" x14ac:dyDescent="0.25">
      <c r="A471" s="273" t="s">
        <v>2301</v>
      </c>
      <c r="B471" s="274" t="s">
        <v>2302</v>
      </c>
      <c r="C471" s="274">
        <v>1</v>
      </c>
    </row>
    <row r="472" spans="1:3" ht="15.75" x14ac:dyDescent="0.25">
      <c r="A472" s="273" t="s">
        <v>2303</v>
      </c>
      <c r="B472" s="274" t="s">
        <v>2304</v>
      </c>
      <c r="C472" s="274">
        <v>1</v>
      </c>
    </row>
    <row r="473" spans="1:3" ht="15.75" x14ac:dyDescent="0.25">
      <c r="A473" s="273" t="s">
        <v>2305</v>
      </c>
      <c r="B473" s="274" t="s">
        <v>2306</v>
      </c>
      <c r="C473" s="274">
        <v>1</v>
      </c>
    </row>
    <row r="474" spans="1:3" ht="15.75" x14ac:dyDescent="0.25">
      <c r="A474" s="273" t="s">
        <v>2307</v>
      </c>
      <c r="B474" s="274" t="s">
        <v>2308</v>
      </c>
      <c r="C474" s="274">
        <v>1</v>
      </c>
    </row>
    <row r="475" spans="1:3" ht="15.75" x14ac:dyDescent="0.25">
      <c r="A475" s="273" t="s">
        <v>2309</v>
      </c>
      <c r="B475" s="274" t="s">
        <v>2310</v>
      </c>
      <c r="C475" s="274">
        <v>1</v>
      </c>
    </row>
    <row r="476" spans="1:3" ht="15.75" x14ac:dyDescent="0.25">
      <c r="A476" s="273" t="s">
        <v>2311</v>
      </c>
      <c r="B476" s="274" t="s">
        <v>2312</v>
      </c>
      <c r="C476" s="274">
        <v>1</v>
      </c>
    </row>
    <row r="477" spans="1:3" ht="15.75" x14ac:dyDescent="0.25">
      <c r="A477" s="273" t="s">
        <v>2313</v>
      </c>
      <c r="B477" s="274" t="s">
        <v>2314</v>
      </c>
      <c r="C477" s="274">
        <v>1</v>
      </c>
    </row>
    <row r="478" spans="1:3" ht="15.75" x14ac:dyDescent="0.25">
      <c r="A478" s="273" t="s">
        <v>2315</v>
      </c>
      <c r="B478" s="274" t="s">
        <v>2316</v>
      </c>
      <c r="C478" s="274">
        <v>1</v>
      </c>
    </row>
    <row r="479" spans="1:3" ht="15.75" x14ac:dyDescent="0.25">
      <c r="A479" s="273" t="s">
        <v>2317</v>
      </c>
      <c r="B479" s="274" t="s">
        <v>2318</v>
      </c>
      <c r="C479" s="274">
        <v>1</v>
      </c>
    </row>
    <row r="480" spans="1:3" ht="15.75" x14ac:dyDescent="0.25">
      <c r="A480" s="273" t="s">
        <v>2319</v>
      </c>
      <c r="B480" s="274" t="s">
        <v>2320</v>
      </c>
      <c r="C480" s="274">
        <v>1</v>
      </c>
    </row>
    <row r="481" spans="1:3" ht="15.75" x14ac:dyDescent="0.25">
      <c r="A481" s="273" t="s">
        <v>2321</v>
      </c>
      <c r="B481" s="274" t="s">
        <v>2322</v>
      </c>
      <c r="C481" s="274">
        <v>1</v>
      </c>
    </row>
    <row r="482" spans="1:3" ht="15.75" x14ac:dyDescent="0.25">
      <c r="A482" s="273" t="s">
        <v>2323</v>
      </c>
      <c r="B482" s="274" t="s">
        <v>2324</v>
      </c>
      <c r="C482" s="274">
        <v>1</v>
      </c>
    </row>
    <row r="483" spans="1:3" ht="15.75" x14ac:dyDescent="0.25">
      <c r="A483" s="273" t="s">
        <v>2325</v>
      </c>
      <c r="B483" s="274" t="s">
        <v>2326</v>
      </c>
      <c r="C483" s="274">
        <v>1</v>
      </c>
    </row>
    <row r="484" spans="1:3" ht="15.75" x14ac:dyDescent="0.25">
      <c r="A484" s="273" t="s">
        <v>2327</v>
      </c>
      <c r="B484" s="274" t="s">
        <v>2328</v>
      </c>
      <c r="C484" s="274">
        <v>1</v>
      </c>
    </row>
    <row r="485" spans="1:3" ht="15.75" x14ac:dyDescent="0.25">
      <c r="A485" s="273" t="s">
        <v>2329</v>
      </c>
      <c r="B485" s="274" t="s">
        <v>2330</v>
      </c>
      <c r="C485" s="274">
        <v>1</v>
      </c>
    </row>
    <row r="486" spans="1:3" ht="15.75" x14ac:dyDescent="0.25">
      <c r="A486" s="273" t="s">
        <v>2331</v>
      </c>
      <c r="B486" s="274" t="s">
        <v>2332</v>
      </c>
      <c r="C486" s="274">
        <v>1</v>
      </c>
    </row>
    <row r="487" spans="1:3" ht="15.75" x14ac:dyDescent="0.25">
      <c r="A487" s="273" t="s">
        <v>2333</v>
      </c>
      <c r="B487" s="274" t="s">
        <v>2334</v>
      </c>
      <c r="C487" s="274">
        <v>1</v>
      </c>
    </row>
    <row r="488" spans="1:3" ht="15.75" x14ac:dyDescent="0.25">
      <c r="A488" s="273" t="s">
        <v>2335</v>
      </c>
      <c r="B488" s="274" t="s">
        <v>2336</v>
      </c>
      <c r="C488" s="274">
        <v>1</v>
      </c>
    </row>
    <row r="489" spans="1:3" ht="15.75" x14ac:dyDescent="0.25">
      <c r="A489" s="273" t="s">
        <v>2337</v>
      </c>
      <c r="B489" s="274" t="s">
        <v>2338</v>
      </c>
      <c r="C489" s="274">
        <v>1</v>
      </c>
    </row>
    <row r="490" spans="1:3" ht="15.75" x14ac:dyDescent="0.25">
      <c r="A490" s="273" t="s">
        <v>2339</v>
      </c>
      <c r="B490" s="274" t="s">
        <v>2340</v>
      </c>
      <c r="C490" s="274">
        <v>1</v>
      </c>
    </row>
    <row r="491" spans="1:3" ht="15.75" x14ac:dyDescent="0.25">
      <c r="A491" s="273" t="s">
        <v>2341</v>
      </c>
      <c r="B491" s="274" t="s">
        <v>2342</v>
      </c>
      <c r="C491" s="274">
        <v>1</v>
      </c>
    </row>
    <row r="492" spans="1:3" ht="15.75" x14ac:dyDescent="0.25">
      <c r="A492" s="273" t="s">
        <v>2343</v>
      </c>
      <c r="B492" s="274" t="s">
        <v>2344</v>
      </c>
      <c r="C492" s="274">
        <v>1</v>
      </c>
    </row>
    <row r="493" spans="1:3" ht="15.75" x14ac:dyDescent="0.25">
      <c r="A493" s="273" t="s">
        <v>2345</v>
      </c>
      <c r="B493" s="274" t="s">
        <v>2346</v>
      </c>
      <c r="C493" s="274">
        <v>1</v>
      </c>
    </row>
    <row r="494" spans="1:3" ht="15.75" x14ac:dyDescent="0.25">
      <c r="A494" s="273" t="s">
        <v>2347</v>
      </c>
      <c r="B494" s="274" t="s">
        <v>2348</v>
      </c>
      <c r="C494" s="274">
        <v>1</v>
      </c>
    </row>
    <row r="495" spans="1:3" ht="15.75" x14ac:dyDescent="0.25">
      <c r="A495" s="273" t="s">
        <v>2349</v>
      </c>
      <c r="B495" s="274" t="s">
        <v>2350</v>
      </c>
      <c r="C495" s="274">
        <v>1</v>
      </c>
    </row>
    <row r="496" spans="1:3" ht="15.75" x14ac:dyDescent="0.25">
      <c r="A496" s="273" t="s">
        <v>2351</v>
      </c>
      <c r="B496" s="274" t="s">
        <v>2352</v>
      </c>
      <c r="C496" s="274">
        <v>1</v>
      </c>
    </row>
    <row r="497" spans="1:3" ht="15.75" x14ac:dyDescent="0.25">
      <c r="A497" s="273" t="s">
        <v>2353</v>
      </c>
      <c r="B497" s="274" t="s">
        <v>2354</v>
      </c>
      <c r="C497" s="274">
        <v>1</v>
      </c>
    </row>
    <row r="498" spans="1:3" ht="15.75" x14ac:dyDescent="0.25">
      <c r="A498" s="273" t="s">
        <v>2355</v>
      </c>
      <c r="B498" s="274" t="s">
        <v>2356</v>
      </c>
      <c r="C498" s="274">
        <v>1</v>
      </c>
    </row>
    <row r="499" spans="1:3" ht="15.75" x14ac:dyDescent="0.25">
      <c r="A499" s="273" t="s">
        <v>2357</v>
      </c>
      <c r="B499" s="274" t="s">
        <v>2358</v>
      </c>
      <c r="C499" s="274">
        <v>1</v>
      </c>
    </row>
    <row r="500" spans="1:3" ht="15.75" x14ac:dyDescent="0.25">
      <c r="A500" s="273" t="s">
        <v>2359</v>
      </c>
      <c r="B500" s="274" t="s">
        <v>2360</v>
      </c>
      <c r="C500" s="274">
        <v>1</v>
      </c>
    </row>
    <row r="501" spans="1:3" ht="15.75" x14ac:dyDescent="0.25">
      <c r="A501" s="273" t="s">
        <v>2361</v>
      </c>
      <c r="B501" s="274" t="s">
        <v>2362</v>
      </c>
      <c r="C501" s="274">
        <v>1</v>
      </c>
    </row>
    <row r="502" spans="1:3" ht="15.75" x14ac:dyDescent="0.25">
      <c r="A502" s="273" t="s">
        <v>2363</v>
      </c>
      <c r="B502" s="274" t="s">
        <v>2364</v>
      </c>
      <c r="C502" s="274">
        <v>1</v>
      </c>
    </row>
    <row r="503" spans="1:3" ht="15.75" x14ac:dyDescent="0.25">
      <c r="A503" s="273" t="s">
        <v>2365</v>
      </c>
      <c r="B503" s="274" t="s">
        <v>2366</v>
      </c>
      <c r="C503" s="274">
        <v>1</v>
      </c>
    </row>
    <row r="504" spans="1:3" ht="15.75" x14ac:dyDescent="0.25">
      <c r="A504" s="273" t="s">
        <v>2367</v>
      </c>
      <c r="B504" s="274" t="s">
        <v>2368</v>
      </c>
      <c r="C504" s="274">
        <v>1</v>
      </c>
    </row>
    <row r="505" spans="1:3" ht="15.75" x14ac:dyDescent="0.25">
      <c r="A505" s="273" t="s">
        <v>2369</v>
      </c>
      <c r="B505" s="274" t="s">
        <v>2370</v>
      </c>
      <c r="C505" s="274">
        <v>1</v>
      </c>
    </row>
    <row r="506" spans="1:3" ht="15.75" x14ac:dyDescent="0.25">
      <c r="A506" s="273" t="s">
        <v>2371</v>
      </c>
      <c r="B506" s="274" t="s">
        <v>2372</v>
      </c>
      <c r="C506" s="274">
        <v>1</v>
      </c>
    </row>
    <row r="507" spans="1:3" ht="15.75" x14ac:dyDescent="0.25">
      <c r="A507" s="273" t="s">
        <v>2373</v>
      </c>
      <c r="B507" s="274" t="s">
        <v>2374</v>
      </c>
      <c r="C507" s="274">
        <v>1</v>
      </c>
    </row>
    <row r="508" spans="1:3" ht="15.75" x14ac:dyDescent="0.25">
      <c r="A508" s="273" t="s">
        <v>2375</v>
      </c>
      <c r="B508" s="274" t="s">
        <v>2376</v>
      </c>
      <c r="C508" s="274">
        <v>5</v>
      </c>
    </row>
    <row r="509" spans="1:3" ht="15.75" x14ac:dyDescent="0.25">
      <c r="A509" s="273" t="s">
        <v>2377</v>
      </c>
      <c r="B509" s="274" t="s">
        <v>2378</v>
      </c>
      <c r="C509" s="274">
        <v>4</v>
      </c>
    </row>
    <row r="510" spans="1:3" ht="15.75" x14ac:dyDescent="0.25">
      <c r="A510" s="273" t="s">
        <v>2379</v>
      </c>
      <c r="B510" s="274" t="s">
        <v>2380</v>
      </c>
      <c r="C510" s="274">
        <v>1</v>
      </c>
    </row>
    <row r="511" spans="1:3" ht="15.75" x14ac:dyDescent="0.25">
      <c r="A511" s="273" t="s">
        <v>2381</v>
      </c>
      <c r="B511" s="274" t="s">
        <v>2382</v>
      </c>
      <c r="C511" s="274">
        <v>1</v>
      </c>
    </row>
    <row r="512" spans="1:3" ht="15.75" x14ac:dyDescent="0.25">
      <c r="A512" s="273" t="s">
        <v>2383</v>
      </c>
      <c r="B512" s="274" t="s">
        <v>2384</v>
      </c>
      <c r="C512" s="274">
        <v>1</v>
      </c>
    </row>
    <row r="513" spans="1:3" ht="15.75" x14ac:dyDescent="0.25">
      <c r="A513" s="273" t="s">
        <v>2385</v>
      </c>
      <c r="B513" s="274" t="s">
        <v>2386</v>
      </c>
      <c r="C513" s="274">
        <v>1</v>
      </c>
    </row>
    <row r="514" spans="1:3" ht="15.75" x14ac:dyDescent="0.25">
      <c r="A514" s="273" t="s">
        <v>2387</v>
      </c>
      <c r="B514" s="274" t="s">
        <v>2388</v>
      </c>
      <c r="C514" s="274">
        <v>1</v>
      </c>
    </row>
    <row r="515" spans="1:3" ht="15.75" x14ac:dyDescent="0.25">
      <c r="A515" s="273" t="s">
        <v>2389</v>
      </c>
      <c r="B515" s="274" t="s">
        <v>2390</v>
      </c>
      <c r="C515" s="274">
        <v>1</v>
      </c>
    </row>
    <row r="516" spans="1:3" ht="31.5" x14ac:dyDescent="0.25">
      <c r="A516" s="273" t="s">
        <v>2391</v>
      </c>
      <c r="B516" s="274" t="s">
        <v>2392</v>
      </c>
      <c r="C516" s="274">
        <v>1</v>
      </c>
    </row>
    <row r="517" spans="1:3" ht="31.5" x14ac:dyDescent="0.25">
      <c r="A517" s="273" t="s">
        <v>2393</v>
      </c>
      <c r="B517" s="274" t="s">
        <v>2394</v>
      </c>
      <c r="C517" s="274">
        <v>1</v>
      </c>
    </row>
    <row r="518" spans="1:3" ht="15.75" x14ac:dyDescent="0.25">
      <c r="A518" s="273" t="s">
        <v>2455</v>
      </c>
      <c r="B518" s="274" t="s">
        <v>2456</v>
      </c>
      <c r="C518" s="274">
        <v>1</v>
      </c>
    </row>
    <row r="519" spans="1:3" ht="15.75" x14ac:dyDescent="0.25">
      <c r="A519" s="273" t="s">
        <v>2395</v>
      </c>
      <c r="B519" s="274" t="s">
        <v>2396</v>
      </c>
      <c r="C519" s="274">
        <v>1</v>
      </c>
    </row>
    <row r="520" spans="1:3" ht="15.75" x14ac:dyDescent="0.25">
      <c r="A520" s="273" t="s">
        <v>2397</v>
      </c>
      <c r="B520" s="274" t="s">
        <v>2398</v>
      </c>
      <c r="C520" s="274">
        <v>1</v>
      </c>
    </row>
    <row r="521" spans="1:3" ht="15.75" x14ac:dyDescent="0.25">
      <c r="A521" s="273" t="s">
        <v>2399</v>
      </c>
      <c r="B521" s="274" t="s">
        <v>2400</v>
      </c>
      <c r="C521" s="274">
        <v>1</v>
      </c>
    </row>
    <row r="522" spans="1:3" ht="15.75" x14ac:dyDescent="0.25">
      <c r="A522" s="273" t="s">
        <v>2401</v>
      </c>
      <c r="B522" s="274" t="s">
        <v>2402</v>
      </c>
      <c r="C522" s="274">
        <v>1</v>
      </c>
    </row>
    <row r="523" spans="1:3" ht="15.75" x14ac:dyDescent="0.25">
      <c r="A523" s="273" t="s">
        <v>2403</v>
      </c>
      <c r="B523" s="274" t="s">
        <v>2404</v>
      </c>
      <c r="C523" s="274">
        <v>1</v>
      </c>
    </row>
    <row r="524" spans="1:3" ht="15.75" x14ac:dyDescent="0.25">
      <c r="A524" s="273" t="s">
        <v>2405</v>
      </c>
      <c r="B524" s="274" t="s">
        <v>2406</v>
      </c>
      <c r="C524" s="274">
        <v>8</v>
      </c>
    </row>
    <row r="525" spans="1:3" ht="15.75" x14ac:dyDescent="0.25">
      <c r="A525" s="273" t="s">
        <v>2407</v>
      </c>
      <c r="B525" s="274" t="s">
        <v>2408</v>
      </c>
      <c r="C525" s="274">
        <v>1</v>
      </c>
    </row>
    <row r="526" spans="1:3" ht="15.75" x14ac:dyDescent="0.25">
      <c r="A526" s="273" t="s">
        <v>2409</v>
      </c>
      <c r="B526" s="274" t="s">
        <v>2410</v>
      </c>
      <c r="C526" s="274">
        <v>1</v>
      </c>
    </row>
    <row r="527" spans="1:3" ht="15.75" x14ac:dyDescent="0.25">
      <c r="A527" s="273" t="s">
        <v>2411</v>
      </c>
      <c r="B527" s="274" t="s">
        <v>2412</v>
      </c>
      <c r="C527" s="274">
        <v>1</v>
      </c>
    </row>
    <row r="528" spans="1:3" ht="15.75" x14ac:dyDescent="0.25">
      <c r="A528" s="273" t="s">
        <v>2413</v>
      </c>
      <c r="B528" s="274" t="s">
        <v>2414</v>
      </c>
      <c r="C528" s="274">
        <v>1</v>
      </c>
    </row>
    <row r="529" spans="1:3" ht="15.75" x14ac:dyDescent="0.25">
      <c r="A529" s="273" t="s">
        <v>2457</v>
      </c>
      <c r="B529" s="274" t="s">
        <v>2458</v>
      </c>
      <c r="C529" s="274">
        <v>1</v>
      </c>
    </row>
    <row r="530" spans="1:3" ht="15.75" x14ac:dyDescent="0.25">
      <c r="A530" s="273" t="s">
        <v>2415</v>
      </c>
      <c r="B530" s="274" t="s">
        <v>2416</v>
      </c>
      <c r="C530" s="274">
        <v>1</v>
      </c>
    </row>
    <row r="531" spans="1:3" ht="15.75" x14ac:dyDescent="0.25">
      <c r="A531" s="273" t="s">
        <v>2417</v>
      </c>
      <c r="B531" s="274" t="s">
        <v>2418</v>
      </c>
      <c r="C531" s="274">
        <v>1</v>
      </c>
    </row>
    <row r="532" spans="1:3" ht="15.75" x14ac:dyDescent="0.25">
      <c r="A532" s="273" t="s">
        <v>2419</v>
      </c>
      <c r="B532" s="274" t="s">
        <v>2420</v>
      </c>
      <c r="C532" s="274">
        <v>1</v>
      </c>
    </row>
    <row r="533" spans="1:3" ht="15.75" x14ac:dyDescent="0.25">
      <c r="A533" s="273" t="s">
        <v>2421</v>
      </c>
      <c r="B533" s="274" t="s">
        <v>2422</v>
      </c>
      <c r="C533" s="274">
        <v>1</v>
      </c>
    </row>
    <row r="534" spans="1:3" ht="15.75" x14ac:dyDescent="0.25">
      <c r="A534" s="273" t="s">
        <v>2423</v>
      </c>
      <c r="B534" s="274" t="s">
        <v>2424</v>
      </c>
      <c r="C534" s="274">
        <v>1</v>
      </c>
    </row>
    <row r="535" spans="1:3" ht="15.75" x14ac:dyDescent="0.25">
      <c r="A535" s="273" t="s">
        <v>2425</v>
      </c>
      <c r="B535" s="274" t="s">
        <v>2426</v>
      </c>
      <c r="C535" s="274">
        <v>1</v>
      </c>
    </row>
    <row r="536" spans="1:3" ht="15.75" x14ac:dyDescent="0.25">
      <c r="A536" s="273" t="s">
        <v>2427</v>
      </c>
      <c r="B536" s="274" t="s">
        <v>2428</v>
      </c>
      <c r="C536" s="274">
        <v>1</v>
      </c>
    </row>
    <row r="537" spans="1:3" ht="15.75" x14ac:dyDescent="0.25">
      <c r="A537" s="273" t="s">
        <v>2429</v>
      </c>
      <c r="B537" s="274" t="s">
        <v>2430</v>
      </c>
      <c r="C537" s="274">
        <v>1</v>
      </c>
    </row>
    <row r="538" spans="1:3" ht="15.75" x14ac:dyDescent="0.25">
      <c r="A538" s="273" t="s">
        <v>2431</v>
      </c>
      <c r="B538" s="274" t="s">
        <v>2432</v>
      </c>
      <c r="C538" s="274">
        <v>1</v>
      </c>
    </row>
    <row r="539" spans="1:3" ht="15.75" x14ac:dyDescent="0.25">
      <c r="A539" s="273" t="s">
        <v>2433</v>
      </c>
      <c r="B539" s="274" t="s">
        <v>2434</v>
      </c>
      <c r="C539" s="274">
        <v>1</v>
      </c>
    </row>
    <row r="540" spans="1:3" ht="15.75" x14ac:dyDescent="0.25">
      <c r="A540" s="273" t="s">
        <v>2459</v>
      </c>
      <c r="B540" s="274" t="s">
        <v>2460</v>
      </c>
      <c r="C540" s="274">
        <v>1</v>
      </c>
    </row>
    <row r="541" spans="1:3" ht="15.75" x14ac:dyDescent="0.25">
      <c r="A541" s="273" t="s">
        <v>2435</v>
      </c>
      <c r="B541" s="274" t="s">
        <v>2436</v>
      </c>
      <c r="C541" s="274">
        <v>1</v>
      </c>
    </row>
    <row r="542" spans="1:3" ht="15.75" x14ac:dyDescent="0.25">
      <c r="A542" s="273" t="s">
        <v>2437</v>
      </c>
      <c r="B542" s="274" t="s">
        <v>2438</v>
      </c>
      <c r="C542" s="274">
        <v>1</v>
      </c>
    </row>
    <row r="543" spans="1:3" ht="15.75" x14ac:dyDescent="0.25">
      <c r="A543" s="273" t="s">
        <v>2439</v>
      </c>
      <c r="B543" s="274" t="s">
        <v>2440</v>
      </c>
      <c r="C543" s="274">
        <v>1</v>
      </c>
    </row>
    <row r="544" spans="1:3" ht="15.75" x14ac:dyDescent="0.25">
      <c r="A544" s="273" t="s">
        <v>2441</v>
      </c>
      <c r="B544" s="274" t="s">
        <v>2442</v>
      </c>
      <c r="C544" s="274">
        <v>1</v>
      </c>
    </row>
    <row r="545" spans="1:3" ht="15.75" x14ac:dyDescent="0.25">
      <c r="A545" s="273" t="s">
        <v>2443</v>
      </c>
      <c r="B545" s="274" t="s">
        <v>2444</v>
      </c>
      <c r="C545" s="274">
        <v>1</v>
      </c>
    </row>
    <row r="546" spans="1:3" ht="15.75" x14ac:dyDescent="0.25">
      <c r="A546" s="273" t="s">
        <v>2445</v>
      </c>
      <c r="B546" s="274" t="s">
        <v>2446</v>
      </c>
      <c r="C546" s="274">
        <v>1</v>
      </c>
    </row>
    <row r="547" spans="1:3" ht="15.75" x14ac:dyDescent="0.25">
      <c r="A547" s="273" t="s">
        <v>2447</v>
      </c>
      <c r="B547" s="273" t="s">
        <v>2448</v>
      </c>
      <c r="C547" s="273">
        <v>1</v>
      </c>
    </row>
    <row r="548" spans="1:3" ht="15.75" x14ac:dyDescent="0.25">
      <c r="A548" s="273" t="s">
        <v>2449</v>
      </c>
      <c r="B548" s="273" t="s">
        <v>2450</v>
      </c>
      <c r="C548" s="273">
        <v>1</v>
      </c>
    </row>
    <row r="549" spans="1:3" ht="15.75" x14ac:dyDescent="0.25">
      <c r="A549" s="273" t="s">
        <v>2451</v>
      </c>
      <c r="B549" s="273" t="s">
        <v>2452</v>
      </c>
      <c r="C549" s="273">
        <v>1</v>
      </c>
    </row>
    <row r="550" spans="1:3" ht="15.75" x14ac:dyDescent="0.25">
      <c r="A550" s="273" t="s">
        <v>2453</v>
      </c>
      <c r="B550" s="273" t="s">
        <v>2454</v>
      </c>
      <c r="C550" s="273">
        <v>1</v>
      </c>
    </row>
    <row r="551" spans="1:3" ht="15.75" x14ac:dyDescent="0.25">
      <c r="A551" s="273" t="s">
        <v>2461</v>
      </c>
      <c r="B551" s="273" t="s">
        <v>2462</v>
      </c>
      <c r="C551" s="273">
        <v>1</v>
      </c>
    </row>
    <row r="552" spans="1:3" ht="15.75" x14ac:dyDescent="0.25">
      <c r="A552" s="273" t="s">
        <v>2463</v>
      </c>
      <c r="B552" s="273" t="s">
        <v>2464</v>
      </c>
      <c r="C552" s="273">
        <v>1</v>
      </c>
    </row>
    <row r="553" spans="1:3" ht="15.75" x14ac:dyDescent="0.25">
      <c r="A553" s="273" t="s">
        <v>2465</v>
      </c>
      <c r="B553" s="273" t="s">
        <v>2466</v>
      </c>
      <c r="C553" s="273">
        <v>1</v>
      </c>
    </row>
    <row r="554" spans="1:3" ht="15.75" x14ac:dyDescent="0.25">
      <c r="A554" s="273" t="s">
        <v>2467</v>
      </c>
      <c r="B554" s="273" t="s">
        <v>2468</v>
      </c>
      <c r="C554" s="273">
        <v>1</v>
      </c>
    </row>
    <row r="555" spans="1:3" ht="15.75" x14ac:dyDescent="0.25">
      <c r="A555" s="273" t="s">
        <v>2469</v>
      </c>
      <c r="B555" s="273" t="s">
        <v>2470</v>
      </c>
      <c r="C555" s="273">
        <v>1</v>
      </c>
    </row>
    <row r="556" spans="1:3" ht="15.75" x14ac:dyDescent="0.25">
      <c r="A556" s="273" t="s">
        <v>2471</v>
      </c>
      <c r="B556" s="273" t="s">
        <v>2472</v>
      </c>
      <c r="C556" s="273">
        <v>1</v>
      </c>
    </row>
    <row r="557" spans="1:3" ht="15.75" x14ac:dyDescent="0.25">
      <c r="A557" s="273" t="s">
        <v>2473</v>
      </c>
      <c r="B557" s="273" t="s">
        <v>2474</v>
      </c>
      <c r="C557" s="273">
        <v>1</v>
      </c>
    </row>
    <row r="558" spans="1:3" ht="15.75" x14ac:dyDescent="0.25">
      <c r="A558" s="273" t="s">
        <v>2475</v>
      </c>
      <c r="B558" s="273" t="s">
        <v>2476</v>
      </c>
      <c r="C558" s="273">
        <v>1</v>
      </c>
    </row>
    <row r="559" spans="1:3" ht="15.75" x14ac:dyDescent="0.25">
      <c r="A559" s="273" t="s">
        <v>2477</v>
      </c>
      <c r="B559" s="273" t="s">
        <v>2478</v>
      </c>
      <c r="C559" s="273">
        <v>1</v>
      </c>
    </row>
    <row r="560" spans="1:3" ht="15.75" x14ac:dyDescent="0.25">
      <c r="A560" s="273" t="s">
        <v>2479</v>
      </c>
      <c r="B560" s="273" t="s">
        <v>2480</v>
      </c>
      <c r="C560" s="273">
        <v>1</v>
      </c>
    </row>
    <row r="561" spans="1:3" ht="15.75" x14ac:dyDescent="0.25">
      <c r="A561" s="273" t="s">
        <v>2188</v>
      </c>
      <c r="B561" s="273" t="s">
        <v>2189</v>
      </c>
      <c r="C561" s="273">
        <v>4</v>
      </c>
    </row>
    <row r="562" spans="1:3" ht="15.75" x14ac:dyDescent="0.25">
      <c r="A562" s="273" t="s">
        <v>2190</v>
      </c>
      <c r="B562" s="273" t="s">
        <v>1495</v>
      </c>
      <c r="C562" s="273">
        <v>2</v>
      </c>
    </row>
    <row r="563" spans="1:3" ht="15.75" x14ac:dyDescent="0.25">
      <c r="A563" s="273" t="s">
        <v>2191</v>
      </c>
      <c r="B563" s="273" t="s">
        <v>2192</v>
      </c>
      <c r="C563" s="273">
        <v>4</v>
      </c>
    </row>
    <row r="564" spans="1:3" ht="15.75" x14ac:dyDescent="0.25">
      <c r="A564" s="273" t="s">
        <v>2193</v>
      </c>
      <c r="B564" s="273" t="s">
        <v>2194</v>
      </c>
      <c r="C564" s="273">
        <v>1</v>
      </c>
    </row>
    <row r="565" spans="1:3" ht="15.75" x14ac:dyDescent="0.25">
      <c r="A565" s="273" t="s">
        <v>2195</v>
      </c>
      <c r="B565" s="273" t="s">
        <v>2196</v>
      </c>
      <c r="C565" s="273">
        <v>4</v>
      </c>
    </row>
    <row r="566" spans="1:3" ht="15.75" x14ac:dyDescent="0.25">
      <c r="A566" s="273" t="s">
        <v>2197</v>
      </c>
      <c r="B566" s="273" t="s">
        <v>2198</v>
      </c>
      <c r="C566" s="273">
        <v>3</v>
      </c>
    </row>
    <row r="567" spans="1:3" ht="15.75" x14ac:dyDescent="0.25">
      <c r="A567" s="273" t="s">
        <v>2199</v>
      </c>
      <c r="B567" s="273" t="s">
        <v>2200</v>
      </c>
      <c r="C567" s="273">
        <v>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3874043-1092-46f2-b7ed-3863b0441e79">
      <Terms xmlns="http://schemas.microsoft.com/office/infopath/2007/PartnerControls"/>
    </lcf76f155ced4ddcb4097134ff3c332f>
    <TaxCatchAll xmlns="2c75e67c-ed2d-4c91-baba-8aa4949e551e"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B5B4DEE38E943499C2C7511919B72BA" ma:contentTypeVersion="14" ma:contentTypeDescription="Create a new document." ma:contentTypeScope="" ma:versionID="fc42658f6af853bf54f81a61a3f212e3">
  <xsd:schema xmlns:xsd="http://www.w3.org/2001/XMLSchema" xmlns:xs="http://www.w3.org/2001/XMLSchema" xmlns:p="http://schemas.microsoft.com/office/2006/metadata/properties" xmlns:ns1="http://schemas.microsoft.com/sharepoint/v3" xmlns:ns2="33874043-1092-46f2-b7ed-3863b0441e79" xmlns:ns3="2c75e67c-ed2d-4c91-baba-8aa4949e551e" targetNamespace="http://schemas.microsoft.com/office/2006/metadata/properties" ma:root="true" ma:fieldsID="d9f091e4208c45b1fc7767885202b3b3" ns1:_="" ns2:_="" ns3:_="">
    <xsd:import namespace="http://schemas.microsoft.com/sharepoint/v3"/>
    <xsd:import namespace="33874043-1092-46f2-b7ed-3863b0441e79"/>
    <xsd:import namespace="2c75e67c-ed2d-4c91-baba-8aa4949e551e"/>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74043-1092-46f2-b7ed-3863b0441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8C8F36-649E-4064-8C7F-884F8A4D8BAF}">
  <ds:schemaRefs>
    <ds:schemaRef ds:uri="http://schemas.microsoft.com/sharepoint/v3/contenttype/forms"/>
  </ds:schemaRefs>
</ds:datastoreItem>
</file>

<file path=customXml/itemProps2.xml><?xml version="1.0" encoding="utf-8"?>
<ds:datastoreItem xmlns:ds="http://schemas.openxmlformats.org/officeDocument/2006/customXml" ds:itemID="{F091E993-0F18-4E99-BC5E-A721B8ECDCAB}">
  <ds:schemaRefs>
    <ds:schemaRef ds:uri="http://schemas.microsoft.com/office/2006/metadata/longProperties"/>
    <ds:schemaRef ds:uri=""/>
  </ds:schemaRefs>
</ds:datastoreItem>
</file>

<file path=customXml/itemProps3.xml><?xml version="1.0" encoding="utf-8"?>
<ds:datastoreItem xmlns:ds="http://schemas.openxmlformats.org/officeDocument/2006/customXml" ds:itemID="{E9542635-1D91-443D-96E7-ED7DC396B054}">
  <ds:schemaRefs>
    <ds:schemaRef ds:uri="http://purl.org/dc/elements/1.1/"/>
    <ds:schemaRef ds:uri="http://purl.org/dc/dcmitype/"/>
    <ds:schemaRef ds:uri="http://schemas.microsoft.com/office/infopath/2007/PartnerControls"/>
    <ds:schemaRef ds:uri="http://purl.org/dc/terms/"/>
    <ds:schemaRef ds:uri="http://schemas.microsoft.com/office/2006/documentManagement/types"/>
    <ds:schemaRef ds:uri="2c75e67c-ed2d-4c91-baba-8aa4949e551e"/>
    <ds:schemaRef ds:uri="http://schemas.openxmlformats.org/package/2006/metadata/core-properties"/>
    <ds:schemaRef ds:uri="33874043-1092-46f2-b7ed-3863b0441e79"/>
    <ds:schemaRef ds:uri="http://schemas.microsoft.com/sharepoint/v3"/>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C00B4753-93CD-4578-AEA1-1F6095199D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874043-1092-46f2-b7ed-3863b0441e79"/>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Dashboard</vt:lpstr>
      <vt:lpstr>Results</vt:lpstr>
      <vt:lpstr>Instructions</vt:lpstr>
      <vt:lpstr>General Test Cases</vt:lpstr>
      <vt:lpstr>Apache2.4</vt:lpstr>
      <vt:lpstr>IIS10</vt:lpstr>
      <vt:lpstr>Change Log</vt:lpstr>
      <vt:lpstr>New Release Changes</vt:lpstr>
      <vt:lpstr>Issue Code Table</vt:lpstr>
      <vt:lpstr>Apache2.4!Print_Area</vt:lpstr>
      <vt:lpstr>'Change Log'!Print_Area</vt:lpstr>
      <vt:lpstr>Dashboard!Print_Area</vt:lpstr>
      <vt:lpstr>'General Test Cases'!Print_Area</vt:lpstr>
      <vt:lpstr>Instructions!Print_Area</vt:lpstr>
      <vt:lpstr>'New Release Changes'!Print_Area</vt:lpstr>
      <vt:lpstr>Results!Print_Area</vt:lpstr>
      <vt:lpstr>Apache2.4!Print_Titles</vt:lpstr>
      <vt:lpstr>'General Test Cases'!Print_Titles</vt:lpstr>
    </vt:vector>
  </TitlesOfParts>
  <Manager>Office of Safeguards</Manager>
  <Company>Internal Revenue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Lancaster Shannon E</cp:lastModifiedBy>
  <cp:revision/>
  <dcterms:created xsi:type="dcterms:W3CDTF">2012-09-21T14:43:24Z</dcterms:created>
  <dcterms:modified xsi:type="dcterms:W3CDTF">2025-07-25T13:00:14Z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y fmtid="{D5CDD505-2E9C-101B-9397-08002B2CF9AE}" pid="12" name="ContentTypeId">
    <vt:lpwstr>0x010100BB5B4DEE38E943499C2C7511919B72BA</vt:lpwstr>
  </property>
  <property fmtid="{D5CDD505-2E9C-101B-9397-08002B2CF9AE}" pid="13" name="MediaServiceImageTags">
    <vt:lpwstr/>
  </property>
</Properties>
</file>