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https://irsgov-my.sharepoint.com/personal/5vlpb_ds_irsnet_gov/Documents/WCMS Requests/"/>
    </mc:Choice>
  </mc:AlternateContent>
  <xr:revisionPtr revIDLastSave="0" documentId="8_{CCBFC5EC-8F26-4994-8DC6-75D1C74C8836}" xr6:coauthVersionLast="47" xr6:coauthVersionMax="47" xr10:uidLastSave="{00000000-0000-0000-0000-000000000000}"/>
  <bookViews>
    <workbookView xWindow="1170" yWindow="1170" windowWidth="21600" windowHeight="11835" tabRatio="552" xr2:uid="{00000000-000D-0000-FFFF-FFFF00000000}"/>
  </bookViews>
  <sheets>
    <sheet name="Dashboard" sheetId="5" r:id="rId1"/>
    <sheet name="Results" sheetId="4" r:id="rId2"/>
    <sheet name="Instructions" sheetId="6" r:id="rId3"/>
    <sheet name="Gen Test Cases" sheetId="9" r:id="rId4"/>
    <sheet name="Solaris 10 Test Cases" sheetId="14" r:id="rId5"/>
    <sheet name="Solaris 11.4 Test Cases " sheetId="16" r:id="rId6"/>
    <sheet name="Change Log" sheetId="7" r:id="rId7"/>
    <sheet name="Appendix" sheetId="8" r:id="rId8"/>
    <sheet name="New Release Changes" sheetId="18" r:id="rId9"/>
    <sheet name="Issue Code Table" sheetId="15" r:id="rId10"/>
  </sheets>
  <definedNames>
    <definedName name="_xlnm._FilterDatabase" localSheetId="7" hidden="1">Appendix!#REF!</definedName>
    <definedName name="_xlnm._FilterDatabase" localSheetId="3" hidden="1">'Gen Test Cases'!$A$2:$M$17</definedName>
    <definedName name="_xlnm._FilterDatabase" localSheetId="8" hidden="1">'New Release Changes'!$A$2:$D$2</definedName>
    <definedName name="_xlnm._FilterDatabase" localSheetId="4" hidden="1">'Solaris 10 Test Cases'!$A$2:$O$125</definedName>
    <definedName name="_xlnm._FilterDatabase" localSheetId="5" hidden="1">'Solaris 11.4 Test Cases '!$A$2:$O$96</definedName>
    <definedName name="_xlnm.Print_Area" localSheetId="8">'New Release Changes'!$A$1:$D$2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3" i="4" l="1"/>
  <c r="E13" i="4"/>
  <c r="D13" i="4"/>
  <c r="C13" i="4"/>
  <c r="B13" i="4"/>
  <c r="O13" i="4"/>
  <c r="K17" i="4"/>
  <c r="K18" i="4"/>
  <c r="K21" i="4"/>
  <c r="K22" i="4"/>
  <c r="AA58" i="16"/>
  <c r="D32" i="4"/>
  <c r="O32" i="4"/>
  <c r="E32" i="4"/>
  <c r="C32" i="4"/>
  <c r="B32" i="4"/>
  <c r="AA5" i="9"/>
  <c r="AA8" i="9"/>
  <c r="AA4" i="9"/>
  <c r="AA10" i="9"/>
  <c r="AA6" i="9"/>
  <c r="AA11" i="9"/>
  <c r="AA7" i="9"/>
  <c r="AA12" i="9"/>
  <c r="M32" i="4"/>
  <c r="AA4" i="16"/>
  <c r="AA5" i="16"/>
  <c r="AA6" i="16"/>
  <c r="AA7" i="16"/>
  <c r="AA8" i="16"/>
  <c r="AA9" i="16"/>
  <c r="AA10" i="16"/>
  <c r="AA11" i="16"/>
  <c r="AA12" i="16"/>
  <c r="AA13" i="16"/>
  <c r="AA14" i="16"/>
  <c r="AA15" i="16"/>
  <c r="AA16" i="16"/>
  <c r="AA17" i="16"/>
  <c r="AA18" i="16"/>
  <c r="AA19" i="16"/>
  <c r="AA20" i="16"/>
  <c r="AA21" i="16"/>
  <c r="AA22" i="16"/>
  <c r="AA23" i="16"/>
  <c r="AA24" i="16"/>
  <c r="AA25" i="16"/>
  <c r="AA26" i="16"/>
  <c r="AA27" i="16"/>
  <c r="AA28" i="16"/>
  <c r="AA29" i="16"/>
  <c r="AA30" i="16"/>
  <c r="AA31" i="16"/>
  <c r="AA32" i="16"/>
  <c r="AA33" i="16"/>
  <c r="AA34" i="16"/>
  <c r="AA35" i="16"/>
  <c r="AA36" i="16"/>
  <c r="AA37" i="16"/>
  <c r="AA38" i="16"/>
  <c r="AA39" i="16"/>
  <c r="AA40" i="16"/>
  <c r="AA41" i="16"/>
  <c r="AA42" i="16"/>
  <c r="AA43" i="16"/>
  <c r="AA44" i="16"/>
  <c r="AA45" i="16"/>
  <c r="AA46" i="16"/>
  <c r="AA47" i="16"/>
  <c r="AA48" i="16"/>
  <c r="AA49" i="16"/>
  <c r="AA50" i="16"/>
  <c r="AA51" i="16"/>
  <c r="AA52" i="16"/>
  <c r="AA53" i="16"/>
  <c r="AA54" i="16"/>
  <c r="AA55" i="16"/>
  <c r="AA56" i="16"/>
  <c r="AA57" i="16"/>
  <c r="AA59" i="16"/>
  <c r="AA60" i="16"/>
  <c r="AA61" i="16"/>
  <c r="AA62" i="16"/>
  <c r="AA63" i="16"/>
  <c r="AA64" i="16"/>
  <c r="AA65" i="16"/>
  <c r="AA66" i="16"/>
  <c r="AA67" i="16"/>
  <c r="AA68" i="16"/>
  <c r="AA69" i="16"/>
  <c r="AA70" i="16"/>
  <c r="AA71" i="16"/>
  <c r="AA72" i="16"/>
  <c r="AA73" i="16"/>
  <c r="AA74" i="16"/>
  <c r="AA75" i="16"/>
  <c r="AA76" i="16"/>
  <c r="AA77" i="16"/>
  <c r="AA78" i="16"/>
  <c r="AA79" i="16"/>
  <c r="AA80" i="16"/>
  <c r="AA81" i="16"/>
  <c r="AA82" i="16"/>
  <c r="AA83" i="16"/>
  <c r="AA84" i="16"/>
  <c r="AA85" i="16"/>
  <c r="AA86" i="16"/>
  <c r="AA87" i="16"/>
  <c r="AA88" i="16"/>
  <c r="AA89" i="16"/>
  <c r="AA90" i="16"/>
  <c r="AA91" i="16"/>
  <c r="F13" i="4" l="1"/>
  <c r="N13" i="4"/>
  <c r="J17" i="4" s="1"/>
  <c r="K41" i="4"/>
  <c r="K40" i="4"/>
  <c r="K37" i="4"/>
  <c r="K36" i="4"/>
  <c r="F32" i="4" l="1"/>
  <c r="N32" i="4"/>
  <c r="J36" i="4" s="1"/>
  <c r="AA3" i="16" l="1"/>
  <c r="AA4" i="14"/>
  <c r="AA5" i="14"/>
  <c r="AA6" i="14"/>
  <c r="AA7" i="14"/>
  <c r="AA8" i="14"/>
  <c r="AA9" i="14"/>
  <c r="AA10" i="14"/>
  <c r="AA11" i="14"/>
  <c r="AA12" i="14"/>
  <c r="AA13" i="14"/>
  <c r="AA14" i="14"/>
  <c r="AA15" i="14"/>
  <c r="AA16" i="14"/>
  <c r="AA17" i="14"/>
  <c r="AA18" i="14"/>
  <c r="AA19" i="14"/>
  <c r="AA20" i="14"/>
  <c r="AA21" i="14"/>
  <c r="AA22" i="14"/>
  <c r="AA23" i="14"/>
  <c r="AA24" i="14"/>
  <c r="AA25" i="14"/>
  <c r="AA26" i="14"/>
  <c r="AA27" i="14"/>
  <c r="AA28" i="14"/>
  <c r="AA29" i="14"/>
  <c r="AA30" i="14"/>
  <c r="AA31" i="14"/>
  <c r="AA32" i="14"/>
  <c r="AA33" i="14"/>
  <c r="AA34" i="14"/>
  <c r="AA35" i="14"/>
  <c r="AA36" i="14"/>
  <c r="AA37" i="14"/>
  <c r="AA38" i="14"/>
  <c r="AA39" i="14"/>
  <c r="AA40" i="14"/>
  <c r="AA41" i="14"/>
  <c r="AA42" i="14"/>
  <c r="AA43" i="14"/>
  <c r="AA44" i="14"/>
  <c r="AA45" i="14"/>
  <c r="AA46" i="14"/>
  <c r="AA47" i="14"/>
  <c r="AA48" i="14"/>
  <c r="AA49" i="14"/>
  <c r="AA50" i="14"/>
  <c r="AA51" i="14"/>
  <c r="AA52" i="14"/>
  <c r="AA53" i="14"/>
  <c r="AA54" i="14"/>
  <c r="AA55" i="14"/>
  <c r="AA56" i="14"/>
  <c r="AA57" i="14"/>
  <c r="AA58" i="14"/>
  <c r="AA59" i="14"/>
  <c r="AA60" i="14"/>
  <c r="AA61" i="14"/>
  <c r="AA62" i="14"/>
  <c r="AA63" i="14"/>
  <c r="AA64" i="14"/>
  <c r="AA65" i="14"/>
  <c r="AA66" i="14"/>
  <c r="AA67" i="14"/>
  <c r="AA68" i="14"/>
  <c r="AA69" i="14"/>
  <c r="AA70" i="14"/>
  <c r="AA71" i="14"/>
  <c r="AA72" i="14"/>
  <c r="AA73" i="14"/>
  <c r="AA74" i="14"/>
  <c r="AA75" i="14"/>
  <c r="AA76" i="14"/>
  <c r="AA77" i="14"/>
  <c r="AA78" i="14"/>
  <c r="AA79" i="14"/>
  <c r="AA80" i="14"/>
  <c r="AA81" i="14"/>
  <c r="AA82" i="14"/>
  <c r="AA83" i="14"/>
  <c r="AA84" i="14"/>
  <c r="AA85" i="14"/>
  <c r="AA86" i="14"/>
  <c r="AA88" i="14"/>
  <c r="AA89" i="14"/>
  <c r="AA90" i="14"/>
  <c r="AA91" i="14"/>
  <c r="AA92" i="14"/>
  <c r="AA93" i="14"/>
  <c r="AA95" i="14"/>
  <c r="AA96" i="14"/>
  <c r="AA97" i="14"/>
  <c r="AA98" i="14"/>
  <c r="AA99" i="14"/>
  <c r="AA100" i="14"/>
  <c r="AA101" i="14"/>
  <c r="AA102" i="14"/>
  <c r="AA103" i="14"/>
  <c r="AA104" i="14"/>
  <c r="AA105" i="14"/>
  <c r="AA106" i="14"/>
  <c r="AA107" i="14"/>
  <c r="AA108" i="14"/>
  <c r="AA109" i="14"/>
  <c r="AA110" i="14"/>
  <c r="AA111" i="14"/>
  <c r="AA112" i="14"/>
  <c r="AA113" i="14"/>
  <c r="AA114" i="14"/>
  <c r="AA115" i="14"/>
  <c r="AA116" i="14"/>
  <c r="AA117" i="14"/>
  <c r="AA118" i="14"/>
  <c r="AA119" i="14"/>
  <c r="AA120" i="14"/>
  <c r="AA121" i="14"/>
  <c r="AA122" i="14"/>
  <c r="AA123" i="14"/>
  <c r="AA124" i="14"/>
  <c r="AA3" i="14"/>
  <c r="AA3" i="9"/>
  <c r="J21" i="4" l="1"/>
  <c r="C17" i="4"/>
  <c r="D17" i="4"/>
  <c r="I17" i="4" s="1"/>
  <c r="E17" i="4"/>
  <c r="F17" i="4"/>
  <c r="C18" i="4"/>
  <c r="D18" i="4"/>
  <c r="I18" i="4" s="1"/>
  <c r="E18" i="4"/>
  <c r="F18" i="4"/>
  <c r="C19" i="4"/>
  <c r="D19" i="4"/>
  <c r="I19" i="4" s="1"/>
  <c r="E19" i="4"/>
  <c r="F19" i="4"/>
  <c r="C20" i="4"/>
  <c r="D20" i="4"/>
  <c r="I20" i="4" s="1"/>
  <c r="E20" i="4"/>
  <c r="F20" i="4"/>
  <c r="C21" i="4"/>
  <c r="D21" i="4"/>
  <c r="I21" i="4" s="1"/>
  <c r="E21" i="4"/>
  <c r="F21" i="4"/>
  <c r="C22" i="4"/>
  <c r="D22" i="4"/>
  <c r="I22" i="4" s="1"/>
  <c r="E22" i="4"/>
  <c r="F22" i="4"/>
  <c r="C23" i="4"/>
  <c r="D23" i="4"/>
  <c r="I23" i="4" s="1"/>
  <c r="E23" i="4"/>
  <c r="F23" i="4"/>
  <c r="H23" i="4" s="1"/>
  <c r="C24" i="4"/>
  <c r="D24" i="4"/>
  <c r="I24" i="4" s="1"/>
  <c r="E24" i="4"/>
  <c r="F24" i="4"/>
  <c r="E41" i="4"/>
  <c r="C39" i="4"/>
  <c r="D43" i="4"/>
  <c r="I43" i="4" s="1"/>
  <c r="F36" i="4"/>
  <c r="D42" i="4"/>
  <c r="I42" i="4" s="1"/>
  <c r="C36" i="4"/>
  <c r="E38" i="4"/>
  <c r="F43" i="4"/>
  <c r="D36" i="4"/>
  <c r="I36" i="4" s="1"/>
  <c r="E37" i="4"/>
  <c r="F41" i="4"/>
  <c r="D39" i="4"/>
  <c r="I39" i="4" s="1"/>
  <c r="F40" i="4"/>
  <c r="D41" i="4"/>
  <c r="I41" i="4" s="1"/>
  <c r="E36" i="4"/>
  <c r="F42" i="4"/>
  <c r="C40" i="4"/>
  <c r="D40" i="4"/>
  <c r="I40" i="4" s="1"/>
  <c r="F37" i="4"/>
  <c r="C42" i="4"/>
  <c r="E43" i="4"/>
  <c r="C41" i="4"/>
  <c r="F39" i="4"/>
  <c r="F38" i="4"/>
  <c r="C43" i="4"/>
  <c r="E40" i="4"/>
  <c r="C38" i="4"/>
  <c r="E39" i="4"/>
  <c r="C37" i="4"/>
  <c r="E42" i="4"/>
  <c r="D38" i="4"/>
  <c r="I38" i="4" s="1"/>
  <c r="D37" i="4"/>
  <c r="I37" i="4" s="1"/>
  <c r="J40" i="4"/>
  <c r="H22" i="4" l="1"/>
  <c r="H24" i="4"/>
  <c r="H21" i="4"/>
  <c r="H20" i="4"/>
  <c r="H19" i="4"/>
  <c r="H18" i="4"/>
  <c r="H17" i="4"/>
  <c r="H40" i="4"/>
  <c r="H38" i="4"/>
  <c r="H41" i="4"/>
  <c r="H37" i="4"/>
  <c r="H36" i="4"/>
  <c r="H43" i="4"/>
  <c r="H42" i="4"/>
  <c r="H39" i="4"/>
  <c r="D25" i="4" l="1"/>
  <c r="G13" i="4" s="1"/>
  <c r="D44" i="4"/>
  <c r="G32" i="4" s="1"/>
</calcChain>
</file>

<file path=xl/sharedStrings.xml><?xml version="1.0" encoding="utf-8"?>
<sst xmlns="http://schemas.openxmlformats.org/spreadsheetml/2006/main" count="5532" uniqueCount="3555">
  <si>
    <t>Internal Revenue Service</t>
  </si>
  <si>
    <t>Office of Safeguards</t>
  </si>
  <si>
    <t xml:space="preserve"> ▪ SCSEM Subject: Oracle Solaris 10, 11.4</t>
  </si>
  <si>
    <t xml:space="preserve"> ▪ SCSEM Version: 4.0</t>
  </si>
  <si>
    <t xml:space="preserve"> ▪ SCSEM Release Date: June 30, 2025</t>
  </si>
  <si>
    <t>NOTICE:</t>
  </si>
  <si>
    <t>The IRS strongly recommends agencies test all Safeguard Computer Security Evaluation Matrix (SCSEM) settings in a development or test</t>
  </si>
  <si>
    <t>environment prior to deployment in production.   In some cases a security setting may impact a system’s functionality and usability. Consequently,</t>
  </si>
  <si>
    <t>it is important to perform testing to determine the impact on system security, functionality, and usability. Ideally, the test system configuration</t>
  </si>
  <si>
    <t>should match the production system configuration.  Prior to making changes to the production system, agencies should back up all critical data</t>
  </si>
  <si>
    <t>files on the system and if possible, make a full backup of the system to ensure it can be restored to its pre-SCSEM state if necessary.</t>
  </si>
  <si>
    <t>General Testing Information</t>
  </si>
  <si>
    <t>Agency Name:</t>
  </si>
  <si>
    <t>Agency Code:</t>
  </si>
  <si>
    <t>Test Location:</t>
  </si>
  <si>
    <t>Test Date:</t>
  </si>
  <si>
    <t>Closing Date:</t>
  </si>
  <si>
    <t>Shared Agencies:</t>
  </si>
  <si>
    <t>Name of Tester:</t>
  </si>
  <si>
    <t>Device Name:</t>
  </si>
  <si>
    <t>OS/App Version:</t>
  </si>
  <si>
    <t>Network Location:</t>
  </si>
  <si>
    <t xml:space="preserve">Device Function: </t>
  </si>
  <si>
    <t>Agency Representatives and Contact Information</t>
  </si>
  <si>
    <t>Name:</t>
  </si>
  <si>
    <t>Org:</t>
  </si>
  <si>
    <t>Title:</t>
  </si>
  <si>
    <t>Phone:</t>
  </si>
  <si>
    <t>E-mail:</t>
  </si>
  <si>
    <t>This SCSEM was designed to comply with Section 508 of the Rehabilitation Act</t>
  </si>
  <si>
    <t>Please submit SCSEM feedback and suggestions to SafeguardReports@IRS.gov</t>
  </si>
  <si>
    <t>Obtain SCSEM updates online at http://www.irs.gov/uac/Safeguards-Program</t>
  </si>
  <si>
    <t>Internal</t>
  </si>
  <si>
    <t>External</t>
  </si>
  <si>
    <t>Stand-alone</t>
  </si>
  <si>
    <t>Testing Results</t>
  </si>
  <si>
    <t>INSTRUCTIONS:</t>
  </si>
  <si>
    <t>Sections below are automatically calculated.</t>
  </si>
  <si>
    <t>The 'Info' status is provided for use by the tester during test execution to indicate more information is needed to complete the test.</t>
  </si>
  <si>
    <t>It is not an acceptable final test status, all test cases should be Pass, Fail or N/A at the conclusion of testing.</t>
  </si>
  <si>
    <t>1.  Oracle Solaris 10 Test Results</t>
  </si>
  <si>
    <t xml:space="preserve">       Use this box if Oracle Solaris 10 tests were conducted.</t>
  </si>
  <si>
    <t>This table calculates all tests in the Gen Test Cases + Oracle Solaris 10 Test Cases tabs.</t>
  </si>
  <si>
    <t>Final Test Results</t>
  </si>
  <si>
    <t>Overall SCSEM Statistics</t>
  </si>
  <si>
    <t>Passed</t>
  </si>
  <si>
    <t>Failed</t>
  </si>
  <si>
    <t>Additional Information Requested</t>
  </si>
  <si>
    <t>N/A</t>
  </si>
  <si>
    <t>Total Number of Tests Performed</t>
  </si>
  <si>
    <t>Weighted Pass Rate</t>
  </si>
  <si>
    <t>All SCSEM Tests</t>
  </si>
  <si>
    <t>Complete</t>
  </si>
  <si>
    <t>Blank</t>
  </si>
  <si>
    <t>Available</t>
  </si>
  <si>
    <t>Totals</t>
  </si>
  <si>
    <t>Weighted Score</t>
  </si>
  <si>
    <t>Risk Rating</t>
  </si>
  <si>
    <t>Test Cases</t>
  </si>
  <si>
    <t>Pass</t>
  </si>
  <si>
    <t>Fail</t>
  </si>
  <si>
    <t>Weight</t>
  </si>
  <si>
    <t>Possible</t>
  </si>
  <si>
    <t>Actual</t>
  </si>
  <si>
    <t>Device Weighted Score:</t>
  </si>
  <si>
    <t>5.  Oracle Solaris 11.4 Test Results</t>
  </si>
  <si>
    <t xml:space="preserve">       Use this box if Oracle Solaris 11.4 tests were conducted.</t>
  </si>
  <si>
    <t>This table calculates all tests in the Gen Test Cases + Oracle Solaris 11.4 Test Cases tabs.</t>
  </si>
  <si>
    <t>Instructions</t>
  </si>
  <si>
    <t>Introduction and Purpose:</t>
  </si>
  <si>
    <t xml:space="preserve">This SCSEM is used by the IRS Office of Safeguards to evaluate compliance with IRS Publication 1075 for agencies that have implemented  
Oracle Solaris operating systems for systems that receive, store or process or transmit Federal Tax Information (FTI). 
Agencies should use this SCSEM to prepare for an upcoming Safeguards review. It is also an effective tool for agency use as part of internal periodic 
security assessments or internal inspections to ensure continued compliance in the years when a Safeguards review is not scheduled.  The agency 
can also use the SCSEM to identify the types of policies and procedures required to ensure continued compliance with IRS Publication 1075.
Gen Test Cases - These selected set of security controls satisfy the minimum general requirements of IRS Publication 1075.  Agencies must always assess the performance of these security controls to ensure that they were implemented correctly, operate correctly, and satisfy all minimum requirements of IRS Publication 1075 requirements.  Technology specific controls are specified in their respective tabs.   
▪ IRS Publication 1075, Tax Information Security Guidelines for Federal, State and Local Agencies (Rev. 11-2021) 
▪ NIST SP 800-53 Rev. 5, Recommended Security Controls for Federal Information Systems and Organizations
▪ Solaris 10 Test Cases - Test cases specific to Oracle Solaris Version 10.  These should be tested in conjunction with the Gen Test Cases.    
▪ Solaris 11.4 Test Cases - Test cases specific to Oracle Solaris Version 11.4.  These should be tested in conjunction with the Gen Test Cases.   
</t>
  </si>
  <si>
    <t>Test Cases Legend:</t>
  </si>
  <si>
    <t>▪ Test ID</t>
  </si>
  <si>
    <t xml:space="preserve">Pre-populated number to uniquely identify SCSEM test cases.  The ID format  includes the platform, platform version </t>
  </si>
  <si>
    <t>and a unique number (01-XX) and can therefore be easily identified after the test has been executed.</t>
  </si>
  <si>
    <t>▪ NIST ID</t>
  </si>
  <si>
    <t>Mapping of test case requirements to one or more NIST SP 800-53 control identifiers for reporting purposes.</t>
  </si>
  <si>
    <t>▪ NIST Control Name</t>
  </si>
  <si>
    <t>Full name which describes the NIST ID.</t>
  </si>
  <si>
    <t>▪ Test Method</t>
  </si>
  <si>
    <t>Automated and Manual indicators are added to the Test method to indicate whether the test can be accomplished through the Automated Assessment tool.</t>
  </si>
  <si>
    <t>▪ Section Title</t>
  </si>
  <si>
    <t>Section title conveys the intent of the recommendation.</t>
  </si>
  <si>
    <t>▪ Description</t>
  </si>
  <si>
    <t xml:space="preserve">Description of specifically what the test is designed to accomplish.  The objective should be a summary of the </t>
  </si>
  <si>
    <t>test case and expected results.</t>
  </si>
  <si>
    <t>▪ Test Procedures</t>
  </si>
  <si>
    <t xml:space="preserve">A detailed description of the step-by-step instructions to be followed by the tester.  The test procedures should be </t>
  </si>
  <si>
    <t>executed using the applicable NIST 800-53A test method (Interview, Examine).</t>
  </si>
  <si>
    <t>▪ Expected Results</t>
  </si>
  <si>
    <t>Provides a description of the acceptable conditions allowed as a result of the test procedure execution.</t>
  </si>
  <si>
    <t>▪ Actual Results</t>
  </si>
  <si>
    <t>The tester shall provide appropriate detail describing the outcome of the test.  The tester is responsible for identifying</t>
  </si>
  <si>
    <t>Interviewees and Evidence to validate the results in this field or the separate Notes/Evidence field.</t>
  </si>
  <si>
    <t>▪ Status</t>
  </si>
  <si>
    <t xml:space="preserve">The tester indicates the status for the test results (Pass, Fail, Info, N/A).  "Pass" indicates that the expected results </t>
  </si>
  <si>
    <t>were met.  "Fail" indicates the expected results were not met.  "Info" is temporary and indicates that the test execution</t>
  </si>
  <si>
    <t xml:space="preserve">is not completed and additional information is required to determine a Pass/Fail status. "N/A" indicates that the </t>
  </si>
  <si>
    <t xml:space="preserve">test subject is not capable of implementing the expected results and doing so does not impact security.  The tester </t>
  </si>
  <si>
    <t>must determine the appropriateness of the "N/A" status.</t>
  </si>
  <si>
    <t>▪ Notes/Evidence</t>
  </si>
  <si>
    <t xml:space="preserve">As determined appropriate to the tester or as required by the test method, procedures or expected results, the tester </t>
  </si>
  <si>
    <t>may need to provide additional information pertaining to the test execution (Interviewee, Documentation, etc.)</t>
  </si>
  <si>
    <t>▪ Criticality</t>
  </si>
  <si>
    <t xml:space="preserve">The risk category has been pre-populated next to each control based on Safeguard’s definition of control criticality and to assist agencies in establishing priorities for corrective action.  The reviewer may recommend a change to the prioritization to the SRT Chief in order to accurately reflect the risk and the overall security posture based on environment specific testing.
 </t>
  </si>
  <si>
    <t>▪ CIS Benchmark Section #</t>
  </si>
  <si>
    <t>Mapping of test case requirements to the CIS Benchmark section number.</t>
  </si>
  <si>
    <t>▪ Recommendation #</t>
  </si>
  <si>
    <t>Mapping of test case requirements to the CIS Benchmark recommendation number.</t>
  </si>
  <si>
    <t>▪ Rationale Statement</t>
  </si>
  <si>
    <t>The Rationale section conveys the security benefits of the recommended configuration. This section also details where the risks, threats, and vulnerabilities associated with a configuration posture.</t>
  </si>
  <si>
    <t>▪ Remediation Procedure</t>
  </si>
  <si>
    <t>Remediation content for implementing and assessing benchmark guidance  The content allows you to apply the recommended settings for a particular benchmark.</t>
  </si>
  <si>
    <t>▪ Issue Codes</t>
  </si>
  <si>
    <t>A single issue code must be selected for each test case to calculate the weighted risk score.  The tester must perform this activity when executing each test.</t>
  </si>
  <si>
    <t>Test ID</t>
  </si>
  <si>
    <t>NIST ID</t>
  </si>
  <si>
    <t>NIST Control Name</t>
  </si>
  <si>
    <t>Test Method</t>
  </si>
  <si>
    <t>Description</t>
  </si>
  <si>
    <t>Test Procedures</t>
  </si>
  <si>
    <t>Expected Results</t>
  </si>
  <si>
    <t>Actual Results</t>
  </si>
  <si>
    <t>Status</t>
  </si>
  <si>
    <t>Notes/Evidence</t>
  </si>
  <si>
    <t>Criticality</t>
  </si>
  <si>
    <t>Issue Code Mapping</t>
  </si>
  <si>
    <t>Issue Code Description</t>
  </si>
  <si>
    <t>Risk Rating (Do Not Edit)</t>
  </si>
  <si>
    <t>SLRGEN-01</t>
  </si>
  <si>
    <t>SA-22</t>
  </si>
  <si>
    <t>Unsupported System Components</t>
  </si>
  <si>
    <t>Examine &amp; Interview</t>
  </si>
  <si>
    <t>Verify that the Solaris OS is supported by the vendor. 
Each organization shall ensure that unsupported software is removed or upgraded to a supported version prior to a vendor dropping support.</t>
  </si>
  <si>
    <t xml:space="preserve">1. Interview the SA (System Administrator) to determine if maintenance is readily available for the server's operating system version.   Vendor support must include security updates or hot fixes that address any new security vulnerabilities.  
Compare results with the vendors support website to verify that support has not expired.  </t>
  </si>
  <si>
    <t xml:space="preserve">1. The server's operating system is currently under support by the vendor.  Security updates or hot fixes are available to address any security flaws discovered.  </t>
  </si>
  <si>
    <t>Critical</t>
  </si>
  <si>
    <t>HSA7
HSA8
HSA9</t>
  </si>
  <si>
    <t>HSA7:  The external facing system is no longer supported by the vendor
HSA8:  The internally hosted operating system's major release is no longer supported by the vendor
HSA9: The internally hosted operating system's minor release is no longer supported by the vendor</t>
  </si>
  <si>
    <t>SLRGEN-04</t>
  </si>
  <si>
    <t>SC-28</t>
  </si>
  <si>
    <t>Protection of Information at Rest</t>
  </si>
  <si>
    <t>Interview
Examine</t>
  </si>
  <si>
    <t>Protect the confidentiality and integrity of the FTI, and IT System-related information (e.g., configurations, rule sets);  at rest.</t>
  </si>
  <si>
    <t>Interview agency personnel to determine if the agency has implemented cryptographic mechanisms to prevent unauthorized disclosure and modification of FTI at rest on end user computing systems (i.e., desktop computers, laptop computers, mobile devices, portable and removable storage devices) in non-volatile storage.</t>
  </si>
  <si>
    <t>FTI is encrypted using the latest FIPS approved cryptography. Document the specific encryption specifications in the test results.
Validate the product used to encrypt FTI at rest using the NIST inventory</t>
  </si>
  <si>
    <t>Significant</t>
  </si>
  <si>
    <t>HSC42</t>
  </si>
  <si>
    <t>HSC42: Encryption capabilities do not meet the latest FIPS 140 requirements</t>
  </si>
  <si>
    <t>SLRGEN-02</t>
  </si>
  <si>
    <t>AC-2</t>
  </si>
  <si>
    <t>Account Management</t>
  </si>
  <si>
    <t xml:space="preserve">Verify the agency has implemented an account management process for the Solaris Server.
</t>
  </si>
  <si>
    <t xml:space="preserve">1. Interview the system administrator to verify documented operating procedures exist for user and system account creation, termination, and expiration.
</t>
  </si>
  <si>
    <t xml:space="preserve">1. The system administrator can demonstrate that documented operating procedures exist.
</t>
  </si>
  <si>
    <t>IRS Safeguards Requirement</t>
  </si>
  <si>
    <t>Moderate</t>
  </si>
  <si>
    <t>HAC7</t>
  </si>
  <si>
    <t>HAC7:  Account management procedures are not in place</t>
  </si>
  <si>
    <t>SLRGEN-06</t>
  </si>
  <si>
    <t>AC-5</t>
  </si>
  <si>
    <t>Separation of Duties</t>
  </si>
  <si>
    <t>Interview</t>
  </si>
  <si>
    <t>Verify that the system enforces a separation of duties for sensitive administrator roles.
There is an effective segregation of duties between the administration functions and the auditing functions of the system.</t>
  </si>
  <si>
    <t>Interview the system administrator  to identify the following:
- Personnel that review and clear audit logs.
- Personnel that perform non-audit administration such as create, modify, and delete access control rules; system user access management.</t>
  </si>
  <si>
    <t xml:space="preserve">Personnel who review and clear audit logs are separate from personnel that perform non-audit administration.
</t>
  </si>
  <si>
    <t>HAU10
HAC12</t>
  </si>
  <si>
    <t>HAU10:  Audit logs are not properly protected
HAC12: Separation of duties is not in place</t>
  </si>
  <si>
    <t>SLRGEN-08</t>
  </si>
  <si>
    <t>CM-7</t>
  </si>
  <si>
    <t>Least Functionality</t>
  </si>
  <si>
    <t xml:space="preserve">Unneeded functionality is disabled. 
</t>
  </si>
  <si>
    <t xml:space="preserve">1. Interview the system administrator to determine what functionality is installed and enabled by default for the application.
2. Determine what software is installed on the servers.  Determine which services are needed by examining the system documentation and interviewing the Application Administrator.
</t>
  </si>
  <si>
    <t>1. Any functions installed by default that are not required by the application are disabled.
2. Services or software which are not needed are not present or disabled on the server.</t>
  </si>
  <si>
    <t>HCM10</t>
  </si>
  <si>
    <t>HCM10:  System has unneeded functionality installed</t>
  </si>
  <si>
    <t>SLRGEN-03</t>
  </si>
  <si>
    <t>IA-2</t>
  </si>
  <si>
    <t>Identification and Authentication (Organizational Users)</t>
  </si>
  <si>
    <t>The agency employs sufficient multi-factor authentication mechanisms for all local access to the network for all privileged and non-privileged users.</t>
  </si>
  <si>
    <r>
      <t xml:space="preserve">1. Interview agency personnel to determine if the agency requires multi-factor authentication (MFA) for local access, unless the terminal is in a restricted area per Pub 1075 requirements.
2. Examine procedures to determine how multi-factor authentication is implemented for all local machine and network access. If a personal identification number (PIN) is used as an authenticator for MFA, ensure the following is enforced:
a,  Minimum length of 8 digits or maximum length allowable by the device
b. Enforce complex sequences (e.g., 73961548 – no repeating digits and no sequential digits);
c. Do not store with the Smartcard; and
d. Do not share.
</t>
    </r>
    <r>
      <rPr>
        <b/>
        <sz val="10"/>
        <color rgb="FFFF0000"/>
        <rFont val="Arial"/>
        <family val="2"/>
      </rPr>
      <t xml:space="preserve">Note: If step 1 / MFA is fully implemented, but the complexity/length requirements in step 2 are not met this finding may be downgraded to moderate. 
</t>
    </r>
    <r>
      <rPr>
        <sz val="10"/>
        <rFont val="Arial"/>
        <family val="2"/>
      </rPr>
      <t xml:space="preserve">
Note:  Implementing a jump server or requiring two different passwords for accessing a system does not solely constitute multi-factor authentication.</t>
    </r>
  </si>
  <si>
    <t>1. The agency requires multi-factor authentication for local access to the network and information systems that receive, process, store or transmit FTI.
2. The multi-factor authentication mechanism is sufficient and implemented for all local access to the network.
3. Minimum requirements are met as outlined in test case if a PIN is used.</t>
  </si>
  <si>
    <t xml:space="preserve">Note - This is applicable to all workstations, servers, hypervisors, network devices, etc. within the FTI scope.
Multi-factor authentication requires the user to provide two or more of the three authentication factors: a knowledge factor (something only known by the user such as a password), a possession factor ("something only the user has"), and an inherence factor ("something only the user is").
</t>
  </si>
  <si>
    <t>HAC64
HAC65
HAC66
HPW12</t>
  </si>
  <si>
    <t>HAC64: Multi-factor authentication is not required for internal privileged and non-privileged access
HAC65: Multi-factor authentication is not required for internal privileged access
HAC66: Multi-factor authentication is not required for internal non-privileged access
HPW12: Passwords do not meet complexity requirements</t>
  </si>
  <si>
    <t>SLRGEN-11</t>
  </si>
  <si>
    <t>IA-5(1)</t>
  </si>
  <si>
    <t>Authenticator Management | Password-based Authentication</t>
  </si>
  <si>
    <t>Test (Manual)</t>
  </si>
  <si>
    <t>Commonly-used, expected, or compromised passwords</t>
  </si>
  <si>
    <t>The agency employs mechanisms to ensure passwords aren’t used that are commonly-used, expected, or compromised passwords.</t>
  </si>
  <si>
    <t xml:space="preserve">1. Interview agency personnel to determine if there is password policy for checking for commonly-used, expected, or compromised passwords.
2. Examine the technical implementation of the policy to ensure the following requirements are met:
a. A list of prohibited passwords is referenced that may include:
  • Passwords obtained from previous breach corpuses.
  • Dictionary words.
  • Repetitive or sequential characters (e.g., ‘aaaaaa’, ‘1234abcd’.)
  • Context-specific words, such as the name of the service, the username, and derivatives thereof. 
b. The list must be updated at least annually.
c. On creation/update passwords are checked to ensure they’re not on the list
d. Annually, existing passwords are check to ensure they’re not on the list
</t>
  </si>
  <si>
    <t xml:space="preserve">This test case is N/A, if the  MFA is utilized with a PIN (not password) and there are no local accounts with passwords.
This finding may be downgraded to Moderate if the following mitigations are in place for systems that do not check that passwords are not commonly-used, expected, or compromised passwords:
•	Enforce password lifetime restrictions of one (1) day minimum and 90 days maximum. (for non-Service accounts)
•	Password History/Reuse: 
o	For all systems: 24 generations. 
o	For systems unable to implement history/reuse restriction by generations but are able to restrict history/reuse for a specified time period, passwords shall not be reusable for a period of six (6) months. </t>
  </si>
  <si>
    <t>HPW19</t>
  </si>
  <si>
    <t>HPW19: More than one Publication 1075 password requirement is not met</t>
  </si>
  <si>
    <t>SLRGEN-05</t>
  </si>
  <si>
    <t>AU-6</t>
  </si>
  <si>
    <t>Audit Review, Analysis, and Reporting</t>
  </si>
  <si>
    <t>Verify that audit trails are reviewed at a minimum weekly for anomalies (i.e. standard operations, unauthorized access attempts, etc.).
Exceptions and violations are properly analyzed and appropriate actions are taken.</t>
  </si>
  <si>
    <t xml:space="preserve">1. Interview system administrator and ask for the system documentation that states how often audit logs are reviewed. Also, determine when the last audit logs were reviewed.  
2. Examine reports that demonstrate monitoring of security violations, such as unauthorized user access. </t>
  </si>
  <si>
    <t xml:space="preserve">1. The system administrator  can provide system documentation identifying how often the auditing logs are reviewed.  
2. The audit trail is reviewed weekly or more frequently at the discretion of the information system owner for indications of unusual activity related to potential unauthorized FTI access.
</t>
  </si>
  <si>
    <t>HAU3</t>
  </si>
  <si>
    <t>HAU3:  Audit logs are not being reviewed</t>
  </si>
  <si>
    <t>SLRGEN-07</t>
  </si>
  <si>
    <t>AU-9</t>
  </si>
  <si>
    <t>Protection of Audit Information</t>
  </si>
  <si>
    <t>Audit trails cannot be read or modified by non-administrator users.</t>
  </si>
  <si>
    <t xml:space="preserve">1. Interview the system administrator to determine the application audit log location.  Examine the permission settings of the log files.  
</t>
  </si>
  <si>
    <t>1.  Log files have appropriate permissions assigned and permissions are not excessive.</t>
  </si>
  <si>
    <t>HAU10</t>
  </si>
  <si>
    <t>HAU10:  Audit logs are not properly protected</t>
  </si>
  <si>
    <t>SLRGEN-09</t>
  </si>
  <si>
    <t>AU-12</t>
  </si>
  <si>
    <t>Audit Generation</t>
  </si>
  <si>
    <t xml:space="preserve">Verify that audit data is archived and maintained.
IRS practice has been to retain archived audit logs/trails for the remainder of the year they were made plus six years.  Logs must be retained for a total of 7 years.  </t>
  </si>
  <si>
    <t>1. Interview the system administrator to determine if audit data is captured, backed up, and maintained. IRS practice has been to retain archived audit logs/trails for the remainder of the year they were made plus six years.</t>
  </si>
  <si>
    <t>1. Audit data is captured, backed up, and maintained. IRS requires agencies to retain archived audit logs/trails for the remainder of the year they were made plus six years.</t>
  </si>
  <si>
    <t>HAU7</t>
  </si>
  <si>
    <t>HAU7:  Audit records are not retained per Pub 1075</t>
  </si>
  <si>
    <t>Input of test results starting with this row require corresponding Test IDs in Column A. Insert new rows above here.</t>
  </si>
  <si>
    <t>Info</t>
  </si>
  <si>
    <t>Criticality Ratings</t>
  </si>
  <si>
    <t>Limited</t>
  </si>
  <si>
    <t>Section Title</t>
  </si>
  <si>
    <t>Finding (Internal Use Only)</t>
  </si>
  <si>
    <t>Issue Code</t>
  </si>
  <si>
    <t>CIS Benchmark Section #</t>
  </si>
  <si>
    <t>Recommendation #</t>
  </si>
  <si>
    <t>Rationale Statement</t>
  </si>
  <si>
    <t>Remediation Procedure</t>
  </si>
  <si>
    <t>Remediation Statement (Internal Use Only)</t>
  </si>
  <si>
    <t>CAP Request Statement (Internal Use Only)</t>
  </si>
  <si>
    <t>SLR10-01</t>
  </si>
  <si>
    <t>SI-2</t>
  </si>
  <si>
    <t>Flaw Remediation</t>
  </si>
  <si>
    <t>Use the Latest OS Release</t>
  </si>
  <si>
    <t>Periodically, Oracle releases updates to the Solaris 10 operating system to support new hardware platforms, deliver new functionality as well as the bundle together a set of patches that can be tested as a unit.</t>
  </si>
  <si>
    <t>Run the following command to determine the current OS level:
# head -1 /etc/release</t>
  </si>
  <si>
    <t>The latest version of Solaris 10 OS software is installed (Solaris 10 1/13).</t>
  </si>
  <si>
    <t>The latest version has not been applied.</t>
  </si>
  <si>
    <t>HSI2
HSI27</t>
  </si>
  <si>
    <t xml:space="preserve">HSI2: System patch level is insufficient
HSI27: Critical security patches have not been applied </t>
  </si>
  <si>
    <t>Newer updates may contain security enhancements that would not be available through the standard patching process. As a result, it is recommended that the latest update of the Solaris 10 OS software be used to take advantage of the latest functionality. As with any software installation, organizations need to determine if a given update meets their requirements and verify the compatibility and supportability of any additional software against the update revision that is selected.</t>
  </si>
  <si>
    <t>Obtain and install the latest update of the Solaris 10 OS software.</t>
  </si>
  <si>
    <t xml:space="preserve">Obtain and install the latest update of the Solaris 10 OS software or go to a later version of Solaris and apply all security updates.  </t>
  </si>
  <si>
    <t xml:space="preserve">To close this finding,  please provide a screenshot of the full Solaris version or a copy of the /etc/release file with the agency's CAP. </t>
  </si>
  <si>
    <t>SLR10-02</t>
  </si>
  <si>
    <t>Apply Latest OS Patches</t>
  </si>
  <si>
    <t>During the patch cluster installation process, administrators may ignore individual patches that fail to install returning either code 2 (indicates that the patch has already been installed on the system) or code 8 (the patch applies to an operating system package which is not installed on the machine). If a patch install fails with any other return code, consult the patch installation log in /var/sadm/install_data.
	Note that in addition to installing the Patch Clusters as described above, administrators may wish to also check the Solaris.PatchReport file (available from the same FTP site as the patch clusters) for additional security or functionality patches that may be required on the local system. Administrators are also encouraged to check the individual README files provided with each patch for further information and post-install instructions. Automated tools for maintaining current patch levels are also available, such as the Oracle Patch Manager tool ("man smpatch" for more info). 
	Note that best practices recommend verifying the integrity of downloaded software and patches using file or package signatures. Failure to do so may result in the system being compromised by a "Trojan Horse" created by an attacker with unauthorized access to the archive site. Oracle provides digital signatures for its patches.</t>
  </si>
  <si>
    <t>Automated tools for maintaining current patch levels are available, such as the Oracle Patch Manager tool ("man smpatch" for more info). There are also a number of auditing tools that are designed to check for patch levels.</t>
  </si>
  <si>
    <t>Solaris 10 patches are regularly installed.</t>
  </si>
  <si>
    <t>Patches are not regularly installed on the system.</t>
  </si>
  <si>
    <t>Installing the latest available patches provides protection from exploitation of known vulnerabilities that have been patched.</t>
  </si>
  <si>
    <t>Create a directory to extract the patches. Make sure this directory is owned by root and mode 755, such as /var/tmp/patches. Obtain OraclePatch Cluster from http://sunsolve.sun.com/show.do?target=patches/patch-access [http://sunsolve.sun.com/show.do?target=patches/patch-access ] and look for the Recommended Patch Clusters. The downloaded file will, by default, be named _Recommended.zip, where  is the Solaris OS release number. Download the Patch Cluster into /var/tmp/patches using the following commands:
# mkdir /var/tmp/patches
# chmod 755 /var/tmp/patches
# cd /var/tmp/patches 
Once the patch cluster is downloaded, extract and install the patches using the following commands:
# unzip -qq *_Recommended.zip
# cd *_SunAlert_Patch_Cluster
# ./installcluster --
# cd ..
# rm -rf *_Recommended* 
The  may be found in the patch cluster README file and is required to ensure the README has been read.</t>
  </si>
  <si>
    <t xml:space="preserve">Create a directory to extract the patches and make sure the directory is owned by root with permissions no more excessive than 755.  Once created, install an automated tool such as Oracle Patch manager for monitoring patch levels. One method to accomplish the recommended state is to execute the following command(s):
# mkdir /var/tmp/patches
# chmod 755 /var/tmp/patches
# cd /var/tmp/patches 
Once the patch cluster is downloaded, extract and install the patches using the following commands:
# unzip -qq *_Recommended.zip
# cd *_SunAlert_Patch_Cluster
# ./installcluster --
# cd ..
# rm -rf *_Recommended* 
</t>
  </si>
  <si>
    <t xml:space="preserve">To close this finding, please provide a screenshot of the full Solaris version or a copy of the /etc/release file with the agency's CAP. </t>
  </si>
  <si>
    <t>SLR10-03</t>
  </si>
  <si>
    <t xml:space="preserve">SI-7 </t>
  </si>
  <si>
    <t>Software, Firmware and Information Integrity</t>
  </si>
  <si>
    <t>Test (Automated)</t>
  </si>
  <si>
    <t>Install Solaris Encryption Kit</t>
  </si>
  <si>
    <t>The Solaris 10 Encryption Kit contains kernel modules that implement various encryption
algorithms for IPsec and Kerberos, utilities that encrypt and decrypt files from the
command line, and libraries with functions that application programs call to perform
encryption. The Encryption Kit enables larger key sizes (&gt; 128) of the following
algorithms:
	AES (128, 192, and 256-bit key sizes)
Blowfish (32 to 448-bit key sizes in 8-bit increments)
RCFOUR/RC4 (8 to 2048-bit key sizes)
	Please see the documentation included with the package for more information.
Regulations on the export of encryption software are subject to change
This action is not needed for systems running Solaris 10 08/07 and newer as the Solaris 10
Encryption Kit is installed by default. Do not use this software download on systems
running Solaris 10 08/07 or newer versions of the operating system.
	NOTE: If you are installing the Encryption Kit on Solaris 10 11/06 or older versions of the
Solaris OS, the package will also install SUNWcryman. On newer versions, the manual pages
are included in the system manual pages by default.</t>
  </si>
  <si>
    <t>Perform the following to determine if the system is configured as recommended:
# pkgchk SUNWcry
# pkgchk SUNWcryr</t>
  </si>
  <si>
    <t>The Solaris 10 encryption kit is installed to provide secure protocol support for IPSec and Kerberos.</t>
  </si>
  <si>
    <t>The Solaris 10 encryption kit is not installed, which causes a lack of secure protocol support for IPSec and Kerberos.</t>
  </si>
  <si>
    <t>Stronger encryption algorithms aid in protecting data from unauthorized access or
disclosure.</t>
  </si>
  <si>
    <t>For Solaris 10 11/06 or older versions of the Solaris OS, obtain the Solaris 10 Encryption
Kit from https://cds.sun.com/is-bin/INTERSHOP.enfinity/WFS/CDS-CDS_SMISite/
en_US/-/USD/ViewProductDetail-Start?ProductRef=Sol10-GA-Encryption-G-F@CDSCDS_
SMI
After downloading the software, to implement this action, execute the following
commands:
# unzip -qq sol-10-encrypt-GA-iso.zip
# lofiadm -a `pwd`/sol-10-encrypt-GA.iso /dev/lofi/1
# mount -F hsfs -o ro /dev/lofi/1 /mnt 
Note that the device returned in the step above is the one to be used in the next step.
# mount -F hsfs -o ro /dev/lofi/1 /mnt
# cd /mnt/Encryption_10/`uname -p`/Packages
# pkgadd -d . all
[respond to pkgadd questions]
# cd
# umount /mnt
# lofiadm -d /dev/lofi/1</t>
  </si>
  <si>
    <t xml:space="preserve">Configure and install the Solaris 10 encryption kit from oracle's website, which contains kernel modules that implement various encryption algorithms for IPsec and Kerberos. This finding can be remediated by installing SUNWcry and SUNWcryr packages. 
After downloading the software, to implement this action, execute the following
commands:
# unzip -qq sol-10-encrypt-GA-iso.zip
# lofiadm -a `pwd`/sol-10-encrypt-GA.iso /dev/lofi/1
# mount -F hsfs -o ro /dev/lofi/1 /mnt 
Note that the device returned in the step above is the one to be used in the next step.
# mount -F hsfs -o ro /dev/lofi/1 /mnt
# cd /mnt/Encryption_10/`uname -p`/Packages
# pkgadd -d . all
[respond to pkgadd questions]
# cd
# umount /mnt
# lofiadm -d /dev/lofi/1
</t>
  </si>
  <si>
    <t xml:space="preserve">To close this finding, please provide a screenshot showing the encryption packages have been installed with the agency's CAP. </t>
  </si>
  <si>
    <t>SLR10-04</t>
  </si>
  <si>
    <t>Disable Local CDE ToolTalk Database Server</t>
  </si>
  <si>
    <t>The ToolTalk service enables independent CDE applications to communicate with each
other without having direct knowledge of each other. Applications create and send
ToolTalk messages to communicate with each other. The ToolTalk service receives these
messages, determines the recipients, and then delivers the messages to the appropriate
applications.</t>
  </si>
  <si>
    <t>Perform the following to determine if the system is configured as recommended:
# svcs -Ho state svc:/network/rpc/cde-ttdbserver:tcp
disabled</t>
  </si>
  <si>
    <t>The ToolTalk service is disabled. Output contains the following: 
disabled</t>
  </si>
  <si>
    <t>The ToolTalk service is enabled on the server.</t>
  </si>
  <si>
    <t>2.1.1</t>
  </si>
  <si>
    <t>Unless your organization is specifically using the ToolTalk service, disable it. The best
defense against a service being exploited is to disable it.</t>
  </si>
  <si>
    <t>The ToolTalk service is disabled
# svcadm disable svc:/network/rpc/cde-ttdbserver:tcp</t>
  </si>
  <si>
    <t xml:space="preserve">Disable the ToolTalk service. One method to accomplish the recommended state is to execute the following command(s):
# svcadm disable svc:/network/rpc/cde-ttdbserver:tcp
</t>
  </si>
  <si>
    <t xml:space="preserve">To close this finding, please provide a  screenshot showing the ToolTalk service has been disabled screenshot showing the ToolTalk service has been disabled with the agency's CAP. </t>
  </si>
  <si>
    <t>SLR10-05</t>
  </si>
  <si>
    <t>Disable Local CDE Calendar Manager</t>
  </si>
  <si>
    <t>CDE Calendar Manager is an appointment and resource scheduling tool. CDE Calendar
Manager can help you schedule and keep track of your daily appointments. Upon request,
Calendar Manager can send you reminders in advance of your appointments.
If you place the CDE Calendar Manager in local only mode, users on other computers will
not be able to attach to the system calendar manager and look at the local user's calendar.</t>
  </si>
  <si>
    <t>Perform the following to determine if the system is configured as recommended:
# svcs -Ho state svc:/network/rpc/cde-calendar-manager:default
disabled</t>
  </si>
  <si>
    <t>The CDE Calendar Manager service is disabled. Output contains the following:
disabled</t>
  </si>
  <si>
    <t>The CDE Calendar Manager service is enabled on the server.</t>
  </si>
  <si>
    <t>2.1.2</t>
  </si>
  <si>
    <t>Unless your organization is specifically using the CDE Calendar Manager service, disable it.</t>
  </si>
  <si>
    <t>The CDE Calendar Manager service is disabled
# svcadm disable svc:/network/rpc/cde-calendar-manager:default</t>
  </si>
  <si>
    <t xml:space="preserve">Disable the unnecessary CDE Calendar Manager service One method to accomplish the recommended state is to execute the following command(s):
# svcadm disable svc:/network/rpc/cde-calendar-manager:default
</t>
  </si>
  <si>
    <t xml:space="preserve">To close this finding, please provide a screenshot showing the CDE Calendar Manager service has been disabled with the agency's CAP. </t>
  </si>
  <si>
    <t>SLR10-06</t>
  </si>
  <si>
    <t>Disable Local Graphical Login Environment</t>
  </si>
  <si>
    <t>The CDE login service provides the capability of logging into the system using an Xwindows type interface from the console. If XDMCP remote session access to a machine is not required at all, but graphical login access for the console is required, leave the service in local-only mode. If there is no requirement for graphical services on the console, disable this service. Run this command from the command-line interface as disabling it will kill any active graphical sessions.
	CDE login manager is just one of two available in the Solaris OS, the other being the GNOME Display Manager which is not enabled by default in Solaris.</t>
  </si>
  <si>
    <t>Perform the following to determine if the system is configured as recommended:
# svcs -Ho state svc:/application/graphical-login/cde-login
disabled
# svcs -Ho state svc:/application/gdm2-login
disabled</t>
  </si>
  <si>
    <t>Graphical login access from the console is disabled. Output contains the following:
disabled</t>
  </si>
  <si>
    <t>Graphical login access from the console is enabled on the server.</t>
  </si>
  <si>
    <t>2.1.3</t>
  </si>
  <si>
    <t>Unless your organization specifically requires graphical login access from the console, disable it.</t>
  </si>
  <si>
    <t>To disable graphical login access from the console is disabled
# svcadm disable svc:/application/graphical-login/cde-login</t>
  </si>
  <si>
    <t xml:space="preserve">Disable graphical login access from the console and ensure only ssh version 2 is used. One method to accomplish the recommended state is to execute the following command(s):
# svcadm disable svc:/application/graphical-login/cde-login
</t>
  </si>
  <si>
    <t xml:space="preserve">To close this finding, please provide a screenshot showing the graphical interface / cde-login has been disabled with the agency's CAP. </t>
  </si>
  <si>
    <t>SLR10-08</t>
  </si>
  <si>
    <t>Disable Local Web Console</t>
  </si>
  <si>
    <t>The Java Web Console (smcwebserver(1M)) provides a common location for users to access web-based system management applications.</t>
  </si>
  <si>
    <t>Perform the following to determine if the system is configured as recommended:
# svcs -Ho state svc:/system/webconsole:console
disabled</t>
  </si>
  <si>
    <t>The Java Web Console is disabled. Output contains the following:
disabled</t>
  </si>
  <si>
    <t>The Java Web Console is enabled on the server.</t>
  </si>
  <si>
    <t>2.1.4</t>
  </si>
  <si>
    <t>If there is no need to use web based management applications, disable this service.</t>
  </si>
  <si>
    <t>Perform the following The Java Web Console:
# svcadm disable svc:/system/webconsole:console</t>
  </si>
  <si>
    <t xml:space="preserve">Disable the java web console. One method to accomplish the recommended state is to execute the following command(s):
# svcadm disable svc:/system/webconsole:console
</t>
  </si>
  <si>
    <t xml:space="preserve">To close this finding, please provide a screenshot showing the java web console has been disabled with the agency's CAP. </t>
  </si>
  <si>
    <t>SLR10-09</t>
  </si>
  <si>
    <t>Disable Local WBEM</t>
  </si>
  <si>
    <t>Web-Based Enterprise Management (WBEM) is a set of management and Internet technologies. Solaris WBEM Services software provides WBEM services in the Solaris OS, including secure access and manipulation of management data. The software includes a Solaris platform provider that enables management applications to access information about managed resources such as devices and software in the Solaris OS. WBEM is used by the Solaris Management Console (SMC).</t>
  </si>
  <si>
    <t>Perform the following to determine if the system is configured as recommended:
# svcs -Ho state svc:/application/management/wbem
disabled</t>
  </si>
  <si>
    <t>Web-Based Enterprise Management is disabled. Output contains the following:
disabled</t>
  </si>
  <si>
    <t>Web-Based Enterprise Management is enabled on the server.</t>
  </si>
  <si>
    <t>2.1.5</t>
  </si>
  <si>
    <t>If your site does not use Web-Based Enterprise Management, disable this service.</t>
  </si>
  <si>
    <t>To disable Web-Based Enterprise Management is disabled
# svcadm disable svc:/application/management/wbem</t>
  </si>
  <si>
    <t xml:space="preserve">Disable the web-based enterprise management service. One method to accomplish the recommended state is to execute the following command(s):
# svcadm disable svc:/application/management/wbem
</t>
  </si>
  <si>
    <t xml:space="preserve">To close this finding, please provide a screenshot showing the web-based enterprise management service has been disabled with the agency's CAP. </t>
  </si>
  <si>
    <t>SLR10-10</t>
  </si>
  <si>
    <t>Disable Local BSD Print Protocol Adapter</t>
  </si>
  <si>
    <t>RFC 1179 describes the Berkeley system based line printer protocol. The service is used to control local Berkeley system based print spooling. It listens on port 515 for incoming print jobs. Secure by default limits access to the line printers by only allowing print jobs to be initiated from the local system. If the machine does not have locally attached printers, disable this service. Note that this service is not required for printing to a network printer.
	NOTE: In Solaris 10, Update 8, this service is disabled by netservices limited if the service svc:/application/print/server is disabled.</t>
  </si>
  <si>
    <t>Perform the following to determine if the system is configured as recommended:
# svcs -Ho state svc:/application/print/rfc1179
disabled</t>
  </si>
  <si>
    <t>The local Berkeley system based print spooling is disabled. Output contains the following:
disabled</t>
  </si>
  <si>
    <t>The local Berkeley system based print spooling is enabled on the server.</t>
  </si>
  <si>
    <t>2.1.6</t>
  </si>
  <si>
    <t>If your site does not use local Berkeley system based print spooling, disable this service.</t>
  </si>
  <si>
    <t>To disable local Berkeley system based print spooling is disabled
# svcadm disable svc:/application/print/rfc1179</t>
  </si>
  <si>
    <t xml:space="preserve">Disable the local Berkley system based print spooling service. One method to accomplish the recommended state is to execute the following command(s):
# svcadm disable svc:/application/print/rfc117
</t>
  </si>
  <si>
    <t xml:space="preserve">To close this finding, please provide a screenshot showing the Berkley system based print spooling service has been disabled with the agency's CAP. </t>
  </si>
  <si>
    <t>SLR10-11</t>
  </si>
  <si>
    <t>Disable RPC Encryption Key</t>
  </si>
  <si>
    <t>Perform the following to determine if the system is configured as recommended:
# svcs -Ho state svc:/network/rpc/keyserv
disabled</t>
  </si>
  <si>
    <t>The keyserv process is disabled. Output contains the following:
disabled</t>
  </si>
  <si>
    <t>The keyserv process is enabled on the server.</t>
  </si>
  <si>
    <t>2.2.1</t>
  </si>
  <si>
    <t>The keyserv process is only required for sites that are using Oracle's Secure RPC mechanism. If you are not using Oracle's Secure RPC mechanism, disable this service.</t>
  </si>
  <si>
    <t>The keyserv process is disabled
# svcadm disable svc:/network/rpc/keyserv</t>
  </si>
  <si>
    <t xml:space="preserve">Disable the keyserv process service. One method to accomplish the recommended state is to execute the following command(s):
# svcadm disable svc:/network/rpc/keyserv
</t>
  </si>
  <si>
    <t xml:space="preserve">To close this finding, please provide a screenshot showing the keyserv service has been disabled with the agency's CAP. </t>
  </si>
  <si>
    <t>SLR10-12</t>
  </si>
  <si>
    <t>Disable NIS Server Daemons</t>
  </si>
  <si>
    <t>These daemons are only required on systems that are acting as an NIS server for the local site. Typically there are only a small number of NIS servers on any given network. These services are disabled by default unless the system has been previously configured to act as a NIS server.</t>
  </si>
  <si>
    <t>Perform the following to determine if the system is configured as recommended:
# svcs -Ho state svc:/network/nis/server
disabled
# svcs -Ho state svc:/network/nis/passwd
disabled
# svcs -Ho state svc:/network/nis/update
disabled
# svcs -Ho state svc:/network/nis/xfr
disabled</t>
  </si>
  <si>
    <t>NIS server daemons are disabled. Output contains the following:
disabled</t>
  </si>
  <si>
    <t>NIS server daemons are enabled on the server.</t>
  </si>
  <si>
    <t>2.2.2</t>
  </si>
  <si>
    <t>NIS server daemons are disabled by default and users are encouraged to use LDAP in place of NIS.</t>
  </si>
  <si>
    <t>No action is necessary to disable NIS server daemons unless they have been specifically enabled by the administrator. If so, they may be disabled using the following commands:
# svcadm disable svc:/network/nis/server
# svcadm disable svc:/network/nis/passwd
# svcadm disable svc:/network/nis/update
# svcadm disable svc:/network/nis/xfr</t>
  </si>
  <si>
    <t xml:space="preserve">Disable the NIS server daemons and use LDAP in lieu of NIS. One method to accomplish the recommended state is to execute the following command(s):
# svcadm disable svc:/network/nis/server
# svcadm disable svc:/network/nis/passwd
# svcadm disable svc:/network/nis/update
# svcadm disable svc:/network/nis/xfr
</t>
  </si>
  <si>
    <t xml:space="preserve">To close this finding, please provide a screenshot showing the NIS server daemons have been disabled with the agency's CAP. </t>
  </si>
  <si>
    <t>SLR10-13</t>
  </si>
  <si>
    <t>Disable NIS Client Daemons</t>
  </si>
  <si>
    <t>If the local site is not using the NIS naming service to distribute system and user configuration information, this service may be disabled. This service is disabled by default unless the NIS service has been configured on the system.</t>
  </si>
  <si>
    <t>Perform the following to determine if the system is configured as recommended:
# svcs -Ho state svc:/network/nis/client
disabled</t>
  </si>
  <si>
    <t>NIS client daemons have been disabled. Output contains the following:
disabled</t>
  </si>
  <si>
    <t>NIS client daemons are enabled on the server.</t>
  </si>
  <si>
    <t>2.2.3</t>
  </si>
  <si>
    <t>NIS client daemons are disabled by default and users are encouraged to use LDAP in place of NIS.</t>
  </si>
  <si>
    <t>No action is necessary to disable NIS client daemons unless they have been specifically enabled by the administrator. If so, they may be disabled using the following command:
# svcadm disable svc:/network/nis/client</t>
  </si>
  <si>
    <t xml:space="preserve">Disable the svcadmin NIS client daemons service. One method to accomplish the recommended state is to execute the following command(s):
# svcadm disable svc:/network/nis/clie
</t>
  </si>
  <si>
    <t xml:space="preserve">To close this finding, please provide a screenshot showing the NIS client daemons have been disabled with the agency's CAP. </t>
  </si>
  <si>
    <t>SLR10-14</t>
  </si>
  <si>
    <t>Disable NIS+ Daemons</t>
  </si>
  <si>
    <t>NIS+ was designed to be a more secure version of NIS. However, the use of NIS+ has been deprecated by Oracle and customers are encouraged to use LDAP as an alternative naming service. This service is disabled by default unless the NIS+ service has been configured on the system.</t>
  </si>
  <si>
    <t>Perform the following to determine if the system is configured as recommended:
# svcs -Ho state svc:/network/rpc/nisplus
disabled</t>
  </si>
  <si>
    <t>NIS+ daemons have been disabled. Output contains the following:
disabled</t>
  </si>
  <si>
    <t>NIS+ daemons are enabled on the server.</t>
  </si>
  <si>
    <t>2.2.4</t>
  </si>
  <si>
    <t>NIS+ is disabled by default and users are encouraged to use LDAP in place of NIS+.</t>
  </si>
  <si>
    <t>No action is necessary to disable NIS+ daemons unless they have been specifically enabled by the administrator. If so, they may be disabled using the following command:
# svcadm disable svc:/network/rpc/nisplus</t>
  </si>
  <si>
    <t xml:space="preserve">Disable the svcadm NIS+ service and use LDAP in lieu of NIS+. One method to accomplish the recommended state is to execute the following command(s):
# svcadm disable svc:/network/rpc/nisplu
</t>
  </si>
  <si>
    <t xml:space="preserve">To close this finding, please provide a screenshot showing the NIS+ service has been disabled with the agency's CAP. </t>
  </si>
  <si>
    <t>SLR10-15</t>
  </si>
  <si>
    <t>Disable LDAP Cache Manager</t>
  </si>
  <si>
    <t>If the local site is not currently using LDAP as a naming service, there is no need to keep LDAP-related daemons running on the local machine. This service is disabled by default unless LDAP client services have been configured on the system. If a naming service is required, users are encouraged to use LDAP instead of NIS/NIS+.</t>
  </si>
  <si>
    <t>Perform the following to determine if the system is configured as recommended:
# svcs -Ho state svc:/network/ldap/client
disabled</t>
  </si>
  <si>
    <t>The LDAP cache manager has been disabled. Output contains the following:
disabled</t>
  </si>
  <si>
    <t>The LDAP cache manager has been enabled on the server.</t>
  </si>
  <si>
    <t>2.2.5</t>
  </si>
  <si>
    <t>Unless your organization specifically requires a naming service, disable it.</t>
  </si>
  <si>
    <t>No action is necessary The LDAP cache manager unless it has been specifically enabled by the administrator. The LDAP cache manager is disabled
# svcadm disable svc:/network/ldap/client</t>
  </si>
  <si>
    <t xml:space="preserve">Disable the svcadm LDAP cache manager. One method to accomplish the recommended state is to execute the following command(s):
# svcadm disable svc:/network/ldap/client
</t>
  </si>
  <si>
    <t xml:space="preserve">To close this finding, please provide a screenshot showing the LDAP cache manager service has been disabled with the agency's CAP. </t>
  </si>
  <si>
    <t>SLR10-16</t>
  </si>
  <si>
    <t>Disable Kerberos TGT Expiration Warning</t>
  </si>
  <si>
    <t>While Kerberos can be a security enhancement, if the local site is not currently using Kerberos then there is no need to have the Kerberos TGT expiration warning enabled.</t>
  </si>
  <si>
    <t>Perform the following to determine if the system is configured as recommended:
# svcs -Ho state svc:/network/security/ktkt_warn
disabled</t>
  </si>
  <si>
    <t>The Kerberos TGT expiration warning is disabled. Output contains the following:
disabled</t>
  </si>
  <si>
    <t>The Kerberos TGT expiration warning is enabled on the server.</t>
  </si>
  <si>
    <t>2.2.6</t>
  </si>
  <si>
    <t>Unless your organization specifically requires uses Kerberos, disable it.</t>
  </si>
  <si>
    <t>The Kerberos TGT expiration warning is disabled
# svcadm disable svc:/network/security/ktkt_warn</t>
  </si>
  <si>
    <t xml:space="preserve">Disable the svcadm Kerberos TGT expiration warning. One method to accomplish the recommended state is to execute the following command(s):
# svcadm disable svc:/network/security/ktkt_warn
</t>
  </si>
  <si>
    <t xml:space="preserve">To close this finding, please provide a screenshot showing the Kerberos TGT expiration warning service has been disabled with the agency's CAP. </t>
  </si>
  <si>
    <t>SLR10-17</t>
  </si>
  <si>
    <t>Disable Generic Security Services (GSS) Daemons</t>
  </si>
  <si>
    <t>The GSS API is a security abstraction layer that is designed to make it easier for developers to integrate with different authentication schemes. It is most commonly used in applications for sites that use Kerberos for network authentication, though it can also allow applications to interoperate with other authentication schemes.
	NOTE: Since this service uses Oracle's standard RPC mechanism, it is important that the system's RPC portmapper (rpcbind) also be enabled when this service is turned on. This daemon will be taken offline if rpcbind is disabled. For more information see Item 2.3.14.</t>
  </si>
  <si>
    <t>Perform the following to determine if the system is configured as recommended:
# svcs -Ho state svc:/network/rpc/gss
disabled</t>
  </si>
  <si>
    <t>The GSS API is disabled. Output contains the following:
disabled</t>
  </si>
  <si>
    <t>The GSS API is enabled on the server.</t>
  </si>
  <si>
    <t>2.2.7</t>
  </si>
  <si>
    <t>GSS does not expose anything external to the system as it is configured to use TLI (protocol = ticotsord) by default. However, unless your organization is using the GSS API, disable it.</t>
  </si>
  <si>
    <t>The GSS API is disabled
# svcadm disable svc:/network/rpc/gss</t>
  </si>
  <si>
    <t xml:space="preserve">Disable the svcadm GSS API if it is not required for business. One method to accomplish the recommended state is to execute the following command(s):
# svcadm disable svc:/network/rpc/gss
</t>
  </si>
  <si>
    <t xml:space="preserve">To close this finding, please provide a screenshot showing the GSS API service has been disabled with the agency's CAP. </t>
  </si>
  <si>
    <t>SLR10-18</t>
  </si>
  <si>
    <t>Disable Volume Manager</t>
  </si>
  <si>
    <t>The volume manager automatically mounts external devices for users whenever the device is attached to the system. These devices include CD-R, CD-RW, floppies, DVD, USB and 1394 mass storage devices. See the vold (1M) manual page for more details.
	NOTE: Since this service uses Oracle's standard RPC mechanism, it is important that the system's RPC portmapper (rpcbind) also be enabled when this service is turned on. For more information see Item 2.3.14 Disable Local RPC Port Mapping Service</t>
  </si>
  <si>
    <t>Perform the following to determine if the system is configured as recommended:
# svcs -Ho state svc:/system/filesystem/volfs
disabled
# svcs -Ho state svc:/network/rpc/smserver
disabled</t>
  </si>
  <si>
    <t>Volume Managers are disabled. Output contains the following:
disabled</t>
  </si>
  <si>
    <t>Volume Managers are enabled on the server.</t>
  </si>
  <si>
    <t>NOTE: rmformat(1) and the CDE Filemanager are rpc.smserverd clients. If you need to support these services, but still want to disable vold, then do not disable smserver in the action above.</t>
  </si>
  <si>
    <t>2.2.8</t>
  </si>
  <si>
    <t>Allowing users to mount and access data from removable media devices makes it easier for malicious programs and data to be imported onto your network. It also introduces the risk that sensitive data may be transferred off the system without a log record. Another alternative is to edit the /etc/vold.conf file and comment out any removable devices that you do not want users to be able to mount.</t>
  </si>
  <si>
    <t>To disable vold is disabled
# svcadm disable svc:/system/filesystem/volfs
# svcadm disable svc:/network/rpc/smserver
NOTE: rmformat(1) and the CDE Filemanager are rpc.smserverd clients. If you need to support these services, but still want to disable vold, then do not disable smserver in the action above.</t>
  </si>
  <si>
    <t xml:space="preserve">Disable the svcadm volfs service to help  prevent malicious programs from infiltrating the agency network via removeable media. One method to accomplish the recommended state is to execute the following command(s):
# svcadm disable svc:/system/filesystem/volfs
# svcadm disable svc:/network/rpc/smserver
</t>
  </si>
  <si>
    <t xml:space="preserve">To close this finding, please provide a screenshot showing the volfs service has been disabled with the agency's CAP. </t>
  </si>
  <si>
    <t>SLR10-19</t>
  </si>
  <si>
    <t>Disable Samba Support</t>
  </si>
  <si>
    <t>Solaris includes the popular open source Samba server for providing file and print services to Windows-based systems. This allows a Solaris system to act as a file or print server on a Windows network, and even act as a Domain Controller (authentication server) to older Windows operating systems. Note that on Solaris releases prior to 11/06 the file /etc/sfw/smb.conf does not exist and the service will not be started by default even on newer releases.</t>
  </si>
  <si>
    <t>Perform the following to determine if the system is configured as recommended:
Solaris 10 = 8/07
# svcs -Ho state svc:/network/samba
disabled</t>
  </si>
  <si>
    <t>Samba Support is disabled. Output contains the following:
disabled</t>
  </si>
  <si>
    <t>Samba Support is enabled on the server.</t>
  </si>
  <si>
    <t>2.2.9</t>
  </si>
  <si>
    <t>Samba has been known to have security issues. If this functionality is not required by the site, disable this service.</t>
  </si>
  <si>
    <t>To disable Samba, run the appropriate command for your Solaris OS level:
Solaris 10 = 8/07
# svcadm disable svc:/network/samba</t>
  </si>
  <si>
    <t>Disable the samba service. One method to accomplish the recommended state is to execute the following command(s):
# svcadm disable svc:/network/samba</t>
  </si>
  <si>
    <t xml:space="preserve">To close this finding, please provide a screenshot showing the samba service has been disabled with the agency's CAP. </t>
  </si>
  <si>
    <t>SLR10-20</t>
  </si>
  <si>
    <t>Disable automount Daemon</t>
  </si>
  <si>
    <t>The automount daemon is normally used to automatically mount NFS file systems from remote file servers when needed. However, the automount daemon can also be configured to mount local (loopback) file systems as well, which may include local user home directories, depending on the system configuration. Sites that have local home directories configured via the automount daemon in this fashion will need to ensure that this daemon is running for Oracle's Solaris Management Console administrative interface to function properly. If the automount daemon is not running, the mount points created by SMC will not be mounted.
	NOTE: Since this service uses Oracle's standard RPC mechanism, it is important that the system's RPC portmapper (rpcbind) also be enabled when this service is turned on. For more information see Item 2.3.14 Disable Local RPC Portmapping Service.</t>
  </si>
  <si>
    <t>Perform the following to determine if the system is configured as recommended:
# svcs -Ho state svc:/system/filesystem/autofs
disabled</t>
  </si>
  <si>
    <t>The automount daemon is disabled. Output contains the following:
disabled</t>
  </si>
  <si>
    <t>The automount daemon is enabled on the server.</t>
  </si>
  <si>
    <t>2.2.10</t>
  </si>
  <si>
    <t>If there is no need to use automount, disable it.</t>
  </si>
  <si>
    <t>The automount daemon is disabled
# svcadm disable svc:/system/filesystem/autofs</t>
  </si>
  <si>
    <t xml:space="preserve">Disable the automount daemon. One method to accomplish the recommended state is to execute the following command(s):
# svcadm disable svc:/system/filesystem/autofs
</t>
  </si>
  <si>
    <t xml:space="preserve">To close this finding, please provide a screenshot showing the automount daemon service has been disabled with the agency's CAP. </t>
  </si>
  <si>
    <t>SLR10-21</t>
  </si>
  <si>
    <t>Disable Apache Services</t>
  </si>
  <si>
    <t>The action in this section describes disabling the Apache 1.x and 2.x web servers provided with Solaris 10. Both services are disabled by default. Run control scripts for Apache 1 and the NCA web servers still exist, but the services will only be started if the respective configuration files have been set up appropriately, and these configuration files do not exist by default.
	Even if the system is a Web server, the local site may choose not to use the Web server provided with Solaris in favor of a locally developed and supported Web environment. If the machine is a Web server, the administrator is encouraged to search the Web for additional documentation on Web server security.</t>
  </si>
  <si>
    <t>Perform the following to determine if the system is configured as recommended:
Apache 1.x:
# pgrep httpd
# ls /etc/apache/httpd.conf
/etc/apache/httpd.conf: No such file or directory 
Apache 2.x:
# svcs -Ho state svc:/network/http:apache2
disabled</t>
  </si>
  <si>
    <t>Disable Apache Services. Output contains the following:
Apache 1.x:
No such file or directory 
Apache 2.x:
disabled</t>
  </si>
  <si>
    <t>Apache Services are enabled on the server.</t>
  </si>
  <si>
    <t>2.2.11</t>
  </si>
  <si>
    <t>Unless your organization specifically requires Apache services, disable it.</t>
  </si>
  <si>
    <t>To disable Apache, run the appropriate command for the version installed:
Apache 1.x:
# /etc/init.d/apache stop
# mv /etc/apache/httpd.conf /etc/apache/httpd.conf.CIS 
Apache 2.x:
# svcadm disable svc:/network/http:apache2</t>
  </si>
  <si>
    <t xml:space="preserve">Disable the apache service if it is not required for business. One method to accomplish the recommended state is to execute the following command(s):
Apache 1.x:
# /etc/init.d/apache stop
# mv /etc/apache/httpd.conf /etc/apache/httpd.conf.CIS 
Apache 2.x:
# svcadm disable svc:/network/http:apache
</t>
  </si>
  <si>
    <t xml:space="preserve">To close this finding, please provide a screenshot showing the built-in apache service has been disabled with the agency's CAP. </t>
  </si>
  <si>
    <t>SLR10-22</t>
  </si>
  <si>
    <t>Disable Solaris Volume Manager Services</t>
  </si>
  <si>
    <t>The Solaris Volume Manager, formerly known as Solstice DiskSuite, provides functionality for managing disk storage, disk arrays, etc. However, many systems without large storage arrays do not require that these services be enabled or may be using an alternate volume manager rather than the bundled SVM functionality. This service is disabled by default in the OS.</t>
  </si>
  <si>
    <t>Perform the following to determine if the system is configured as recommended:
# svcs -Ho state svc:/system/metainit
disabled
# svcs -Ho state svc:/system/mdmonitor
disabled
Solaris 10 = 8/07
# svcs -Ho state svc:/system/device/mpxio-upgrade
disabled</t>
  </si>
  <si>
    <t>The Solaris Volume Manager is disabled. Output contains the following:
disabled</t>
  </si>
  <si>
    <t>The Solaris Volume Manager is enabled on the server.</t>
  </si>
  <si>
    <t>2.2.12</t>
  </si>
  <si>
    <t>Unless your organization specifically requires the Solaris Volume Manager, disable this service.</t>
  </si>
  <si>
    <t>The Solaris Volume Manager, run the following commands: 
# svcadm disable svc:/system/metainit
# svcadm disable svc:/system/mdmonitor
In addition, run the appropriate command for the Solaris 10 level that you are running:
Solaris 10 = 8/07
# svcadm disable svc:/system/device/mpxio-upgrade</t>
  </si>
  <si>
    <t>Disable the Solaris Volume Manager.  This recommendation can be implemented by performing the following:
# svcadm disable svc:/system/metainit
# svcadm disable svc:/system/mdmonitor
In addition, run the appropriate command for the Solaris 10 level that the agency are running:
Solaris 10 = 8/07
# svcadm disable svc:/system/device/mpxio-upgrade</t>
  </si>
  <si>
    <t xml:space="preserve">To close this finding, please provide a screenshot showing the Solaris Volume Manager has been disabled with the agency's CAP. </t>
  </si>
  <si>
    <t>SLR10-23</t>
  </si>
  <si>
    <t>Disable Solaris Volume Manager GUI</t>
  </si>
  <si>
    <t>The Solaris Volume Manager, formerly Solstice DiskSuite, provides software RAID capability for Solaris systems. This functionality can either be controlled via the GUI administration tools provided with the operating system, or via the command line. However, the GUI tools cannot function without several daemons listed in Item 2.3.12 Disable Solaris Volume Manager Services enabled. If you have disabled Solaris Volume Manager Services, also disable the Solaris Volume Manager GUI.
	NOTE: Since these services use Oracle's standard RPC mechanism, it is important that the system's RPC portmapper (rpcbind) also be enabled when these services are turned on. For more information see Item 2.3.14 Disable Local RPC Port Mapping Service.</t>
  </si>
  <si>
    <t>Perform the following to determine if the system is configured as recommended:
# svcs -Ho state svc:/network/rpc/mdcomm
disabled
# svcs -Ho state svc:/network/rpc/meta
disabled
# svcs -Ho state svc:/network/rpc/metamed
disabled
# svcs -Ho state svc:/network/rpc/metamh
disabled</t>
  </si>
  <si>
    <t>The GUI administration tools for the Solaris Volume Manager is disabled. Output contains the following:
disabled</t>
  </si>
  <si>
    <t>The GUI administration tools for the Solaris Volume Manager is enabled on the server.</t>
  </si>
  <si>
    <t>2.2.13</t>
  </si>
  <si>
    <t>Since the same functionality that is in the GUI is available from the command line interface, administrators are strongly urged to leave these daemons disabled and administer volumes directly from the command line.</t>
  </si>
  <si>
    <t>The GUI administration tools for the Solaris Volume Manager, run the following commands:
# svcadm disable svc:/network/rpc/mdcomm
# svcadm disable svc:/network/rpc/meta
# svcadm disable svc:/network/rpc/metamed
# svcadm disable svc:/network/rpc/metamh</t>
  </si>
  <si>
    <t xml:space="preserve">Disable the GUI administration tools for the Solaris Volume Manager. One method to accomplish the recommended state is to execute the following command(s):
# svcadm disable svc:/network/rpc/mdcomm
# svcadm disable svc:/network/rpc/meta
# svcadm disable svc:/network/rpc/metamed
# svcadm disable svc:/network/rpc/metam
</t>
  </si>
  <si>
    <t xml:space="preserve">To close this finding, please provide a screenshot showing the GUI admin tools for the Solaris Volume Manager has been disabled with the agency's CAP. </t>
  </si>
  <si>
    <t>SLR10-24</t>
  </si>
  <si>
    <t>Disable Local RPC Port Mapping Service</t>
  </si>
  <si>
    <t>Remote Procedure Calls (RPC) is used by many services within the Solaris 10 operating system. Some of these services allow external connections to use the service (e.g. NFS, NIS).</t>
  </si>
  <si>
    <t>Perform the following to determine if the system is configured as recommended:
# svcs -Ho state svc:/network/rpc/bind
disabled</t>
  </si>
  <si>
    <t>The local RPC port mapping service is disabled. Output contains the following:
disabled</t>
  </si>
  <si>
    <t>The local RPC port mapping service is enabled on the server.</t>
  </si>
  <si>
    <t>2.2.14</t>
  </si>
  <si>
    <t>RPC-based services are typically deployed to use very weak or non-existent authentication and yet may share very sensitive information. Unless one of the services is required on this machine, it is best to disable RPC-based tools completely. If you are unsure whether or not a particular third-party application requires RPC services, consult with the application vendor.</t>
  </si>
  <si>
    <t>To disable local RPC port mapping service is disabled
# svcadm disable svc:/network/rpc/bind 
If you want to restrict access to this service, but not disable it completely, consider using a host-based firewall such as ipfilter(5) to control what hosts are allowed to access this daemon. Alternatively, TCP Wrappers support can be enabled in the daemon with the commands:
# svccfg -s svc:/network/rpc/bind setprop 
 config/enable_tcpwrappers = true
# svcadm refresh rpc/bind</t>
  </si>
  <si>
    <t xml:space="preserve">Disable the local RPC port mapping service. One method to accomplish the recommended state is to execute the following command(s):
# svcadm disable svc:/network/rpc/bind 
If the agency wants to restrict access to this service, but not disable it completely, consider using a host-based firewall such as ipfilter(5) to control what hosts are allowed to access this daemon. Alternatively, TCP Wrappers support can be enabled in the daemon with the commands:
# svccfg -s svc:/network/rpc/bind setprop 
config/enable_tcpwrappers = true
# svcadm refresh rpc/bind
</t>
  </si>
  <si>
    <t xml:space="preserve">To close this finding, please provide a screenshot showing the local RPC port mapping service has been disabled with the agency's CAP. </t>
  </si>
  <si>
    <t>SLR10-25</t>
  </si>
  <si>
    <t>CM-2</t>
  </si>
  <si>
    <t>Baseline Configuration</t>
  </si>
  <si>
    <t>Establish a Secure Baseline</t>
  </si>
  <si>
    <t>Starting with Solaris 10 11/06, Oracle has provided an option for new installations to 
install the system as "Secure By Default (SBD)." Use of this installation option provides a 
secure system base in which the only network service that is enabled for remote access is 
Secure Shell (ssh) Some services, such as sendmail(1M) and syslogd(1M), are enabled 
for local connections only. Users who are upgrading to this release or who wish to establish 
a secure baseline may invoke the SBD settings by running the netservices(1M) 
command. SBD settings will not be reversed by applying patches.</t>
  </si>
  <si>
    <t>To see what services are being listened on, type the following command and see if the
listening services are bound to the Loopback interface:
# netstat -an | grep LISTEN 
Portscanning tools also be used to verify that unnecessary TCP and UDP services have been
disabled.</t>
  </si>
  <si>
    <t>Oracle Secure Baseline is implemented.</t>
  </si>
  <si>
    <t>Oracle Secure Baseline has not been implemented.</t>
  </si>
  <si>
    <t>HCM1</t>
  </si>
  <si>
    <t>HCM1:  Information system baseline is insufficient</t>
  </si>
  <si>
    <t>The best defense against a service being exploited is to disable it. Disabling unnecessary
services reduces the attack surface.</t>
  </si>
  <si>
    <t>To establish a hardened OS baseline as recommended by Oracle, run the netservices
(1M) command as follows:
# netservices limited 
NOTE: At present, there is a known bug that prevents webconsole from refreshing after
"netservices limited" is run:
6555726 svc:/system/webconsole SMF service doesn't have a refresh method
Until a patch is available, this bug requires that an extra step be performed to restart the webconsole as follows:
# svcadm restart svc:/system/webconsole:console</t>
  </si>
  <si>
    <t>Establish a Secure Baseline. To establish a hardened OS baseline as recommended by Oracle, run the netservices
(1M) command as follows:
# netservices limited 
NOTE: At present, there is a known bug that prevents webconsole from refreshing after
"netservices limited" is run:
6555726 svc:/system/webconsole SMF service doesn't have a refresh method
Until a patch is available, this bug requires that an extra step be performed to restart the webconsole as follows:
# svcadm restart svc:/system/webconsole:console</t>
  </si>
  <si>
    <t>SLR10-26</t>
  </si>
  <si>
    <t>AC-17</t>
  </si>
  <si>
    <t>Remote Access</t>
  </si>
  <si>
    <t>Configure TCP Wrappers</t>
  </si>
  <si>
    <t>TCP Wrappers is a host-based access control system that allows administrators to control who has access to various network services based on the IP address of the remote end of the connection. TCP Wrappers also provide logging information via syslog about both successful and unsuccessful connections. Rather than enabling TCP Wrappers for all services with "inetadm -M ...", the administrator has the option of enabling TCP Wrappers for individual services with "inetadm -m __ tcp_wrappers=TRUE", where __ is the name of the specific service that uses TCP Wrappers.</t>
  </si>
  <si>
    <t>To verify that tcp_wrappers is enabled, run the following command and verify that the value is set to TRUE:
# inetadm -p | grep tcp_wrappers 
tcp_wrappers=TRUE
Verify that hosts.deny and/or hosts.allow exists
# ls /etc/hosts.deny
/etc/hosts.deny
# ls /etc/hosts.allow
/etc/hosts.allow</t>
  </si>
  <si>
    <t>TCP Wrappers are enabled for host-based access control.Output contains the following:
TRUE</t>
  </si>
  <si>
    <t>TCP Wrappers are not enabled on the server.</t>
  </si>
  <si>
    <t>HCM9</t>
  </si>
  <si>
    <t>HCM9:  Systems are not deployed using the concept of least privilege</t>
  </si>
  <si>
    <t>TCP Wrappers provides more granular control over which systems can access services which limits the attack vector. The logs show attempted access to services from non-authorized systems, which can help identify unauthorized access attempts.</t>
  </si>
  <si>
    <t>To enable TCPWrappers, run the following commands:
* Create /etc/hosts.allow:
# echo "ALL: /, /, ..." &gt; /etc/hosts.allow where each _/_ combination (for example, "192.168.1.0/255.255.255.0") represents one network block in use by your organization that requires access to this system.
* Create /etc/hosts.deny:
# echo "ALL: ALL" &gt;/etc/hosts.deny 
* Update default policy with inetadm:
# inetadm -M tcp_wrappers=TRUE
Note that the above actions will only provide filtering on standard TCP-based services that are spawned by inetd. To protect UDP and RPC-based services that are spawned from inetd, consider implementing a host-based firewall such as ipfilter ("man ipf" for further information). The versions of SSH and sendmail  that ship with Solaris 10 will automatically use TCP Wrappers to filter access if a hosts.allow or hosts.deny file exists. Also, the command "svccfg -s rpc/bind setprop config/enable_tcpwrappers=true" will enable TCP Wrappers for the rpc/bind service.</t>
  </si>
  <si>
    <t xml:space="preserve">Enable TCPWrappers by configuring /etc/hosts.allow to contain a list of approved IP addresses and ports that can access the system. One method to accomplish the recommended state is to execute the following command(s):
* Create /etc/hosts.allow:
# echo "ALL: /, /, ..." &gt; /etc/hosts.allow where each _/_ combination (for example, "192.168.1.0/255.255.255.0") represents one network block in use by the agency that requires access to this system.
* Create /etc/hosts.deny:
# echo "ALL: ALL" &gt;/etc/hosts.deny 
* Update default policy with inetadm:
# inetadm -M tcp_wrappers=TRUE
</t>
  </si>
  <si>
    <t xml:space="preserve">To close this finding, please provide a screenshot of copy of the /etc/hosts.allow file with the agency's CAP. </t>
  </si>
  <si>
    <t>SLR10-27</t>
  </si>
  <si>
    <t>CM-6</t>
  </si>
  <si>
    <t>Configuration Settings</t>
  </si>
  <si>
    <t>Modify Network Parameters</t>
  </si>
  <si>
    <t>Network device drivers have parameters that can be set to provide stronger security settings, depending on environmental needs. This section describes modifications to network parameters for IP, ARP and TCP.
	The settings described in this section meet most functional needs while providing additional security against common network attacks. However, it is important to understand the needs of your particular environment to determine if these settings are appropriate for you.
	NOTE: 
	The items that are Solaris 10 defaults include:
ip_forward_directed_broadcasts
ip_forward_src_routed 
ip6_forward_src_routed
ip_respond_to_timestamp
ip_respond_to_timestamp_broadcast 
ip_respond_to_address_mask_broadcast 
ip6_send_redirects
tcp_rev_src_routes 
	The items that are NOT Solaris 10 defaults include:
arp_cleanup_interval
ip_ire_arp_interval
ip_ignore_redirect
ip6_ignore_redirect
ip_respond_to_echo_broadcast
ip_strict_dst_mutihoming
ip6_strict_dst_multihoming
ip_send_redirects
tcp_conn_req_max_q0
tcp_conn_req_max_q
tcp_extra_priv_ports_add
	Note that we are creating a new script that will be executed at boot time to reconfigure the network parameters described in this section. The file cis_netconfig.xml is an SMF manifest for the cis_netconfig service. The cis_netconfig.sh script that follows is a compilation of all the network parameter settings in this section. Once imported into the SMF database, the cis_netconfig.sh script will run on every system reboot to set the network parameters appropriately. Oracle is moving away from legacy run control scripts in /etc/init.d in favor of using SMF services.</t>
  </si>
  <si>
    <t>The following subsections have an audit point for each of these items. For convenience, they are summarized in this section. Run the following commands and verify that the output is as shown.
# ndd -get /dev/ip ip_forward_src_routed
0
# ndd -get /dev/ip ip6_forward_src_routed
0
# ndd -get /dev/tcp tcp_rev_src_routes
0
# ndd -get /dev/ip ip_forward_directed_broadcasts
0
# ndd -get /dev/tcp tcp_conn_req_max_q0
4096
# ndd -get /dev/tcp tcp_conn_req_max_q
1024
# ndd -get /dev/ip ip_respond_to_timestamp
0
# ndd -get /dev/ip ip_respond_to_timestamp_broadcast
0
# ndd -get /dev/ip ip_respond_to_address_mask_broadcast
0
# ndd -get /dev/ip ip_respond_to_echo_multicast
0
# ndd -get /dev/ip ip6_respond_to_echo_multicast
0
# ndd -get /dev/ip ip_respond_to_echo_broadcast
0
# ndd -get /dev/arp arp_cleanup_interval
60000
# ndd -get /dev/ip ip_ire_arp_interval
60000
# ndd -get /dev/ip ip_ignore_redirect
1
# ndd -get /dev/ip ip6_ignore_redirect
1
# ndd -get /dev/tcp tcp_extra_priv_ports
2049
6112
# ndd -get /dev/ip ip_strict_dst_multihoming
1
# ndd -get /dev/ip ip6_strict_dst_multihoming
1
# ndd -get /dev/ip ip_send_redirects
0
# ndd -get /dev/ip ip6_send_redirects
0</t>
  </si>
  <si>
    <t xml:space="preserve">Network Protocols are restricted on an as-needed basis: Output contains the following:
Due to the large number of commands, please refer to the test procedures column for the expected values. </t>
  </si>
  <si>
    <t>Network Protocols are not restricted on an as-needed basis.</t>
  </si>
  <si>
    <t>HSC17</t>
  </si>
  <si>
    <t>HSC17:  Denial of Service protection settings are not configured</t>
  </si>
  <si>
    <t>3.1.1</t>
  </si>
  <si>
    <t>cat &gt; cis_netconfig.sh</t>
  </si>
  <si>
    <t xml:space="preserve">Restrict network protocols on as needed basis and disable or remove all legacy protocols and those that are not required for business function.  Create a script that will be executed at boot time to secure the network parameters and place within  /lib/svc/method.  The recommendation can be implemented by executing the following script:
/dev/ip ip_forward_src_routed
/dev/ip ip6_forward_src_routed
/dev/tcp tcp_rev_src_routes
/dev/ip ip_forward_directed_broadcasts
/dev/tcp tcp_conn_req_max_q
/dev/tcp tcp_conn_req_max_q
/dev/ip ip_respond_to_timestamp
/dev/ip ip_respond_to_timestamp_broadcast
/dev/ip ip_respond_to_address_mask_broadcast
/dev/ip ip_respond_to_echo_multicast
/dev/ip ip6_respond_to_echo_multicast
/dev/ip ip_respond_to_echo_broadcast
/dev/arp arp_cleanup_interval
/dev/ip ip_ire_arp_interval
/dev/ip ip_ignore_redirect
/dev/ip ip6_ignore_redirect
/dev/tcp tcp_extra_priv_ports
/dev/ip ip_strict_dst_multihoming
/dev/ip ip6_strict_dst_multihoming
/dev/ip ip_send_redirects
/dev/ip ip6_send_redirects
</t>
  </si>
  <si>
    <t xml:space="preserve">To close this finding, please provide a screenshot of the output generated from executing the above script with the agency's CAP. </t>
  </si>
  <si>
    <t>SLR10-28</t>
  </si>
  <si>
    <t>Disable Source Packet Forwarding</t>
  </si>
  <si>
    <t>The ip_forward_src_routed and ip6_forward_src_routed parameters control whether IPv4/IPv6 forwards packets with source IPv4/IPv6 routing options
	NOTE: These settings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</si>
  <si>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IPv4:
# ndd -get /dev/ip ip_forward_src_routed
0 
IPv6:
# ndd -get /dev/ip ip6_forward_src_routed
0</t>
  </si>
  <si>
    <t>Source Packet Forwarding is disabled. Output contains the following:
0</t>
  </si>
  <si>
    <t>Source Packet Forwarding is enabled on the server.</t>
  </si>
  <si>
    <t>3.1.2</t>
  </si>
  <si>
    <t>Keep this parameter disabled to prevent denial of service attacks through spoofed packets.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</si>
  <si>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ip_forward_src_routed 0
IPv6:
# ndd -set /dev/ip ip6_forward_src_routed 0</t>
  </si>
  <si>
    <t xml:space="preserve">Prevent denial of service attacks by disabling source packet forwarding within the network parameters script to ensure the setting persists between reboots. One method to accomplish the recommended state is to execute the following command(s):   
IPv4:
ndd -set /dev/ip ip_forward_src_routed 0
IPv6:
ndd -set /dev/ip ip6_forward_src_routed 0
</t>
  </si>
  <si>
    <t xml:space="preserve">To close this finding, please provide a copy of the script used to set network parameters on system boot and a screenshot showing its execution with the agency's CAP. </t>
  </si>
  <si>
    <t>SLR10-29</t>
  </si>
  <si>
    <t>Disable Broadcast Packet Forwarding</t>
  </si>
  <si>
    <t>The ip_forward_directed_broadcasts parameter controls whether or not Solaris forwards broadcast packets for a specific network if it is directly connected to the machine.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</si>
  <si>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ip_forward_directed_broadcasts
0</t>
  </si>
  <si>
    <t>Broadcast Packet Forwarding is disabled. Output contains the following:
0</t>
  </si>
  <si>
    <t>Broadcast Packet Forwarding is enabled on the server.</t>
  </si>
  <si>
    <t>3.1.3</t>
  </si>
  <si>
    <t>The default value of 1 causes Solaris to forward broadcast packets. An attacker could send forged packets to the broadcast address of a remote network, resulting in a broadcast flood. Setting this value to 0 prevents Solaris from forwarding these packets. Note that disabling this parameter also disables broadcast pings.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</si>
  <si>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ip_forward_directed_broadcasts 0</t>
  </si>
  <si>
    <t xml:space="preserve">Prevent broadcast packets from being forwarded by disabling broadcast packet forwarding within the network parameters script to ensure the setting persists between reboots. One method to accomplish the recommended state is to execute the following command(s):  
ndd -set /dev/ip ip_forward_directed_broadcasts 0
</t>
  </si>
  <si>
    <t>SLR10-30</t>
  </si>
  <si>
    <t>Disable Response to ICMP Timestamp Requests</t>
  </si>
  <si>
    <t>The ip_respond_to_timestamp parameter controls whether or not to respond to ICMP timestamp requests.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</si>
  <si>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ip_respond_to_timestamp
0</t>
  </si>
  <si>
    <t>Response to ICMP Timestamp Requests are disabled. Output contains the following:
0</t>
  </si>
  <si>
    <t>Response to ICMP Timestamp Requests are enabled on the server.</t>
  </si>
  <si>
    <t>3.1.4</t>
  </si>
  <si>
    <t>Reduce attack surface by restricting a vector for host discovery.</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</si>
  <si>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ip_respond_to_timestamp 0</t>
  </si>
  <si>
    <t xml:space="preserve">Prevent host discovery by disabling the response to ICMP timestamp requests within the network parameters script to ensure the setting persists between reboots. One method to accomplish the recommended state is to execute the following command(s):
ndd -set /dev/ip ip_respond_to_timestamp 0
</t>
  </si>
  <si>
    <t>SLR10-31</t>
  </si>
  <si>
    <t>Disable Response to ICMP Broadcast Timestamp Requests</t>
  </si>
  <si>
    <t>The ip_respond_to_timestamp_broadcast parameter controls whether or not to respond to ICMP broadcast timestamp requests.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</si>
  <si>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ip_respond_to_timestamp_broadcast
0</t>
  </si>
  <si>
    <t>ICMP Broadcast Timestamp Requests are disabled. Output contains the following:
0</t>
  </si>
  <si>
    <t>ICMP Broadcast Timestamp Requests are enabled on the server.</t>
  </si>
  <si>
    <t>3.1.5</t>
  </si>
  <si>
    <t>Reduce attack surface by restricting a vector for bulk host discovery.</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</si>
  <si>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ip_respond_to_timestamp_broadcast 0</t>
  </si>
  <si>
    <t xml:space="preserve">Prevent bulk host discovery by disabling ICMP broadcast timestamp requests within the network parameters script to ensure the setting persists between reboots. One method to accomplish the recommended state is to execute the following command(s): 
ndd -set /dev/ip ip_respond_to_timestamp_broadcast 0
</t>
  </si>
  <si>
    <t>SLR10-32</t>
  </si>
  <si>
    <t>Disable Response to ICMP Netmask Requests</t>
  </si>
  <si>
    <t>The ip_respond_to_address_mask_broadcast parameter controls whether or not to respond to ICMP netmask requests, typically sent by diskless clients when booting.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</si>
  <si>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ip_respond_to_address_mask_broadcast
0</t>
  </si>
  <si>
    <t>Responses to ICMP Netmask Requests are disabled. Output contains the following:
0</t>
  </si>
  <si>
    <t>Responses to ICMP Netmask Requests are enabled on the server.</t>
  </si>
  <si>
    <t>3.1.6</t>
  </si>
  <si>
    <t>An attacker could use the netmask information to determine network topology. The default value is 0.</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</si>
  <si>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ip_respond_to_address_mask_broadcast 0</t>
  </si>
  <si>
    <t xml:space="preserve">Prevent network topology information spillage by disabling the response to ICMP netmask requests within the network parameters script to ensure the setting persists between reboots. One method to accomplish the recommended state is to execute the following command(s): 
ndd -set /dev/ip ip_respond_to_address_mask_broadcast 0
</t>
  </si>
  <si>
    <t>SLR10-33</t>
  </si>
  <si>
    <t>Disable ICMPv6 Redirect Messages</t>
  </si>
  <si>
    <t>The ip6_send_redirects parameter controls whether or not IPv6 sends out ICMPv6 redirect messages.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</si>
  <si>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ip6_send_redirects
0</t>
  </si>
  <si>
    <t>ICMPv6 Redirect Messages are disabled. Output contains the following:
0</t>
  </si>
  <si>
    <t>ICMPv6 Redirect Messages are enabled on the server.</t>
  </si>
  <si>
    <t>3.1.7</t>
  </si>
  <si>
    <t>A malicious user can exploit the ability of the system to send ICMP redirects by continually sending packets to the system, forcing the system to respond with ICMP redirect messages, resulting in an adverse impact on the CPU and performance of the system.</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</si>
  <si>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ip6_send_redirects 0</t>
  </si>
  <si>
    <t xml:space="preserve">Prevent denial of service attacks through CPU pegging by disabling ICMP redirect messages within the network parameters script to ensure the setting persists between reboots. One method to accomplish the recommended state is to execute the following command(s):
ndd -set /dev/ip ip6_send_redirects 0
</t>
  </si>
  <si>
    <t>SLR10-34</t>
  </si>
  <si>
    <t>Disable Response to Broadcast ICMPv4 Echo Request</t>
  </si>
  <si>
    <t>The ip_respond_to_echo_broadcast parameter controls whether or not IPv4 responds to a broadcast ICMPv4 echo request.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</si>
  <si>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ip_respond_to_echo_broadcast
0</t>
  </si>
  <si>
    <t>Broadcast ICMPv4 Echo Requests are disabled.  Output contains the following:
0</t>
  </si>
  <si>
    <t>Broadcast ICMPv4 Echo Requests are enabled on the server.</t>
  </si>
  <si>
    <t>3.1.8</t>
  </si>
  <si>
    <t>Responding to echo requests verifies that an address is valid, which can aid attackers in mapping out targets. ICMP echo requests are often used by network monitoring applications.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</si>
  <si>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ip_respond_to_echo_broadcast 0</t>
  </si>
  <si>
    <t xml:space="preserve">Prevent host and network information spillage by disabling ICMP echo requests within the network parameters script to ensure the setting persists between reboots. One method to accomplish the recommended state is to execute the following command(s):
# ndd -set /dev/ip ip_respond_to_echo_broadcast 0
</t>
  </si>
  <si>
    <t>SLR10-35</t>
  </si>
  <si>
    <t>Disable Response to Multicast Echo Request</t>
  </si>
  <si>
    <t>The ip6_respond_to_echo_multicast and ip_respond_to_echo_multicast parameters control whether or not IPv6 or IPv4 responds to a multicast IPv6 or IPv4 echo request.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</si>
  <si>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IPv4:
# ndd -get /dev/ip ip_respond_to_echo_multicast
0 
IPv6:
# ndd -get /dev/ip ip6_respond_to_echo_multicast
0</t>
  </si>
  <si>
    <t>Response to Multicast Echo Requests are disabled.  Output contains the following:
0</t>
  </si>
  <si>
    <t>Response to Multicast Echo Requests are enabled on the server.</t>
  </si>
  <si>
    <t>3.1.9</t>
  </si>
  <si>
    <t>Responding to multicast echo requests verifies that an address is valid, which can aid attackers in mapping out targets.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</si>
  <si>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ip_respond_to_echo_multicast 0 
IPv6:
# ndd -set /dev/ip ip6_respond_to_echo_multicast 0</t>
  </si>
  <si>
    <t xml:space="preserve">Prevent host and network information spillage by disabling multicast echo requests within the network parameters script to ensure the setting persists between reboots. One method to accomplish the recommended state is to execute the following command(s):
*IPv4:
 # ndd -set /dev/ip ip_respond_to_echo_multicast 0 
 *IPv6:
 # ndd -set /dev/ip ip6_respond_to_echo_multicast 0
</t>
  </si>
  <si>
    <t>SLR10-36</t>
  </si>
  <si>
    <t>Set Interval for Scanning IRE_CACHE</t>
  </si>
  <si>
    <t>The ip_ire_arp_interval parameter determines the intervals in which Solaris scans the IRE_CACHE (IP Resolved Entries) and deletes entries that are more than one scan old. This interval is used for solicited arp entries, not un-solicited which are handled by arp_cleanup_interval.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</si>
  <si>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ip_ire_arp_interval
60000</t>
  </si>
  <si>
    <t>The IRE address cache is cleared of stale entries.  Output contains the following:
60000</t>
  </si>
  <si>
    <t>The IRE address cache is not cleared of stale entries on the server.</t>
  </si>
  <si>
    <t>3.1.10</t>
  </si>
  <si>
    <t>This helps mitigate ARP attacks (ARP poisoning). Consult with your local network team for additional security measures in this area, such as using static ARP, or fixing MAC addresses to switch ports.</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</si>
  <si>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ip_ire_arp_interval 60000</t>
  </si>
  <si>
    <t xml:space="preserve">Prevent ARP poisoning by setting the IRE ARP interval within the network parameters script to ensure the setting persists between reboots. One method to accomplish the recommended state is to execute the following command(s):
 # ndd -set /dev/ip ip_ire_arp_interval 6000
</t>
  </si>
  <si>
    <t>SLR10-37</t>
  </si>
  <si>
    <t>Ignore ICMP Redirect Messages</t>
  </si>
  <si>
    <t>The ip_ignore_redirect and ip6_ignore_redirect parameters determine if redirect messages will be ignored. ICMP redirect messages cause a host to re-route packets and could be used in a DoS attack. The default value for this is 0. Setting this parameter to 1 causes redirect messages to be ignored.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</si>
  <si>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IPv4:
# ndd -get /dev/ip ip_ignore_redirect
1 
IPv6:
# ndd -get /dev/ip ip6_ignore_redirect
1</t>
  </si>
  <si>
    <t>ICMP Redirect Messages are ignored. Output contains the following:
1</t>
  </si>
  <si>
    <t>ICMP Redirect Messages are not ignored on the server.</t>
  </si>
  <si>
    <t>3.1.11</t>
  </si>
  <si>
    <t>IP redirects should not be necessary in a well-designed, well maintained network. Set to a value of 1 if there is a high risk for a DoS attack. Otherwise, the default value of 0 is sufficient.</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</si>
  <si>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ip_ignore_redirect 1 
IPv6:
# ndd -set /dev/ip ip6_ignore_redirect 1</t>
  </si>
  <si>
    <t xml:space="preserve">Prevent denial of service attacks by ignoring ICMP redirects within the network parameters script to ensure the setting persists between reboots. One method to accomplish the recommended state is to execute the following command(s): 
IPv4:
ndd -set /dev/ip ip_ignore_redirect 1 
IPv6:
ndd -get /dev/ip ip6_ignore_redirect 1
</t>
  </si>
  <si>
    <t>SLR10-38</t>
  </si>
  <si>
    <t>Set Strict Multihoming</t>
  </si>
  <si>
    <t>The ip_strict_dst_multihoming and ip6_strict_dst_multihoming parameters determines whether a packet arriving on a non -forwarding interface can be accepted for an IP address that is not explicitly configured on that interface. If ip_forwarding is enabled, or xxx:ip_forwarding (where xxx is the interface name) for the appropriate interfaces is enabled, then this parameter is ignored because the packet is actually forwarded.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</si>
  <si>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IPv4:
# ndd -get /dev/ip ip_strict_dst_multihoming
1 
IPv6:
# ndd -get /dev/ip ip6_strict_dst_multihoming
1</t>
  </si>
  <si>
    <t>Forwarding is not allowed for non-forwarding interfaces. Output contains the following:
1</t>
  </si>
  <si>
    <t>Forwarding is allowed for non-forwarding interfaces.</t>
  </si>
  <si>
    <t>3.1.12</t>
  </si>
  <si>
    <t>Set this parameter to 1 for systems that have interfaces that cross strict networking domains (for example, a firewall or a VPN node).</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</si>
  <si>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IPv4:
# ndd -set /dev/ip ip_strict_dst_multihoming 1 
IPv6:
# ndd -set /dev/ip ip6_strict_dst_multihoming 1</t>
  </si>
  <si>
    <t xml:space="preserve">Set strict multihoming parameters to true within the network parameters script to ensure the setting persists between reboots. One method to accomplish the recommended state is to execute the following command(s): 
*IPv4:
ndd -set /dev/ip ip_strict_dst_multihomingt 1 
*IPv6:
ndd -set /dev/ip ip6_strict_dst_multihoming 1
</t>
  </si>
  <si>
    <t>SLR10-39</t>
  </si>
  <si>
    <t>Disable ICMPv4 Redirect Messages</t>
  </si>
  <si>
    <t>The ip_send_redirects parameter controls whether or not IPv4 sends out ICMPv4 redirect messages.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</si>
  <si>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/dev/ip ip_send_redirects
0</t>
  </si>
  <si>
    <t>ICMPv4 Redirect Messages are disabled.  Output contains the following:
0</t>
  </si>
  <si>
    <t>ICMPv4 Redirect Messages are enabled on the server.</t>
  </si>
  <si>
    <t>3.1.13</t>
  </si>
  <si>
    <t>A malicious user can exploit the ability of the system to send ICMP redirects by continually sending packets to the system, forcing the system to respond with ICMP redirect messages, resulting in an adverse impact on the CPU performance of the system.</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</si>
  <si>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/dev/ip ip_send_redirects 0</t>
  </si>
  <si>
    <t xml:space="preserve">Prevent denial of service attacks by disabling ICMP redirects on the server within the network parameters script to ensure the setting persists between reboots . One method to accomplish the recommended state is to execute the following command(s):
ndd -set /dev/ip ip_send_redirects 0
</t>
  </si>
  <si>
    <t>SLR10-40</t>
  </si>
  <si>
    <t>Set ARP Cleanup Interval</t>
  </si>
  <si>
    <t>The arp_cleanup_interval parameter controls the length of time, in milliseconds, that an unsolicited Address Resolution Protocol (ARP) request remains in the ARP cache.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</si>
  <si>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 ndd -get /dev/arp arp_cleanup_interval
60000</t>
  </si>
  <si>
    <t>The ARP cache is regularly cleaned of stale entries. Output contains the following:
60000</t>
  </si>
  <si>
    <t>The ARP cache is not regularly cleaned of stale entries.</t>
  </si>
  <si>
    <t>3.1.14</t>
  </si>
  <si>
    <t>If unsolicited ARP requests are allowed to remain in the ARP cache for long periods an attacker could fill up the ARP cache with bogus entries. Set this parameter to 60000 ms (1 minute) to reduce the effectiveness of ARP attacks. The default value is 300000.</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</si>
  <si>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/dev/arp arp_cleanup_interval 60000</t>
  </si>
  <si>
    <t xml:space="preserve">Prevent ARP cache poisoning attack by enabling ARP cache cleanup within the network parameters script to ensure the setting persists between reboots. One method to accomplish the recommended state is to execute the following command(s):
ndd -set /dev/arp arp_cleanup_interval 60000
</t>
  </si>
  <si>
    <t>SLR10-41</t>
  </si>
  <si>
    <t>Disable TCP Reverse IP Source Routing</t>
  </si>
  <si>
    <t>The tcp_rev_src_routes parameter determines if TCP reverses the IP source routing option for incoming connections. If set to 0, TCP does not reverse IP source. If set to 1, TCP does the normal reverse source routing. The default setting is 0.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</si>
  <si>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/dev/tcp tcp_rev_src_routes
0</t>
  </si>
  <si>
    <t>TCP Reverse IP Source Routing is disabled. Output contains the following:
0</t>
  </si>
  <si>
    <t>TCP Reverse IP Source Routing is enabled on the server.</t>
  </si>
  <si>
    <t>3.1.15</t>
  </si>
  <si>
    <t>If IP source routing is needed for diagnostic purposes, enable it. Otherwise leave it disabled.</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</si>
  <si>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tcp_rev_src_routes 0</t>
  </si>
  <si>
    <t xml:space="preserve">Disable the TCP reverse IP source routing parameter within the network parameters script to ensure the setting persists between reboots. One method to accomplish the recommended state is to execute the following command(s):   
ndd -set /dev/tcp tcp_rev_src_routes 0
</t>
  </si>
  <si>
    <t xml:space="preserve">To close this finding, please provide  a copy of the script used to set network parameters on system boot and a screenshot showing its execution with the agency's CAP. </t>
  </si>
  <si>
    <t>SLR10-42</t>
  </si>
  <si>
    <t>Set Maximum Number of Half-open TCP Connections</t>
  </si>
  <si>
    <t>The tcp_conn_req_max_q0 parameter determines how many half-open TCP connections can exist for a port. This setting is closely related with tcp_conn_req_max_q.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</si>
  <si>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commands and verify that the output is as shown:
# ndd -get /dev/tcp tcp_conn_req_max_q0
4096</t>
  </si>
  <si>
    <t>A maximum of 4096 half-open connections are allowed, to prevent a denial of service condition. Output contains the following:
4096</t>
  </si>
  <si>
    <t>More than 4096 half-open connections are allowed, which causes susceptibility to denial of service attacks.</t>
  </si>
  <si>
    <t>3.1.16</t>
  </si>
  <si>
    <t>It is necessary to control the number of completed connections to the system to provide some protection against Denial of Service attacks. Note that the value of 4096 is a minimum to establish a good security posture for this setting. In environments where connections numbers are high, such as a busy webserver, this value may need to be increased.</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</si>
  <si>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tcp_conn_req_max_q0 4096</t>
  </si>
  <si>
    <t xml:space="preserve">Set the maximum number of half-open TCP connections to 4096 or less within the network parameters script to ensure the setting persists between reboots.  The recommendation can be implemented by performing the following
ndd -set /dev/tcp tcp_conn_req_max_q0 4096
</t>
  </si>
  <si>
    <t xml:space="preserve">To close this finding, please provide a copy of the script used to set network parameters on system boot and a screenshot showing W46its execution with the agency's CAP. </t>
  </si>
  <si>
    <t>SLR10-43</t>
  </si>
  <si>
    <t>Set Maximum Number of Incoming Connections</t>
  </si>
  <si>
    <t>The tcp_conn_req_max_q parameter determines the maximum number of incoming connections that can be accepted on a port. This setting is closely related with tcp_conn_req_max_q0.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</si>
  <si>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is as shown:
# ndd -get /dev/tcp tcp_conn_req_max_q
1024</t>
  </si>
  <si>
    <t>A maximum of 1024 incoming connections are allowed, to prevent a denial of service condition. Output contains the following:
1024</t>
  </si>
  <si>
    <t>More than 1024 incoming connections are allowed, which causes susceptibility to denial of service attacks.</t>
  </si>
  <si>
    <t>3.1.17</t>
  </si>
  <si>
    <t>Restricting the number of "half open" connections limits the damage of DOS attacks where the attacker floods the network with "SYNs". Having this split from the tcp_conn_req_max_q parameter allows the administrator some discretion in this area.
	Note that the value of 1024 is a minimum to establish a good security posture for this setting. In environments where connections numbers are high, such as a busy webserver, this value may need to be increased.</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</si>
  <si>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tcp_conn_req_max_q 1024</t>
  </si>
  <si>
    <t xml:space="preserve">Limit the number of incoming connections to 1024 by setting the tcp_conn_req_max_p parameter within the network parameters script to ensure the setting persists between reboots. One method to accomplish the recommended state is to execute the following command(s):
ndd -set /dev/tcp tcp_conn_req_max_q 1024
</t>
  </si>
  <si>
    <t>SLR10-44</t>
  </si>
  <si>
    <t>Lock down dtspcd(8)</t>
  </si>
  <si>
    <t>The tcp_extra_priv_ports_add parameter adds a non privileged port to the privileged port list.
	NOTE: This setting will NOT persist between reboots.
	Appendix B contains a script to create an SMF service to run the commands. If the SMF service is created as described in Appendix B, execute the following command for it to take effect:
	# cp cis_netconfig.sh /lib/svc/method
# chmod 750 /lib/svc/method/cis_netconfig.sh
# svccfg import cis_netconfig.xml 
	When the service is enabled or system is rebooted, the cis_netconfig.sh script will be executed and the appropriate network parameters will be updated. Store the file in /var/svc/manifest/site if it has to be re-imported into the system at a later date.</t>
  </si>
  <si>
    <t>To verify the correct network parameter settings, run the following command and verify that the output includes 6112 as shown:
# ndd -get /dev/tcp tcp_extra_priv_ports
6112</t>
  </si>
  <si>
    <t>The dtspcd service which uses port 6112 is added to the privileged ports list.  Output contains the following:
6112</t>
  </si>
  <si>
    <t>The dtspcd service which uses port 6112 is not added to the privileged ports list.</t>
  </si>
  <si>
    <t>3.1.18</t>
  </si>
  <si>
    <t>Lock down dtspcd(8) (CDE Subprocess Control Service). This optional service is seldom used. It has historically been associated with malicious scans. Making it a privileged port prevents users from opening up the service on a Solaris machine.</t>
  </si>
  <si>
    <t>See the notes in Item 3.4 Modify Network Parameters regarding a master script that will be executed at boot time to reconfigure various network parameters. The file cis_netconfig.xml is an SMF manifest for the cis_netconfig service. Once imported into the SMF database, the cis_netconfig.sh script will run on every system reboot to set the network parameters appropriately. Shown below is the ndd command that controls this particular parameter, but it does not persist between system reboots, which is the reason for creating the master script. Edit the script for the particular needs of your organization and place the script in /lib/svc/method.
# ndd -set /dev/tcp tcp_extra_priv_ports_add 6112</t>
  </si>
  <si>
    <t xml:space="preserve">Within the network parameters script created, secure the Set TCP Extra Privileged Ports setting as follows: 
ndd -set /dev/tcp tcp_extra_priv_port 6112
</t>
  </si>
  <si>
    <t xml:space="preserve">To close this finding, please provide a screenshot of Privileged Ports setting with the agency's CAP. </t>
  </si>
  <si>
    <t>SLR10-45</t>
  </si>
  <si>
    <t>AU-4</t>
  </si>
  <si>
    <t>Audit Storage Capacity</t>
  </si>
  <si>
    <t>Restrict Core Dumps to Protected Directory</t>
  </si>
  <si>
    <t>The action described in this section creates a protected directory to store core dumps and also causes the system to create a log entry whenever a regular process dumps core.</t>
  </si>
  <si>
    <t>Run the coreadm command to verify the settings match the output shown below:
# coreadm
 global core file pattern: /var/cores/core_%n_%f_%u_%g_%t_%p
 global core file content: default
 init core file pattern: core
 init core file content: default
 global core dumps: enabled
 per-process core dumps: disabled
 global setid core dumps: enabled
 per-process setid core dumps: disabled
 global core dump logging: enabled</t>
  </si>
  <si>
    <t>Core dumps are restricted to protected directories, to disallow potential information leaks.  Output contains the following:
Due to the large number of variables, please refer to the Test Procedures section for the expected values.</t>
  </si>
  <si>
    <t>Core dumps are not restricted to protected directories, allowing potential information leaks.</t>
  </si>
  <si>
    <t>Core dumps, particularly those from set-UID and set-GID processes, may contain sensitive data.</t>
  </si>
  <si>
    <t>To restrict core files to a protected directory, run the following commands:
# mkdir -p /var/cores
# chown root:root /var/cores
# chmod 700 /var/cores
# coreadm -g /var/cores/core_%n_%f_%u_%g_%t_%p 
 -e log -e global -e global-setid 
 -d process -d proc-setid
If the local site chooses, dumping of core files can be completely disabled with the following command:
# coreadm -d global -d global-setid -d process 
-d proc-setid</t>
  </si>
  <si>
    <t xml:space="preserve">Disable core dumps or route them to a protected directory to ensure sensitive data is not leaked to non-authorized users. One method to accomplish the recommended state is to execute the following command(s):
*Disable core dumps
# coreadm -d global -d global-setid -d process 
-d proc-setid
*Send core dumps to a secure location
# mkdir -p /var/cores
# chown root:root /var/cores
# chmod 700 /var/cores
# coreadm -g /var/cores/core_%n_%f_%u_%g_%t_%p 
 -e log -e global -e global-setid 
 -d process -d proc-setid
Disable core dumps
 # coreadm -d global -d global-setid -d process 
-d proc-setid
</t>
  </si>
  <si>
    <t xml:space="preserve">To close this finding, please provide  evidence showing core dumps have been disabled or a screenshot showing 1) the directory to which the core dumps are directed and 2) the access permissions for the core dump target directory with the agency's CAP. </t>
  </si>
  <si>
    <t>SLR10-46</t>
  </si>
  <si>
    <t>SI-16</t>
  </si>
  <si>
    <t>Memory Protection</t>
  </si>
  <si>
    <t>Enable Stack Protection</t>
  </si>
  <si>
    <t>Buffer overflow exploits have been the basis for many highly publicized compromises and defacements of large numbers of Internet connected systems. Many of the automated tools in use by system attackers exploit well-known buffer overflow problems in vendor-supplied and third-party software.</t>
  </si>
  <si>
    <t>Run the following command and ensure that the output is as shown:
# grep "^set noexec_user_stack=1" /etc/system
set noexec_user_stack=1
# grep "^set noexec_user_stack_log=1" /etc/system
set noexec_user_stack_log=1
# echo "noexec_user_stack/D" | mdb -k
noexec_user_stack:
noexec_user_stack: 1</t>
  </si>
  <si>
    <t>Stack Protection is enabled to prevent items such as buffer overflows. Output contains the following:
1</t>
  </si>
  <si>
    <t>Stack Protection is not enabled, allowing susceptibility to buffer overflows.</t>
  </si>
  <si>
    <t>Enabling stack protection prevents certain classes of buffer overflow attacks and is a significant security enhancement. However, this does not protect against buffer overflow attacks that do not execute code on the stack (such as return-to-libc exploits).</t>
  </si>
  <si>
    <t>To enable stack protection, run the following commands to edit the /etc/system file:
# if [ ! "`grep noexec_user_stack= /etc/system`"]; then
 cat /etc/system
* Attempt to prevent and log stack-smashing attacks
set noexec_user_stack=1
set noexec_user_stack_log=1
END_CFG
fi
NOTE: A reboot is necessary for this change to take effect.</t>
  </si>
  <si>
    <t xml:space="preserve">Enable stack protection to prevent certain classes of buffer overflow attacks and significantly enhance security.  The recommendation can be implemented by executing the following script:
# if [ ! "`grep noexec_user_stack= /etc/system`"]; then 
cat /etc/system
* Attempt to prevent and log stack-smashing attacks
set noexec_user_stack=1
set noexec_user_stack_log=1
END_CFG
fi
NOTE: A reboot is necessary for this change to take effect.
</t>
  </si>
  <si>
    <t>SLR10-47</t>
  </si>
  <si>
    <t>Enable Strong TCP Sequence Number Generation</t>
  </si>
  <si>
    <t>The variable TCP_STRONG_ISS sets the mechanism for generating the order of TCP packets. If an attacker can predict the next sequence number, it is possible to inject fraudulent packets into the data stream to hijack the session. Solaris supports three sequence number methods:
	0 = Old-fashioned sequential initial sequence number generation.
1 = Improved sequential generation, with random variance in increment.
2 = RFC 1948 sequence number generation, unique-per-connection-ID.</t>
  </si>
  <si>
    <t>Run the following command and verify that the output is as shown:
# ndd -get /dev/tcp tcp_strong_iss
2</t>
  </si>
  <si>
    <t>Strong TCP Sequence Number Generation is enabled. Output contains the following:
2</t>
  </si>
  <si>
    <t>Strong TCP Sequence Number Generation is not enabled.</t>
  </si>
  <si>
    <t>The RFC 1948 method is widely accepted as the strongest mechanism for TCP packet generation. This makes remote session hijacking attacks more difficult, as well as any other network-based attack that relies on predicting TCP sequence number information. It is theoretically possible that there may be a small performance hit in connection setup time when this setting is used, but there are no benchmarks that establish this.</t>
  </si>
  <si>
    <t>Run the following commands to set TCP_STRONG_ISS to use RFC 1948 sequence number generation:
# cd /etc/default
# awk '/TCP_STRONG_ISS=/ { $1 = "TCP_STRONG_ISS=2" }; 
{ print }' inetinit &gt; inetinit.new
# mv inetinit.new inetinit
# pkgchk -f -n -p /etc/default/inetinit
# ndd -set /dev/tcp tcp_strong_iss 2</t>
  </si>
  <si>
    <t xml:space="preserve">Configure strong TCP packet sequence number generation on the IP stack. One method to accomplish the recommended state is to execute the following command(s):
 # cd /etc/default
# awk '/TCP_STRONG_ISS=/ { $1 = "TCP_STRONG_ISS=2" }; 
{ print }' inetinit &gt; inetinit.new
# mv inetinit.new inetinit
# pkgchk -f -n -p /etc/default/inetinit
# ndd -set /dev/tcp tcp_strong_iss 2
</t>
  </si>
  <si>
    <t xml:space="preserve">To close this finding, please provide a screenshot or a copy of the /etc/default/inetinit file with the agency's CAP. </t>
  </si>
  <si>
    <t>SLR10-48</t>
  </si>
  <si>
    <t>Disable Network Routing</t>
  </si>
  <si>
    <t>The network routing daemon, in.routed, manages network routing tables. If enabled, it periodically supplies copies of the system's routing tables to any directly connected hosts and networks and picks up routes supplied to it from other networks and hosts.</t>
  </si>
  <si>
    <t>Run the following commands and compare the results with those shown below to determine if network routing has been enabled:
# routeadm -p |
 egrep "^ipv[46]-routing |^ipv[46]-forwarding" |
 awk '{ printf("%s %sn", $1, $NF); }'
ipv4-routing current=disabled
ipv6-routing current=disabled
ipv4-forwarding current=disabled
ipv6-forwarding current=disabled</t>
  </si>
  <si>
    <t>Network Routing is disabled. Output contains the following:
disabled</t>
  </si>
  <si>
    <t>Network Routing is enabled on the server.</t>
  </si>
  <si>
    <t>Routing Internet Protocol (RIP) is a legacy protocol with a number of security issues (e.g. no authentication, no zoning, and no pruning). 
	Routing (in.routed) is disabled by default in all Solaris 10 systems, if there is a default router defined. If no default gateway is defined during system installation, network routing is enabled.</t>
  </si>
  <si>
    <t>Run the following commands to disable routing. This action is unnecessary unless it was manually enabled by the administrator or the system was previously used as a network gateway. 
# routeadm -d ipv4-forwarding -d ipv6-forwarding
# routeadm -d ipv4-routing -d ipv6-routing
# routeadm -u</t>
  </si>
  <si>
    <t xml:space="preserve">Disable the legacy routing internet protocol to prevent the server from routing or acting as a network gateway. One method to accomplish the recommended state is to execute the following command(s):
routeadm -d ipv4-forwarding -d ipv6-forwarding
routeadm -d ipv4-routing -d ipv6-routing
routeadm -u
</t>
  </si>
  <si>
    <t xml:space="preserve">To close this finding, please provide a screenshot showing the routing internet protocol has been disabled with the agency's CAP. </t>
  </si>
  <si>
    <t>SLR10-49</t>
  </si>
  <si>
    <t>AU-2</t>
  </si>
  <si>
    <t>Audit Events</t>
  </si>
  <si>
    <t>Enable inetd Connection Logging</t>
  </si>
  <si>
    <t>The inetd process starts Internet standard services and the "tracing" feature can be used to log information about the source of any network connections seen by the daemon.</t>
  </si>
  <si>
    <t>Run the following command and compare the results to determine if inetd connection logging is enabled:
# svcprop -p defaults/tcp_trace svc:/network/inetd:default
true</t>
  </si>
  <si>
    <t>Network connection logging is enabled.  Output contains the following:
true</t>
  </si>
  <si>
    <t>Network connection logging is disabled on the server.</t>
  </si>
  <si>
    <t>HSC6</t>
  </si>
  <si>
    <t>HSC6:  Not all connections to FTI systems are monitored</t>
  </si>
  <si>
    <t>Rather than enabling inetd tracing for all services with "inetadm -M ...", the administrator has the option of enabling tracing for individual services with "inetadm -m __ tcp_trace=TRUE", where __ is the name of the specific service that uses tracing.
	This information is logged via syslogd (1M) and is deposited by default in /var/adm/messages with other system log messages. If the administrator wants to capture this information in a separate file, simply modify /etc/syslog.conf to log daemon.notice to some other log file destination. For further configuration information, see 4.3 Enable Debug Level Daemon Logging.</t>
  </si>
  <si>
    <t>Run the following commands to enable inetd connection logging:
# inetadm -M tcp_trace=true
# svcadm refresh svc:/network/inetd</t>
  </si>
  <si>
    <t xml:space="preserve">Enable inetd logging for all core services to provide auditing for these services. One method to accomplish the recommended state is to execute the following command(s):
# inetadm -M tcp_trace=true
# svcadm refresh svc:/network/inetd
</t>
  </si>
  <si>
    <t xml:space="preserve">To close this finding, please provide a screenshot showing inetd logging for core services has been enabled with the agency's CAP. </t>
  </si>
  <si>
    <t>SLR10-50</t>
  </si>
  <si>
    <t>Enable FTP daemon Logging</t>
  </si>
  <si>
    <t>Information about FTP sessions will be logged via syslogd (1M), but the system must be configured to capture these messages.</t>
  </si>
  <si>
    <t>Run the following command to ensure that FTP daemon logging is enabled:
# svcprop -p inetd_start/exec svc:/network/ftp:default
/usr/sbin/in.ftpd -a -l -d</t>
  </si>
  <si>
    <t xml:space="preserve">FTP daemon logging is enabled.  Output is emitted.
</t>
  </si>
  <si>
    <t>FTP daemon logging is disabled on the server.</t>
  </si>
  <si>
    <t>If the FTP daemon is installed and enabled, it is recommended that the "debugging" (-d) and connection logging (-l) flags also be enabled to track FTP activity on the system. Note that enabling debugging on the FTP daemon can cause user passwords to appear in clear-text form in the system logs, if users accidentally type their passwords at the username prompt. For further configuration information, see 4.3 Enable Debug Level Daemon Logging.</t>
  </si>
  <si>
    <t>Run the following command to enable FTP daemon logging:
# inetadm -m svc:/network/ftp 
 exec="/usr/sbin/in.ftpd -a -l -d"</t>
  </si>
  <si>
    <t xml:space="preserve">Configure the FTP daemon to log all relevant security events. One method to accomplish the recommended state is to execute the following command(s):
# inetadm -m svc:/network/ftp exec="/usr/sbin/in.ftpd -a -l -d"
</t>
  </si>
  <si>
    <t xml:space="preserve">To close this finding, please provide a screenshot showing the ftp daemon logging service has been enabled with the agency's CAP. </t>
  </si>
  <si>
    <t>SLR10-51</t>
  </si>
  <si>
    <t>Enable Debug Level Daemon Logging</t>
  </si>
  <si>
    <t>If the FTP service is installed and enabled on the system, Item 4.2 Enable FTP daemon Logging enables the "debugging" (-d) and connection logging (-l) flags to track FTP activity on the system. Similarly, the tracing (-t) option to inetd was enabled in Item 4.1 Enable inetd Connection Logging.</t>
  </si>
  <si>
    <t>Perform the following to determine if the system is configured as recommended:
# svcs -Ho state svc:/system/system-log
online
# grep -v "^#" /etc/syslog.conf | grep /var/log/connlog
daemon.debug /var/log/connlog</t>
  </si>
  <si>
    <t>FTP activity is logged and tracked.  Output contains the following:
online</t>
  </si>
  <si>
    <t>FTP activity is not logged and tracked.</t>
  </si>
  <si>
    <t>All of this information is logged by syslogd (1M), but syslogd (1M) must be configured to capture this information to a separate file so it may be more easily reviewed.</t>
  </si>
  <si>
    <t>The commands listed below direct syslogd (1M), to send the log information for these services to a log file named connlog. Review the connlog file on a regular basis. It is important to note that use of the debugging option can generate very large log files.
# if [ ! "`grep -v '^#' /etc/syslog.conf | 
 grep /var/log/connlog`" ]; then
 echo "daemon.debugttt/var/log/connlog" 
 &gt;&gt;/etc/syslog.conf
fi
# touch /var/log/connlog
# chown root:root /var/log/connlog
# chmod 600 /var/log/connlog
# logadm -w connlog -C 13 -a 'pkill -HUP syslogd' 
 /var/log/connlog
# svcadm refresh svc:/system/system-log</t>
  </si>
  <si>
    <t xml:space="preserve">Configure the FTP debug level daemon logging to capture all relevant security events and send the log information for the services to connlog and add this log file to the agency's regular review cycle / log correlation engine. One method to accomplish the recommended state is to execute the following command(s):
 # if [ ! "`grep -v '^#' /etc/syslog.conf | 
 grep /var/log/connlog`" ]; then
 echo "daemon.debugttt/var/log/connlog" 
 &gt;&gt;/etc/syslog.conf
fi
# touch /var/log/connlog
# chown root:root /var/log/connlog
# chmod 600 /var/log/connlog
# logadm -w connlog -C 13 -a 'pkill -HUP syslogd' 
 /var/log/connlog
# svcadm refresh svc:/system/system-log
</t>
  </si>
  <si>
    <t xml:space="preserve">To close this finding, please provide a screenshot showing the FTP debug level has been set to debug or a copy of the /etc/syslog.conf file with the agency's CAP. </t>
  </si>
  <si>
    <t>SLR10-52</t>
  </si>
  <si>
    <t>Capture syslog AUTH Messages</t>
  </si>
  <si>
    <t>By default, Solaris systems do not capture logging information that is sent to the LOG_AUTH facility.</t>
  </si>
  <si>
    <t>Perform the following to determine if the system is configured as recommended:
# svcs -Ho state svc:/system/system-log
online
# grep -v "^#" /etc/syslog.conf | grep /var/log/authlog
auth.info /var/log/authlog</t>
  </si>
  <si>
    <t>Logging information that is sent to LOG_AUTH is captured. Output contains the following:
online</t>
  </si>
  <si>
    <t>Logging information that is sent to LOG_AUTH is not captured.</t>
  </si>
  <si>
    <t>A great deal of important security-related information is sent via the LOG_AUTH facility (e.g., successful and failed su attempts, failed login attempts, root login attempts, etc.).</t>
  </si>
  <si>
    <t>The commands below will cause information generated by the LOG_AUTH facility to be captured in the /var/log/authlog file (which is only readable by the superuser).
# if [ ! "`grep -v '^#' /etc/syslog.conf | 
 grep /var/log/authlog`" ]; then
 echo "auth.infottt/var/log/authlog" 
 &gt;&gt;/etc/syslog.conf
fi
# logadm -w authlog -C 13 -a 'pkill -HUP syslogd' 
 /var/log/authlog
# pkgchk -f -n -p /var/log/authlog
# svcadm refresh svc:/system/system-log</t>
  </si>
  <si>
    <t xml:space="preserve">Ensure sensitive security related information captured by the LOG_AUTH facility is sent to the secured file /var/log/authlog. One method to accomplish the recommended state is to execute the following command(s):
if [ ! "`grep -v '^#' /etc/syslog.conf | 
grep /var/log/authlog`" ]; then
echo "auth.infottt/var/log/authlog" 
&gt;&gt;/etc/syslog.conf
fi
logadm -w authlog -C 13 -a 'pkill -HUP syslogd' 
 /var/log/authlog
pkgchk -f -n -p /var/log/authlog
svcadm refresh svc:/system/system-log
</t>
  </si>
  <si>
    <t xml:space="preserve">To close this finding, please provide a copy of the /var/log/authlog file with the agency's CAP. </t>
  </si>
  <si>
    <t>SLR10-53</t>
  </si>
  <si>
    <t>Enable Login Records</t>
  </si>
  <si>
    <t>If the file /var/adm/loginlog exists, it will capture failed login attempt messages with the login name, tty specification, and time. This file does not exist by default and must be manually created.</t>
  </si>
  <si>
    <t>Perform the following to determine if the system is configured as recommended:
# ls -l /var/adm/loginlog
-rw------- 1 root sys 0   /var/adm/loginlog
# grep loginlog /etc/logadm.conf
loginlog -C 13 /var/adm/loginlog</t>
  </si>
  <si>
    <t xml:space="preserve">Failed login attempts are captured. Permissions for this file is: 
-rw------- 1 root sys 0   /var/adm/loginlog
</t>
  </si>
  <si>
    <t>Failed login attempts are not captured.</t>
  </si>
  <si>
    <t>Tracking failed login attempts is critical to determine when an attacker is attempting a brute force attack on user accounts. Note that this is only for login-based such as login, telnet, rlogin, etc. and does not include SSH. Review the loginlog file on a regular basis.</t>
  </si>
  <si>
    <t>Perform the following to implement the recommended state:
# touch /var/adm/loginlog
# chown root:sys /var/adm/loginlog
# chmod 600 /var/adm/loginlog
# logadm -w loginlog -C 13 /var/adm/loginlog</t>
  </si>
  <si>
    <t xml:space="preserve">Create the /var/adm/loginlog to enable capturing of  failed login attempt messages with the login name, tty specification, and time. Ensure the file is owned by root, group owned by sys and has permissions of 600. One method to accomplish the recommended state is to execute the following command(s):
 # touch /var/adm/loginlog
# chown root:sys /var/adm/loginlog
# chmod 600 /var/adm/loginlog
# logadm -w loginlog -C 13 /var/adm/loginlog
</t>
  </si>
  <si>
    <t xml:space="preserve">To close this finding, please provide evidence the LOG_AUTH logs are sent to the /var/log/authlog file by supplying a screenshot of a copy of the file with the agency's CAP. </t>
  </si>
  <si>
    <t>SLR10-54</t>
  </si>
  <si>
    <t>Capture All Failed Login Attempts</t>
  </si>
  <si>
    <t>The SYS_FAILED_LOGINS variable is used to determine how many failed login attempts occur before a failed login message is logged. Setting the value to 0 will cause a failed login message on every failed login attempt.</t>
  </si>
  <si>
    <t>Perform the following to determine if the system is configured as recommended:
# grep "^SYSLOG_FAILED_LOGINS=0" /etc/default/login
SYSLOG_FAILED_LOGINS=0</t>
  </si>
  <si>
    <t>Each failed login attempt is logged.   Output contains the following:
0</t>
  </si>
  <si>
    <t>Each failed login attempt is not logged.</t>
  </si>
  <si>
    <t>HAU4</t>
  </si>
  <si>
    <t>HAU4:  System does not audit failed attempts to gain access</t>
  </si>
  <si>
    <t>The SYSLOG_FAILED_LOGINS parameter in the /etc/default/login file is used to control how many login failures are allowed before log messages are generated-if set to zero then all failed logins will be logged.</t>
  </si>
  <si>
    <t>Perform the following to implement the recommended state:
# cd /etc/default
# awk '/SYSLOG_FAILED_LOGINS=/ 
 { $1 = "SYSLOG_FAILED_LOGINS=0" }; 
 { print }' login &gt;login.new
# mv login.new login
# pkgchk -f -n -p /etc/default/login</t>
  </si>
  <si>
    <t xml:space="preserve">Configure the Solaris system to log all unsuccessful login attempts. One method to accomplish the recommended state is to execute the following command(s):
# vi /etc/default/login
SYSLOG_FAILED_LOGINS=0
</t>
  </si>
  <si>
    <t>SLR10-55</t>
  </si>
  <si>
    <t>Enable cron Logging</t>
  </si>
  <si>
    <t>Setting the CRONLOG parameter to YES in the /etc/default/cron file causes information to be logged for every cron job that gets executed on the system. This setting is the default for Solaris.</t>
  </si>
  <si>
    <t>Perform the following to determine if the system is configured as recommended:
# grep "^CRONLOG=YES" /etc/default/cron
CRONLOG=YES
# ls -ld /var/cron/log
-rw------- 1 root root /var/cron/log</t>
  </si>
  <si>
    <t>Scheduled cron jobs are restricted to authorized users.   Output contains the following:
YES
Permissions for this file is:
-rw------- 1 root root /var/cron/log</t>
  </si>
  <si>
    <t>Scheduled tasks, known as cron jobs, are not logged.</t>
  </si>
  <si>
    <t>A common attack vector is for programs that are run out of cron to be subverted to execute commands as the owner of the cron job. Log data on commands that are executed out of cron can be found in the /var/cron/log file. Review this file on a regular basis.</t>
  </si>
  <si>
    <t>Perform the following to implement the recommended state:
# cd /etc/default
# awk '/CRONLOG=/ { $1 = "CRONLOG=YES" }; 
 { print }' cron &gt; cron.new
# mv cron.new cron
# pkgchk -f -n -p /etc/default/cron
# chown root:root /var/cron/log
# chmod go-rwx /var/cron/log</t>
  </si>
  <si>
    <t xml:space="preserve">Enable cron level logging and ensure the /var/cron/log file is owned by root, group owned by root and has permissions of 700. One method to accomplish the recommended state is to execute the following command(s):
 # cd /etc/default
# awk '/CRONLOG=/ { $1 = "CRONLOG=YES" }; 
 { print }' cron &gt; cron.new
# mv cron.new cron
# pkgchk -f -n -p /etc/default/cron
# chown root:root /var/cron/log
# chmod go-rwx /var/cron/log
</t>
  </si>
  <si>
    <t xml:space="preserve">To close this finding, please provide a copy of the /etc/default/cron file and a screenshot of the output from running an ls -l on the /var/cron/log file with the agency's CAP. </t>
  </si>
  <si>
    <t>SLR10-56</t>
  </si>
  <si>
    <t>Enable System Accounting</t>
  </si>
  <si>
    <t>System accounting gathers baseline system data (CPU utilization, disk I/O, etc.) every 20 minutes. The data may be accessed with the sar command, or by reviewing the nightly report files named /var/adm/sa/sar*. 
	NOTE: The sys id must be added to /etc/cron.allow to run the system accounting commands..</t>
  </si>
  <si>
    <t>Perform the following to determine if the system is configured as recommended:
# svcs -Ho state svc:/system/sar
online
# ls -l /var/adm/sa
[verify that the directory is not empty]
# crontab -l sys | grep -v "^#" | egrep '(sa1|sa2)'
0,20,40 * * * * /usr/lib/sa/sa1
45 23 * * * /usr/lib/sa/sa2 -s 0:00 -e 23:59 -i 1200 -A</t>
  </si>
  <si>
    <t xml:space="preserve">System Accounting of critical functions is enabled.   Output contains the following:
online
</t>
  </si>
  <si>
    <t>System Accounting of critical functions is not enabled on the server.</t>
  </si>
  <si>
    <t>HSI3</t>
  </si>
  <si>
    <t>HSI3:  System is not monitored for threats</t>
  </si>
  <si>
    <t>Once a normal baseline for the system has been established, abnormalities can be investigated to detect unauthorized activity such as CPU-intensive jobs and activity outside of normal usage hours.</t>
  </si>
  <si>
    <t>Perform the following to implement the recommended state:
# svcadm enable -r svc:/system/sar
# EDITOR=ed crontab -e sys</t>
  </si>
  <si>
    <t xml:space="preserve">Enable the system auditing (sa) daemon to allow for anomaly detection of the operating system hardware performance baseline. One method to accomplish the recommended state is to execute the following command(s):
svcadm enable -r svc:/system/sar
EDITOR=ed crontab -e sys
</t>
  </si>
  <si>
    <t xml:space="preserve">To close this finding, please provide screenshot of the enabled system auditing (sa) daemon setting with the agency's CAP. </t>
  </si>
  <si>
    <t>SLR10-57</t>
  </si>
  <si>
    <t>Enable Kernel Level Auditing</t>
  </si>
  <si>
    <t>Kernel-level auditing provides information on commands and system calls that are executed on the local system. The audit trail may be reviewed with the praudit command. Note that enabling kernel-level auditing on Solaris disables the automatic mounting of external devices via the Solaris volume manager daemon (vold).</t>
  </si>
  <si>
    <t>Perform the following to determine if the system is configured as recommended:
# auditconfig -getcond
audit condition = auditing
# auditconfig -getpolicy
audit policies = arge,argv,cnt
# ls -l /var/audit/*.not_terminated.*
[verify that the file size is not zero and is growing as events are audited]</t>
  </si>
  <si>
    <t>Kernel level auditing of commands and system calls are enabled.    Output contains the following:
audit condition = auditing
audit policies = arge,argv,cnt</t>
  </si>
  <si>
    <t>Kernel level auditing of commands and system calls are disabled on the server.</t>
  </si>
  <si>
    <t>HAU6</t>
  </si>
  <si>
    <t>HAU6:  System does not audit changes to access control settings</t>
  </si>
  <si>
    <t>Kernel-level auditing can consume a large amount of disk space and even cause system performance impact, particularly on heavily used machines. The consensus settings described in this section are an effort to log interesting system events without consuming excessive amounts of resources logging significant but usually uninteresting system calls. The document _Auditing in the Solaris(tm) Operating Environment_ published by Oracle as part of the Blueprints On-Line series contains additional information on reducing the amount of logging produced by the administrative (ad) audit class (see http://www.sun.com/blueprints for more details).</t>
  </si>
  <si>
    <t>Perform the following to implement the recommended state:
if [ ! "`grep c2audit:audit_load /etc/system`" ]
then
# Turn on auditing
 echo y | /etc/security/bsmconv
 cd /etc/security
# Create a CIS custom class (cc) to audit_class. Apply this class to the
# following event types in audit_event:
#
# fm - file attribute modify
# ps - process start/stop
# pm - process modify
# pc - process (meta-class)
 echo "0x08000000:cc:CIS custom class" &gt;&gt;audit_class
 awk 'BEGIN { FS = ":"; OFS = ":" }
 ($4 ~ /fm/) &amp;&amp; ! ($2 ~ /MCTL|FCNTL|FLOCK|UTIME/) 
{ $4 = $4 ",cc" }
 ($4 ~ /p[cms]/) &amp; 
 { print }' audit_startup &gt;audit_startup.new
# Set the audit policy to log exec argv and environment parameters to
# the audit file
 echo '/usr/sbin/auditconfig -setpolicy +argv,arge' 
 &gt;&gt;audit_startup.new
 mv audit_startup.new audit_startup
# Verify and set the appropriate permissions/owner/group to the event, control
# and startup file
 pkgchk -f -n -p /etc/security/audit_event
 pkgchk -f -n -p /etc/security/audit_control
 pkgchk -f -n -p /etc/security/audit_startup
# Add the command to have cron close the current audit file at the start of
# each day.
 EDITOR=ed crontab -e root</t>
  </si>
  <si>
    <t xml:space="preserve">Configure kernel level auditing to log core system file and process access information. In order to achieve this, CIS provides a script with a large list of commands. Please refer to the CIS Benchmark for Solaris, or IRS SCSEM for full details. 
</t>
  </si>
  <si>
    <t>SLR10-58</t>
  </si>
  <si>
    <t xml:space="preserve">AC-3 </t>
  </si>
  <si>
    <t>Access Enforcement</t>
  </si>
  <si>
    <t>Set daemon umask</t>
  </si>
  <si>
    <t>The umask (1) utility overrides the file mode creation mask as specified by the CMASK value in the /etc/default/init file. The most permissive file permission is mode 666 ( 777 for executable files). The CMASK value subtracts from this value. For example, if CMASK is set to a value of 022, files created will have a default permission of 644 (755 for executables). See the umask (1) manual page for a more detailed description.
	NOTE: There are some known bugs in the following daemons that are impacted by changing the CMASK parameter from its default setting: (Note: Current or future patches may have resolved these issues. Consult with your Oracle Support representative)
	6299083 picld i initialise picld_door file with wrong permissions after JASS
	4791006 ldap_cachemgr initialise i ldap_cache_door file with wrong permissions
	6299080 nscd i initialise name_service_door file with wrong permissions after JASS
	The ldap_cachemgr issue has been fixed but the others are still unresolved. While not directly related to this, there is another issue related to 077 umask settings:
	2125481 in.lpd failed to print files when the umask is set 077</t>
  </si>
  <si>
    <t>Perform the following to determine if the system is configured as recommended:
# grep "^CMASK=022" /etc/default/init
CMASK=022</t>
  </si>
  <si>
    <t>Newly created files are configured to a restricted privilege level.   Output contains the following:
022</t>
  </si>
  <si>
    <t>Newly created files are configured to a heightened privilege level.</t>
  </si>
  <si>
    <t>HCM8</t>
  </si>
  <si>
    <t>HCM8:  The ability to make changes is not properly limited</t>
  </si>
  <si>
    <t>Perform the following to implement the recommended state: 
# cd /etc/default
# awk '/^CMASK=/ { $1 = "CMASK=022" }
 { print }' init &gt;init.new
# mv init.new init
# pkgchk -f -n -p /etc/default/init</t>
  </si>
  <si>
    <t xml:space="preserve">Configure the system to enforce any new files created by daemons to non world-writable.  This recommendation can be implemented setting the CMASK=022 within the /etc/default/init file.  </t>
  </si>
  <si>
    <t>SLR10-59</t>
  </si>
  <si>
    <t>Restrict Set-UID on User Mounted Devices</t>
  </si>
  <si>
    <t>If the volume manager (vold) is enabled to permit users to mount external devices, the administrator can force these file systems to be mounted with the nosuid option to prevent users from bringing set-UID programs onto the system via CD-ROMs, floppy disks, USB drives or other removable media.</t>
  </si>
  <si>
    <t>Perform the following to determine if the system is configured as recommended:
# grep -v "^#" /etc/rmmount.conf | grep - "-o nosuid" 
 /etc/rmmount.conf
mount * hsfs ufs udfs -o nosuid</t>
  </si>
  <si>
    <t>The nosuid is set on removable media to prevent transferring set-UID enabled programs.   Output contains the following:
mount * hsfs ufs udfs -o nosuid</t>
  </si>
  <si>
    <t>The nosuid is not set on removable media, which prevents transferring set-UID enabled programs.</t>
  </si>
  <si>
    <t>Removable media is one vector by which malicious software can be introduced onto the system. The risk can be mitigated by forcing use of the nosuid option. Note that this setting is included in the default rmmount.conf file for Solaris 8 and later.</t>
  </si>
  <si>
    <t>Perform the following to implement the recommended state:
# if [ ! "`grep -v "^#" /etc/rmmount.conf |
 grep -- '-o nosuid'`" ]; then
 fs=`awk '($1 == "ident") &amp;&amp; ($2 != "pcfs") 
 { print $2 }' /etc/rmmount.conf`
 echo mount * $fs -o nosuid &gt;&gt;/etc/rmmount.conf
fi</t>
  </si>
  <si>
    <t xml:space="preserve">Force the nosuid option to all removable media devices in order to prevent unauthorized data execution. The recommendation can be implemented by executing the following script:
# if [ ! "`grep -v "^#" /etc/rmmount.conf |
grep -- '-o nosuid'`" ]; then
fs=`awk '($1 == "ident") &amp;&amp; ($2 != "pcfs") 
{ print $2 }' /etc/rmmount.conf`
echo mount * $fs -o nosuid &gt;&gt;/etc/rmmount.conf
fi
</t>
  </si>
  <si>
    <t>SLR10-60</t>
  </si>
  <si>
    <t>Set Sticky Bit on World Writable Directories</t>
  </si>
  <si>
    <t>When the so-called sticky bit (set with chmod +t) is set on a directory, then only the owner of a file may remove that file from the directory (as opposed to the usual behavior where anybody with write access to that directory may remove the file).</t>
  </si>
  <si>
    <t>To generate a list of world writable directories that do not have the sticky bit set execute the following commands:
# find / ( -fstype nfs -o -fstype cachefs 
 -o -fstype autofs -o -fstype ctfs 
 -o -fstype mntfs -o -fstype objfs 
 -o -fstype proc ) -prune -o -type d 
 ( -perm -0002 -a ! -perm -1000 ) -print</t>
  </si>
  <si>
    <t>Sticky Bit is set on all World-Writable Directories. Output is not emitted.</t>
  </si>
  <si>
    <t>World Writable directories do not have the sticky bit set, which locks a directory to a specific owner.</t>
  </si>
  <si>
    <t>HAC13</t>
  </si>
  <si>
    <t>HAC13:  Operating system configuration files have incorrect permissions</t>
  </si>
  <si>
    <t>Setting the sticky bit prevents users from overwriting each other's files, whether accidentally or maliciously, and is generally appropriate for most world-writable directories (e.g. /tmp). However, consult appropriate vendor documentation before blindly applying the sticky bit to any world writable directories found in order to avoid breaking any application dependencies on a given directory.</t>
  </si>
  <si>
    <t>To set the sticky bit on a directory is disabled
# chmod +t [directory name]</t>
  </si>
  <si>
    <t xml:space="preserve">Seek world-writable directories and ensure they have a sticky bit set.  Setting the sticky bit on world writable directories prevents users from deleting or renaming files in that directory that are not owned by them.  The recommendation can be implemented by changing permissions of any files or directories identified by performing the following:
# find / ( -fstype nfs -o -fstype cachefs 
 -o -fstype autofs -o -fstype ctfs 
 -o -fstype mntfs -o -fstype objfs 
 -o -fstype proc ) -prune -o -type d 
 ( -perm -0002 -a ! -perm -1000 ) -print
</t>
  </si>
  <si>
    <t>SLR10-61</t>
  </si>
  <si>
    <t>Set SSH Protocol to 2</t>
  </si>
  <si>
    <t>SSH supports two different and incompatible protocols: SSH1 and SSH2. SSH1 was the original protocol and was subject to security issues. SSH2 is more advanced and secure.</t>
  </si>
  <si>
    <t>To verify the correct SSH setting, run the following command and verify that the output is as shown:
# grep -v "^#" sshd_config | grep "^Protocol"
Protocol 2</t>
  </si>
  <si>
    <t>SSH is only allowed to operate using the latest version of SSH (SSHv2). Output contains the following:
Protocol 2</t>
  </si>
  <si>
    <t>SSH is operating using an insecure version.</t>
  </si>
  <si>
    <t>HSI2</t>
  </si>
  <si>
    <t>HSI2:  System patch level is insufficient</t>
  </si>
  <si>
    <t>6.1.2</t>
  </si>
  <si>
    <t>Secure Shell version 2 (SSH2) is more secure than the legacy SSH1 version, which is being deprecated.</t>
  </si>
  <si>
    <t>Edit the /etc/ssh/sshd_config file to set the parameter as follows:
# awk '/^Protocol/ { $2 = "2" } 
 { print }' /etc/ssh/sshd_config &gt; /etc/ssh/sshd_config.new
# /usr/bin/mv /etc/ssh/sshd_config.new /etc/ssh/sshd_config
# /usr/sbin/pkgchk -f -n -p /etc/ssh/sshd_config
# /usr/sbin/svcadm restart svc:/network/ssh</t>
  </si>
  <si>
    <t xml:space="preserve">Set the Protocol parameter to '2' in the /etc/ssh/sshd_config file to prevent session hijacking and enforce strong encryption. One method to accomplish the recommended state is to execute the following command(s):
# awk '/^Protocol/ { $2 = "2" } 
{ print }' /etc/ssh/sshd_config &gt; /etc/ssh/sshd_config.new
# /usr/bin/mv /etc/ssh/sshd_config.new /etc/ssh/sshd_config
# /usr/sbin/pkgchk -f -n -p /etc/ssh/sshd_config
# /usr/sbin/svcadm restart svc:/network/ssh
</t>
  </si>
  <si>
    <t xml:space="preserve">To close this finding, please provide a screenshot or a copy of the /etc/ssh/sshd_config configuration file with the agency's CAP. </t>
  </si>
  <si>
    <t>SLR10-62</t>
  </si>
  <si>
    <t>AC-3</t>
  </si>
  <si>
    <t>Disable SSH X11Forwarding</t>
  </si>
  <si>
    <t>The X11Forwarding parameter provides the ability to tunnel X11 traffic through the connection to enable remote graphic connections.</t>
  </si>
  <si>
    <t>To verify the correct SSH setting, run the following command and verify that the output is as shown:
# grep -v "^#" sshd_config | grep "^X11Forwarding"
X11Forwarding no</t>
  </si>
  <si>
    <t>Tunneling a graphical interface through SSH is not permitted. Output contains the following:
no</t>
  </si>
  <si>
    <t>Tunneling a graphical interface through SSH is permitted.</t>
  </si>
  <si>
    <t>6.1.3</t>
  </si>
  <si>
    <t>Disable X11 forwarding unless there is an operational requirement to use X11 applications directly. There is a small risk that the remote X11 servers of users who are logged in via SSH with X11 forwarding could be compromised by other users on the X11 server. Note that even if X11 forwarding is disabled that users can may be able to install their own forwarders.</t>
  </si>
  <si>
    <t>Edit the /etc/ssh/sshd_config file to set the parameter as follows:
# awk '/^ X11Forwarding / { $2 = "no" } 
 { print }' /etc/ssh/sshd_config &gt; /etc/ssh/sshd_config.new
# /usr/bin/mv /etc/ssh/sshd_config.new /etc/ssh/sshd_config
# /usr/sbin/pkgchk -f -n -p /etc/ssh/sshd_config
# /usr/sbin/svcadm restart svc:/network/ssh</t>
  </si>
  <si>
    <t xml:space="preserve">Set the Disable X11 parameter within the /etc/ssh/sshd_config file to prevent GUI access to the server. One method to accomplish the recommended state is to execute the following command(s):
# awk '/^ X11Forwarding / { $2 = "no" } 
{ print }' /etc/ssh/sshd_config &gt; /etc/ssh/sshd_config.new
# /usr/bin/mv /etc/ssh/sshd_config.new /etc/ssh/sshd_config
# /usr/sbin/pkgchk -f -n -p /etc/ssh/sshd_config
# /usr/sbin/svcadm restart svc:/network/ssh
</t>
  </si>
  <si>
    <t xml:space="preserve">To close this finding, please provide a screenshot or a copy of the /etc/ssh/sshd_config configuration file  with the agency's CAP. </t>
  </si>
  <si>
    <t>SLR10-63</t>
  </si>
  <si>
    <t>AC-7</t>
  </si>
  <si>
    <t>Unsuccessful Logon Attempts</t>
  </si>
  <si>
    <t>Set SSH MaxAuthTries to 3</t>
  </si>
  <si>
    <t>The MaxAuthTries parameter specifies the maximum number of authentication attempts permitted per connection.  The default value is 3.</t>
  </si>
  <si>
    <t>To verify the correct SSH setting, run the following command and verify that the output is as shown:
# grep -v "^#" sshd_config | grep "^MaxAuthTries"
MaxAuthTries 3</t>
  </si>
  <si>
    <t>The Maximum number of login attempts per connection is set to 3 to prevent brute force and denial of service attacks. Output contains the following:
MaxAuthTries 3</t>
  </si>
  <si>
    <t>The Maximum number of login attempts per connection is not set to 3 to prevent brute force and denial of service attacks.</t>
  </si>
  <si>
    <t>6.1.4</t>
  </si>
  <si>
    <t>Setting the MaxAuthTries parameter to a low number will minimize the risk of successful brute force attacks to the SSH server.</t>
  </si>
  <si>
    <t>Edit the /etc/ssh/sshd_config file to set the parameter as follows:
# awk '/^ MaxAuthTries/ { $2 = "3" } 
 { print }' /etc/ssh/sshd_config &gt; /etc/ssh/sshd_config.new
# /usr/bin/mv /etc/ssh/sshd_config.new /etc/ssh/sshd_config
# /usr/sbin/pkgchk -f -n -p /etc/ssh/sshd_config
# /usr/sbin/svcadm restart svc:/network/ssh</t>
  </si>
  <si>
    <t xml:space="preserve">Set the MaxAuthTries parameter to '3' in the /etc/ssh/sshd_config file in order to force users to enter a password when attempting to authenticate with SSH. One method to accomplish the recommended state is to execute the following command(s):
 # awk '/^ MaxAuthTries/ { $2 = "3" } 
{ print }' /etc/ssh/sshd_config &gt; /etc/ssh/sshd_config.new
# /usr/bin/mv /etc/ssh/sshd_config.new /etc/ssh/sshd_config
# /usr/sbin/pkgchk -f -n -p /etc/ssh/sshd_config
# /usr/sbin/svcadm restart svc:/network/ssh
</t>
  </si>
  <si>
    <t>SLR10-64</t>
  </si>
  <si>
    <t>Set SSH MaxAuthTriesLog to 0</t>
  </si>
  <si>
    <t>The MaxAuthTriesLog parameter specifies the maximum number of failed authorization attempts before a syslog error message is generated. The default value is 3.</t>
  </si>
  <si>
    <t>To verify the correct SSH setting, run the following command and verify that the output is as shown:
# grep -v "^#" sshd_config | grep "^MaxAuthTriesLog"
MaxAuthTriesLog 0</t>
  </si>
  <si>
    <t>Every SSH failed authorization is logged. Output contains the following:
MaxAuthTriesLog 0</t>
  </si>
  <si>
    <t>Every SSH failed authorization is not logged.</t>
  </si>
  <si>
    <t>6.1.5</t>
  </si>
  <si>
    <t>Setting this parameter to 0 ensures that every failed authorization is logged.</t>
  </si>
  <si>
    <t>Edit the /etc/ssh/sshd_config file to set the parameter as follows: 
# awk '/^ MaxAuthTriesLog/ { $2 = "0" } 
 { print }' /etc/ssh/sshd_config &gt; /etc/ssh/sshd_config.new
# /usr/bin/mv /etc/ssh/sshd_config.new /etc/ssh/sshd_config
# /usr/sbin/pkgchk -f -n -p /etc/ssh/sshd_config
# /usr/sbin/svcadm restart svc:/network/ssh</t>
  </si>
  <si>
    <t>Configure the SSH server configuration file to  log all failed authorization attempts: 
Edit the /etc/ssh/sshd_config file to set the parameter as follows: 
# awk '/^ MaxAuthTriesLog/ { $2 = "0" } 
 { print }' /etc/ssh/sshd_config &gt; /etc/ssh/sshd_config.new
# /usr/bin/mv /etc/ssh/sshd_config.new /etc/ssh/sshd_config
# /usr/sbin/pkgchk -f -n -p /etc/ssh/sshd_config
# /usr/sbin/svcadm restart svc:/network/ssh</t>
  </si>
  <si>
    <t>SLR10-65</t>
  </si>
  <si>
    <t>Set SSH IgnoreRhosts to yes</t>
  </si>
  <si>
    <t>The IgnoreRhosts parameter specifies that .rhosts and .shosts files will not be used in RhostsRSAAuthentication or HostbasedAuthentication.</t>
  </si>
  <si>
    <t>To verify the correct SSH setting, run the following command and verify that the output is as shown:
# grep -v "^#" sshd_config | grep "^IgnoreRhosts"
IgnoreRhosts yes</t>
  </si>
  <si>
    <t>SSH is configured to ignore automated login scripts such as Rhosts. Output contains the following:
IgnoreRhosts yes</t>
  </si>
  <si>
    <t>SSH is not configured to ignore automated login scripts such as Rhosts.</t>
  </si>
  <si>
    <t>6.1.6</t>
  </si>
  <si>
    <t>Setting this parameter forces users to enter a password when authenticating with SSH.</t>
  </si>
  <si>
    <t>Edit the /etc/ssh/sshd_config file to set the parameter as follows:
# awk '/^ IgnoreRhosts/ { $2 = "yes" } 
 { print }' /etc/ssh/sshd_config &gt; /etc/ssh/sshd_config.new
# /usr/bin/mv /etc/ssh/sshd_config.new /etc/ssh/sshd_config
# /usr/sbin/pkgchk -f -n -p /etc/ssh/sshd_config
# /usr/sbin/svcadm restart svc:/network/ssh</t>
  </si>
  <si>
    <t xml:space="preserve">Set the IgnoreRhosts parameter to 'yes' in the /etc/ssh/sshd_config file in order to force users to enter a password when attempting to authenticate with SSH. One method to accomplish the recommended state is to execute the following command(s):
# awk '/^ IgnoreRhosts/ { $2 = "yes" } 
{ print }' /etc/ssh/sshd_config &gt; /etc/ssh/sshd_config.new
# /usr/bin/mv /etc/ssh/sshd_config.new /etc/ssh/sshd_config
# /usr/sbin/pkgchk -f -n -p /etc/ssh/sshd_config
# /usr/sbin/svcadm restart svc:/network/ssh
</t>
  </si>
  <si>
    <t>SLR10-66</t>
  </si>
  <si>
    <t>Set SSH RhostsAuthentication to no</t>
  </si>
  <si>
    <t>The RhostsAuthentication parameter specifies if authentication using rhosts or /etc/hosts.equiv is permitted. The default is no.</t>
  </si>
  <si>
    <t>To verify the correct SSH setting, run the following command and verify that the output is as shown:
# grep -v "^#" sshd_config | grep "^RhostsAuthentication"
RhostsAuthentication no</t>
  </si>
  <si>
    <t>SSH is configured to ignore automated login scripts such as Rhosts. Output contains the following:
RhostsAuthentication no</t>
  </si>
  <si>
    <t>6.1.7</t>
  </si>
  <si>
    <t>Rhosts authentication is insecure and should not be permitted.
	Note that this parameter only applies to SSH protocol version 1.</t>
  </si>
  <si>
    <t>Edit the /etc/ssh/sshd_config file to set the parameter as follows:
# awk '/^RhostsAuthentication/ { $2 = "no" } 
 { print }' /etc/ssh/sshd_config &gt; /etc/ssh/sshd_config.new
# /usr/bin/mv /etc/ssh/sshd_config.new /etc/ssh/sshd_config
# /usr/sbin/pkgchk -f -n -p /etc/ssh/sshd_config
# /usr/sbin/svcadm restart svc:/network/ssh</t>
  </si>
  <si>
    <t xml:space="preserve">Set the RhostsAuthentication parameter to 'no' in the /etc/ssh/sshd_config file in order to ignore automated rhosts authentication requests. One method to accomplish the recommended state is to execute the following command(s):
# awk '/^RhostsAuthentication/ { $2 = "no" } 
{ print }' /etc/ssh/sshd_config &gt; /etc/ssh/sshd_config.new
# /usr/bin/mv /etc/ssh/sshd_config.new /etc/ssh/sshd_config
# /usr/sbin/pkgchk -f -n -p /etc/ssh/sshd_config
# /usr/sbin/svcadm restart svc:/network/ssh
</t>
  </si>
  <si>
    <t>SLR10-67</t>
  </si>
  <si>
    <t>Set SSH RhostsRSAAuthentication to no</t>
  </si>
  <si>
    <t xml:space="preserve">The RhostsRSAAuthentication parameter specifies if rhosts or /etc/hosts.equiv authentication together with successful RSA host authentication is permitted. The default is no.
	Note that this parameter only applies to SSH protocol version 1.
	</t>
  </si>
  <si>
    <t>To verify the correct SSH setting, run the following command and verify that the output is as shown: 
# grep -v "^#" sshd_config | grep "^RhostsRSAAuthentication"
RhostsRSAAuthentication no</t>
  </si>
  <si>
    <t>SSH is configured to ignore automated login scripts such as Rhosts with RSA login. Output contains the following:
RhostsRSAAuthentication no</t>
  </si>
  <si>
    <t>SSH is not configured to ignore automated login scripts such as Rhosts with RSA login.</t>
  </si>
  <si>
    <t>6.1.8</t>
  </si>
  <si>
    <t>Rhosts authentication is insecure and should not be permitted, even with RSA host authentication.</t>
  </si>
  <si>
    <t>Edit the /etc/ssh/sshd_config file to set the parameter as follows:
# awk '/^ RhostsRSAAuthentication/ { $2 = "no" } 
 { print }' /etc/ssh/sshd_config &gt; /etc/ssh/sshd_config.new
# /usr/bin/mv /etc/ssh/sshd_config.new /etc/ssh/sshd_config
# /usr/sbin/pkgchk -f -n -p /etc/ssh/sshd_config
# /usr/sbin/svcadm restart svc:/network/ssh</t>
  </si>
  <si>
    <t xml:space="preserve">Set the RhostsRSAAuthentication parameter to 'no' in the /etc/ssh/sshd_config file in order to ignore automated rhosts RSA authentication requests. One method to accomplish the recommended state is to execute the following command(s):
# awk '/^ RhostsRSAAuthentication/ { $2 = "no" } 
{ print }' /etc/ssh/sshd_config &gt; /etc/ssh/sshd_config.new
# /usr/bin/mv /etc/ssh/sshd_config.new /etc/ssh/sshd_config
# /usr/sbin/pkgchk -f -n -p /etc/ssh/sshd_config
# /usr/sbin/svcadm restart svc:/network/ssh
</t>
  </si>
  <si>
    <t>SLR10-68</t>
  </si>
  <si>
    <t>Disable SSH root login</t>
  </si>
  <si>
    <t xml:space="preserve">The PermitRootLogin parameter specifies if the root user can log in using ssh(1). The default is no.
	</t>
  </si>
  <si>
    <t>To verify the correct SSH setting, run the following command and verify that the output is as shown:
# grep -v "^#" sshd_config | grep "^PermitRootLogin"
PermitRootLogin no</t>
  </si>
  <si>
    <t>Root is not permitted to login directly over the  network. Output contains the following:
PermitRootLogin no</t>
  </si>
  <si>
    <t>Root is permitted to login directly over the network.</t>
  </si>
  <si>
    <t>HRM8</t>
  </si>
  <si>
    <t>HRM8:  Direct root access is enabled on the system</t>
  </si>
  <si>
    <t>6.1.9</t>
  </si>
  <si>
    <t>The root user must be restricted from directly logging in from any location other than the console.</t>
  </si>
  <si>
    <t>Edit the /etc/ssh/sshd_config file to set the parameter as follows: 
# awk '/^PermitRootLogin/ { $2 = "no" } 
 { print }' /etc/ssh/sshd_config &gt; /etc/ssh/sshd_config.new
# /usr/bin/mv /etc/ssh/sshd_config.new /etc/ssh/sshd_config
# /usr/sbin/pkgchk -f -n -p /etc/ssh/sshd_config
# /usr/sbin/svcadm restart svc:/network/ssh</t>
  </si>
  <si>
    <t xml:space="preserve">Set the PermitRootLogin parameter to 'no' in the /etc/ssh/sshd_config file to disallow direct root login and force users to use sudo or su - to elevate privileges. One method to accomplish the recommended state is to execute the following command(s):
# awk '/^PermitRootLogin/ { $2 = "no" } 
{ print }' /etc/ssh/sshd_config &gt; /etc/ssh/sshd_config.new
# /usr/bin/mv /etc/ssh/sshd_config.new /etc/ssh/sshd_config
# /usr/sbin/pkgchk -f -n -p /etc/ssh/sshd_config
# /usr/sbin/svcadm restart svc:/network/ssh
</t>
  </si>
  <si>
    <t>SLR10-69</t>
  </si>
  <si>
    <t>Set SSH PermitEmptyPasswords to no</t>
  </si>
  <si>
    <t xml:space="preserve">The PermitEmptyPasswords parameter specifies if the server allows login to accounts with empty password strings.
	</t>
  </si>
  <si>
    <t>To verify the correct SSH setting, run the following command and verify that the output is as shown:
# grep -v "^#" sshd_config | grep "^PermitEmptyPasswords"
PermitEmptyPasswords no</t>
  </si>
  <si>
    <t>Empty passwords are not permitted on the operating system. Output contains the following:
PermitEmptyPasswords no</t>
  </si>
  <si>
    <t>Empty passwords are permitted on the operating system.</t>
  </si>
  <si>
    <t>HPW1</t>
  </si>
  <si>
    <t>HPW1:  No password is required to access an FTI system</t>
  </si>
  <si>
    <t>6.1.10</t>
  </si>
  <si>
    <t>All users must be required to have a password.</t>
  </si>
  <si>
    <t>Edit the /etc/ssh/sshd_config file to set the parameter as follows:
# awk '/^PermitEmptyPasswords/ { $2 = "no" } 
 { print }' /etc/ssh/sshd_config &gt; /etc/ssh/sshd_config.new
# /usr/bin/mv /etc/ssh/sshd_config.new /etc/ssh/sshd_config
# /usr/sbin/pkgchk -f -n -p /etc/ssh/sshd_config
# /usr/sbin/svcadm restart svc:/network/ssh</t>
  </si>
  <si>
    <t xml:space="preserve">Set the PermitEmptyPasswords parameter to 'no' in the /etc/ssh/sshd_config file in order to prevent users from logging in without proper authentication. One method to accomplish the recommended state is to execute the following command(s):
# awk '/^PermitEmptyPasswords/ { $2 = "no" } 
{ print }' /etc/ssh/sshd_config &gt; /etc/ssh/sshd_config.new
# /usr/bin/mv /etc/ssh/sshd_config.new /etc/ssh/sshd_config
# /usr/sbin/pkgchk -f -n -p /etc/ssh/sshd_config
# /usr/sbin/svcadm restart svc:/network/ssh
</t>
  </si>
  <si>
    <t>SLR10-70</t>
  </si>
  <si>
    <t>AC-8</t>
  </si>
  <si>
    <t>System Use Notification</t>
  </si>
  <si>
    <t>Set SSH Banner</t>
  </si>
  <si>
    <t xml:space="preserve">The Banner parameter specifies a file whose contents must sent to the remote user before authentication is permitted. By default, no banner is displayed.
	</t>
  </si>
  <si>
    <t>To verify the correct SSH setting, run the following command and verify that the output is as shown:
# grep -v "^#" sshd_config | grep "^Banner"
Banner /etc/issue</t>
  </si>
  <si>
    <t>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</si>
  <si>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The warning banner is not compliant with IRS guidelines and does not contain the following 4 elements:
- the system contains US government information
- users actions are monitored and audited
- unauthorized use of the system is prohibited 
- unauthorized use of the system is subject to criminal and civil penalties</t>
  </si>
  <si>
    <t>Updated to IRS Warning Banner</t>
  </si>
  <si>
    <t>HAC14</t>
  </si>
  <si>
    <t>HAC14:  Warning banner is insufficient</t>
  </si>
  <si>
    <t>6.1.11</t>
  </si>
  <si>
    <t>Banners are used to warn connecting users of the particular site's policy regarding connection. Consult with your legal department for the appropriate warning banner for your site.</t>
  </si>
  <si>
    <t>Edit the /etc/ssh/sshd_config file to set the parameter as follows:
Add an IRS Publication 1075 compliant banner to:
 { print }' /etc/ssh/sshd_config &gt; /etc/ssh/sshd_config.new
# /usr/bin/mv /etc/ssh/sshd_config.new /etc/ssh/sshd_config
# /usr/sbin/pkgchk -f -n -p /etc/ssh/sshd_config
# /usr/sbin/svcadm restart svc:/network/ssh</t>
  </si>
  <si>
    <t xml:space="preserve">Configure the /etc/ssh/sshd_config file banner field to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</si>
  <si>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SLR10-71</t>
  </si>
  <si>
    <t>Disable login: Prompts on Serial Ports</t>
  </si>
  <si>
    <t>The pmadm command provides service administration for the lower level of the Service Access Facility hierarchy and can be used The ability to login on a particular port.</t>
  </si>
  <si>
    <t>Perform the following to determine if the system is configured as recommended:
# pmadm -L | awk -F: '($4 == "ux") { print $3 }'
ttya
ttyb</t>
  </si>
  <si>
    <t>The login capability to serial ports is disabled. Output contains the following:
ttya
ttyb</t>
  </si>
  <si>
    <t>The login capability to serial ports is enabled on the server.</t>
  </si>
  <si>
    <t>By disabling the login: prompt on the system serial devices, unauthorized users are limited in their ability to gain access by attaching modems, terminals, and other remote access devices to these ports. Note that this action may safely be performed even if console access to the system is provided via the serial ports, because the login: prompt on the console device is provided through a different mechanism.</t>
  </si>
  <si>
    <t>Perform the following to implement the recommended state:
# pmadm -d -p zsmon -s ttya
# pmadm -d -p zsmon -s ttyb</t>
  </si>
  <si>
    <t xml:space="preserve">Disable login access to the systems serial ports. One method to accomplish the recommended state is to execute the following command(s):
# pmadm -d -p zsmon -s ttya
# pmadm -d -p zsmon -s ttyb
</t>
  </si>
  <si>
    <t>SLR10-72</t>
  </si>
  <si>
    <t>Disable "nobody" Access for RPC Encryption Key Storage Service</t>
  </si>
  <si>
    <t>The keyserv process, if enabled, stores user keys that are utilized with Sun's Secure RPC mechanism.</t>
  </si>
  <si>
    <t>Perform the following to determine if the system is configured as recommended:
# grep "^ENABLE_NOBODY_KEYS=NO" /etc/default/keyserv
ENABLE_NOBODY_KEYS=NO</t>
  </si>
  <si>
    <t>The nobody user is blocked from using  the RPC Daemon. Output contains the following:
ENABLE_NOBODY_KEYS=NO</t>
  </si>
  <si>
    <t>The nobody user is not blocked from using the RPC Daemon.</t>
  </si>
  <si>
    <t>HAC11</t>
  </si>
  <si>
    <t>HAC11:  User access was not established with concept of least privilege</t>
  </si>
  <si>
    <t>The action listed prevents keyserv from using default keys for the nobody user, effectively stopping this user from accessing information via Secure RPC.</t>
  </si>
  <si>
    <t>Perform the following to implement the recommended state:
# cd /etc/default
# awk '/ENABLE_NOBODY_KEYS=/ 
 { $1 = "ENABLE_NOBODY_KEYS=NO" }
 { print }' keyserv &gt;keyserv.new
# mv keyserv.new keyserv
# pkgchk -f -n -p /etc/default/keyserv</t>
  </si>
  <si>
    <t xml:space="preserve">Deny access to Secure RPC by keyserv for the nobody user. One method to accomplish the recommended state is to execute the following command(s):
# cd /etc/default
# awk '/ENABLE_NOBODY_KEYS=/ 
 { $1 = "ENABLE_NOBODY_KEYS=NO" }
 { print }' keyserv &gt;keyserv.new
# mv keyserv.new keyserv
# pkgchk -f -n -p /etc/default/keyserv
</t>
  </si>
  <si>
    <t xml:space="preserve">To close this finding, please provide a screenshot of the ENABLE_NOBODY_KEYS=NOT setting or a copy of the /etc/default/keyserv with the agency's CAP. </t>
  </si>
  <si>
    <t>SLR10-73</t>
  </si>
  <si>
    <t>Disable .rhosts Support in /etc/pam.conf</t>
  </si>
  <si>
    <t>Used in conjunction with the BSD-style "r-commands" (rlogin, rsh, rcp), .rhosts files implement a weak form of authentication based on the network address or host name of the remote computer (which can be spoofed by a potential attacker to exploit the local system).</t>
  </si>
  <si>
    <t>Perform the following to determine if the system is configured as recommended:
# grep "^#" /etc/pam.conf | grep "pam_rhosts_auth"
#rlogin auth sufficient pam_rhosts_auth.so.1
#rsh auth sufficient pam_rhosts_auth.so.1</t>
  </si>
  <si>
    <t xml:space="preserve">The system is configured to ignore automated login scripts such as Rhosts. Output contains the entries for rlogin and rsh commented out. </t>
  </si>
  <si>
    <t>The system is not configured to ignore automated login scripts such as Rhosts.</t>
  </si>
  <si>
    <t>Disabling .rhosts support helps prevent users from subverting the system's normal access control mechanisms.</t>
  </si>
  <si>
    <t>Perform the following to implement the recommended state:
# cd /etc
# sed -e 's/^.*pam_rhosts_auth/#&amp;/' &lt; /etc/pam.conf &gt; pam.conf.new
# mv pam.conf.new pam.conf
# pkgchk -f -n -p /etc/pam.conf</t>
  </si>
  <si>
    <t xml:space="preserve">Disable rhosts connections via PAM by commenting them out in the /etc/pam.conf file. One method to accomplish the recommended state is to execute the following command(s):
#rlogin auth sufficient pam_rhosts_auth.so.1
#rsh auth sufficient pam_rhosts_auth.so.1
</t>
  </si>
  <si>
    <t xml:space="preserve">To close this finding, please provide a screenshot or a copy of the /etc/pam.conf file  with the agency's CAP. </t>
  </si>
  <si>
    <t>SLR10-74</t>
  </si>
  <si>
    <t>Restrict FTP Use</t>
  </si>
  <si>
    <t>If FTP is permitted to be used on the system, the file /etc/ftpd/ftpusers is used to specify a list of users who are not allowed to access the system via FTP.</t>
  </si>
  <si>
    <t>Perform the following to determine if the system is configured as recommended:
# for user in `awk -F: '{ print $1 }' /etc/passwd`; do
 grep -w "${user}" /etc/ftpd/ftpusers &gt;/dev/null 2&gt; then
 echo "User ${user} not in /etc/ftpd/ftpusers."
 fi
done</t>
  </si>
  <si>
    <t>Access control is used with FTP to designate users able to login. Output emitted represents all users besides valid FTP users.</t>
  </si>
  <si>
    <t>Access control is not used with FTP to designate users able to login.</t>
  </si>
  <si>
    <t>FTP is an old and insecure protocol that transfers files and credentials in clear text and is better replaced by using sftp instead. However, if it is permitted for use in your environment, it is important to ensure that the default "system" accounts are not permitted to transfer files via FTP, especially the root account. Consider also adding the names of other privileged or shared accounts that may exist on your system such as user oracle and the account which your Web server process runs under.</t>
  </si>
  <si>
    <t>Add the system accounts to the /etc/ftpd/ftpusers file as shown below:
# cd /etc/ftpd
# for user in adm bin daemon gdm listen lp noaccess 
 nobody nobody4 nuucp postgres root smmsp svctag 
 sys uucp webservd
do
 echo $user &gt;&gt; ftpusers
done
# sort -u ftpusers &gt; ftpusers.new
# mv ftpusers.new ftpusers
# pkgchk -f -n -p /etc/ftpd/ftpusers 
If your site policy states that users have to be authorized to use FTP, consider placing all your users in the /etc/ftpusers file and then explicitly removing those who are permitted to use the service. For example:
# getent passwd | cut -f1 -d":" &gt; /etc/ftpd/ftpusers 
This prohibits any user on the system from using ftp unless they are explicitly removed from the file. Note that this file will need to be updated as users are added to or removed from the system.
Note that the above script adds users from the local password file. If a naming service such as LDAP is being used, modify the /etc/ftpd/ftpusers file to include those users (listed in the naming service) who are prohibited from using FTP.
More granular security settings can be specified through use of the ftpservers(4), ftpaccess(4), ftpgroups(4), ftphosts(4) and ftpconversions(4) files in the /etc/ftpd directory. For more details on these files, please refer to the respective manual pages.</t>
  </si>
  <si>
    <t xml:space="preserve">Remove ftpd unless it is required for business functions.  If business dictates the need for it, configure the system to deny users such as default system accounts access to the FTP daemon in order to prevent accounts such as root from transmitting passwords in clear text by adding them to the /etc/ftpd/ftpusers file. One method to accomplish the recommended state is to execute the following command(s):
# cd /etc/ftpd
# for user in adm bin daemon gdm listen lp noaccess 
nobody nobody4 nuucp postgres root smmsp svctag 
sys uucp webservd
do
echo $user &gt;&gt; ftpusers
done
# sort -u ftpusers &gt; ftpusers.new
# mv ftpusers.new ftpusers
# pkgchk -f -n -p /etc/ftpd/ftpusers 
If agency site policy states that users have to be authorized to use FTP, consider placing all agency users in the /etc/ftpusers file and then explicitly removing those who are permitted to use the service. For example:
# getent passwd | cut -f1 -d":" &gt; /etc/ftpd/ftpusers 
This prohibits any user on the system from using ftp unless they are explicitly removed from the file. Note that this file will need to be updated as users are added to or removed from the system.
Note that the above script adds users from the local password file. If a naming service such as LDAP is being used, modify the /etc/ftpd/ftpusers file to include those users (listed in the naming service) who are prohibited from using FTP.
More granular security settings can be specified through use of the ftpservers(4), ftpaccess(4), ftpgroups(4), ftphosts(4) and ftpconversions(4) files in the /etc/ftpd directory. For more details on these files, please refer to the respective manual pages.
</t>
  </si>
  <si>
    <t xml:space="preserve">To close this finding, please provide a screenshot or a copy of the /etc/ftpd/ftpusers file with the agency's CAP. </t>
  </si>
  <si>
    <t>SLR10-75</t>
  </si>
  <si>
    <t>Set Delay between Failed Login Attempts to 4</t>
  </si>
  <si>
    <t>The SLEEPTIME variable in the /etc/default/login file controls the number of seconds to wait before printing the "login incorrect" message when a bad password is provided.</t>
  </si>
  <si>
    <t>Perform the following to determine if the system is configured as recommended:
# grep "^SLEEPTIME=4" /etc/default/login
SLEEPTIME=4</t>
  </si>
  <si>
    <t>A delay between failed login attempts is used to prevent flooding of the system resources. Output contains the following:
SLEEPTIME=4</t>
  </si>
  <si>
    <t>A delay between failed login attempts is not used to prevent flooding of the system resources.</t>
  </si>
  <si>
    <t>Delaying the "login incorrect" message can help to slow down brute force password-cracking attacks.</t>
  </si>
  <si>
    <t>Perform the following to implement the recommended state:
# cd /etc/default
# awk '/SLEEPTIME=/ { $1 = "SLEEPTIME=4" }
 { print }' login &gt;login.new
# mv login.new login
# pkgchk -f -n -p /etc/default/login</t>
  </si>
  <si>
    <t xml:space="preserve">Configure a delay between incorrect authentication attempts in order to slow down or deter password cracking brute force attacks. One method to accomplish the recommended state is to execute the following command(s):
# cd /etc/default
# awk '/SLEEPTIME=/ { $1 = "SLEEPTIME=4" }
 { print }' login &gt;login.new
# mv login.new login
# pkgchk -f -n -p /etc/default/login
</t>
  </si>
  <si>
    <t xml:space="preserve">To close this finding, please provide a screenshot or a copy of the /etc/default/login file with the Agency's CAP. with the agency's CAP. </t>
  </si>
  <si>
    <t>SLR10-76</t>
  </si>
  <si>
    <t>AC-11</t>
  </si>
  <si>
    <t>Device Lock</t>
  </si>
  <si>
    <t>Set Default Screen Lock for CDE Users</t>
  </si>
  <si>
    <t>The default timeout for keyboard/mouse inactivity is 15 minutes before a password-protected screen saver is invoked by the CDE session manager.</t>
  </si>
  <si>
    <t>Perform the following to determine if the system is configured as recommended:
# for file in /usr/dt/config/*/sys.resources; do
 dir=`dirname $file | sed s/usr/etc/`
 egrep "dtsession*saverTimeout:" 
 $dir/sys.resources /dev/null
done 
/etc/dt/config/C/sys.resources:dtsession*saverTimeout: 15
# for file in /usr/dt/config/*/sys.resources; do
 dir=`dirname $file | sed s/usr/etc/`
 egrep "dtsession*lockTimeout:" 
 $dir/sys.resources /dev/null
done
/etc/dt/config/C/sys.resources:dtsession*lockTimeout: 15</t>
  </si>
  <si>
    <t>The interactive screen session locks after 15 minutes of inactivity. Output contains the following:
dtsession*saverTimeout: 15
dtsession*lockTimeout: 15</t>
  </si>
  <si>
    <t>The interactive screen session does not lock after 15 minutes of inactivity.</t>
  </si>
  <si>
    <t>Updated from "30 minutes" to "15 minutes."
Note: IRS Publication 1075 requires systems to initiate a session lock after 15 minutes of inactivity, requiring re-authentication to regain access.</t>
  </si>
  <si>
    <t>HAC2</t>
  </si>
  <si>
    <t>HAC2:  User sessions do not lock after the Publication 1075 required timeframe</t>
  </si>
  <si>
    <t>Many organizations prefer to set the default timeout value to 15 minutes, though this setting can still be overridden by individual users in their own environment.</t>
  </si>
  <si>
    <t>Run the following commands to set the default inactivity timeout to a value appropriate for your environment. 
# for file in /usr/dt/config/*/sys.resources; do
 dir=`dirname $file | sed s/usr/etc/`
 mkdir -m 755 -p $dir
 echo 'dtsession*saverTimeout: 15' &gt;&gt;$dir/sys.resources
 echo 'dtsession*lockTimeout: 15' &gt;&gt;$dir/sys.resources
 chown root:sys $dir/sys.resources
 chmod 444 $dir/sys.resources
done</t>
  </si>
  <si>
    <t>Configure the CDE sessions to enable the screensaver after 15 minutes of inactivity. The recommendation can be implemented by executing the following script:
# for file in /usr/dt/config/*/sys.resources; do
dir=`dirname $file | sed s/usr/etc/`
mkdir -m 755 -p $dir
echo 'dtsession*saverTimeout: 15' &gt;&gt;$dir/sys.resources
 echo 'dtsession*lockTimeout: 15' &gt;&gt;$dir/sys.resources
chown root:sys $dir/sys.resources
 chmod 444 $dir/sys.resources
done"</t>
  </si>
  <si>
    <t>SLR10-77</t>
  </si>
  <si>
    <t>Set Default Screen Lock for GNOME Users</t>
  </si>
  <si>
    <t>The default timeout is 15 minutes of keyboard and mouse inactivity before a password-protected screen saver is invoked by the Xscreensaver application used in the GNOME windowing environment.
NOTE: Presently, the file /usr/openwin/lib/app-defaults/XScreenSaver is not marked volatile, so the pkgchk command produces an error for this item. The following bug has been filed in relation to this:
6255740 XScreenSaver global property file should be marked as volatile</t>
  </si>
  <si>
    <t>Perform the following to determine if the system is configured as recommended:
# cd /usr/openwin/lib/app-defaults
# grep "^*timeout:" XScreenSaver
timeout: 0:15:00
# grep "^*lockTimeout:" XScreenSaver
*lockTimeout: 0:15:00
# grep "^*lock:" XScreenSaver
*lock: True</t>
  </si>
  <si>
    <t>The interactive screen session locks after 15 minutes of inactivity. Output contains the following:
timeout: 0:15:00
*lockTimeout: 0:15:00
*lock: True</t>
  </si>
  <si>
    <t>Perform the following to implement the recommended state:
# cd /usr/openwin/lib/app-defaults
# awk '/^*timeout:/ { $2 = "0:15:00" } /^*lockTimeout:/ { $2 = "0:15:00" }
 /^*lock:/ { $2 = "True" }
{ print }' XScreenSaver &gt;XScreenSaver.new
# mv XScreenSaver.new XScreenSaver
# pkgchk -f -n -p /usr/openwin/lib/app-defaults/XScreenSaver</t>
  </si>
  <si>
    <t xml:space="preserve">Configure the GNOME Screensaver timeout to 15 minutes of inactivity. The recommendation can be implemented by setting the lockTimeout setting to 0:15:00 within the /usr/openwin/lib/app-defaults/XScreenSaver file.  
</t>
  </si>
  <si>
    <t>SLR10-78</t>
  </si>
  <si>
    <t>Restrict at/cron to Authorized Users</t>
  </si>
  <si>
    <t>The cron.allow and at.allow files are a list of users who are allowed to run the crontab and at commands to submit jobs to be run at scheduled intervals.</t>
  </si>
  <si>
    <t>Perform the following to determine if the system is configured as recommended:
# ls /etc/cron.d/cron.deny
/etc/cron.d/cron.deny: No such file or directory
# ls /etc/cron.d/at.deny
/etc/cron.d/at.deny: No such file or directory
# cat /etc/cron.d/cron.allow
root
# cat /etc/cron.d/at.allow
[there should be no output]</t>
  </si>
  <si>
    <t>Access control lists are in place for users to use at and cron schedulers. Output contains the following:
cat /etc/cron.d/cron.allow
root
cat /etc/cron.d/at.allow
[there should be no output]</t>
  </si>
  <si>
    <t>Cron and at schedulers are configured without access restrictions.</t>
  </si>
  <si>
    <t>On many systems, only the system administrator needs the ability to schedule jobs.
	Note that even though a given user is not listed in cron.allow, cron jobs can still be run as that user. The cron.allow file only controls administrative access to the crontab command for scheduling and modifying cron jobs. Much more effective access controls for the cron system can be obtained by using Role-Based Access Controls (RBAC).
	Note that if System Accounting is enabled in Item 4.8 Enable System Accounting, add the user sys to the cron.allow file in addition to the root account.</t>
  </si>
  <si>
    <t>Perform the following to implement the recommended state:
# cd /etc/cron.d
# mv cron.deny cron.deny.cis
# mv at.deny at.deny.cis
# echo root &gt; cron.allow
# cp /dev/null at.allow
# chown root:root cron.allow at.allow
# chmod 400 cron.allow at.allow</t>
  </si>
  <si>
    <t xml:space="preserve">Remove /etc/cron.deny and /etc/at.deny if they exist, and create and configure cron.allow and at.allow with valid users and set the permissions to be no more restrictive than 400 to prevent unauthorized users from executing cron jobs. One method to accomplish the recommended state is to execute the following command(s):
# cd /etc/cron.d
# mv cron.deny cron.deny.cis
# mv at.deny at.deny.cis
# echo root &gt; cron.allow
# cp /dev/null at.allow
# chown root:root cron.allow at.allow
# chmod 400 cron.allow at.allow
</t>
  </si>
  <si>
    <t>SLR10-79</t>
  </si>
  <si>
    <t>Restrict root Login to System Console</t>
  </si>
  <si>
    <t>Privileged access to the system via the root account must be accountable to a particular user. The system console is supposed to be protected from unauthorized access and is the only location where it is considered acceptable to permit the root account to login directly, in the case of system emergencies. This is the default configuration for Solaris.</t>
  </si>
  <si>
    <t>Perform the following to determine if the system is configured as recommended:
# grep "^CONSOLE=/dev/console" /etc/default/login
CONSOLE=/dev/console</t>
  </si>
  <si>
    <t>In the event of an emergency, only root can login to the system console. Output contains the following:
CONSOLE=/dev/console</t>
  </si>
  <si>
    <t>Users other than root are allowed to login to the system console.</t>
  </si>
  <si>
    <t>Use an authorized mechanism such as RBAC, the su command or the freely available sudo package to provide administrative access through unprivileged accounts. These mechanisms provide at least some limited audit trail in the event of problems.
	Note that in addition to the configuration steps included here, there may be other login services (such as SSH in Item 6.3 Configure SSH) that require additional configuration to prevent root logins via these services.
	A more secure practice is to make root a "role" instead of a user account. Role Based Access Control (RBAC) is similar in function to sudo, but provides better logging ability and additional authentication requirements. With root defined as a role, administrators would have to login under their account and provide root credentials to invoke privileged commands. This restriction also includes logging in to the console, except for single user mode.</t>
  </si>
  <si>
    <t>Perform the following to implement the recommended state:
# cd /etc/default
# awk '/CONSOLE=/ { print "CONSOLE=/dev/console"; next }; 
 { print }' login &gt;login.new
# mv login.new login
# pkgchk -f -n -p /etc/default/login</t>
  </si>
  <si>
    <t xml:space="preserve">Limit console access within the /etc/default/login file to the root user in the event of an emergency. One method to accomplish the recommended state is to execute the following command(s):
# cd /etc/default
# awk '/CONSOLE=/ { print "CONSOLE=/dev/console"; next }; 
 { print }' login &gt;login.new
# mv login.new login
# pkgchk -f -n -p /etc/default/login
</t>
  </si>
  <si>
    <t xml:space="preserve">To close this finding, please provide a screenshot or a copy of the /etc/default/login file with the Agency's CAP. </t>
  </si>
  <si>
    <t>SLR10-80</t>
  </si>
  <si>
    <t>Set Retry Limit for Account Lockout</t>
  </si>
  <si>
    <t>The RETRIES parameter is the number of failed login attempts a user is allowed before being disconnected from the system and forced to reconnect. When LOCK_AFTER_RETRIES is set in /etc/security/policy.conf, then the user's account is locked after this many failed retries (the account can only be unlocked by the administrator using the command:passwd -u __</t>
  </si>
  <si>
    <t>Perform the following to determine if the system is configured as recommended:
# grep "^RETRIES=3" /etc/default/login
RETRIES=3
# grep "^LOCK_AFTER_RETRIES=YES" /etc/security/policy.conf
LOCK_AFTER_RETRIES=YES</t>
  </si>
  <si>
    <t>Connections are forcibly disconnected after three invalid login attempts. Output contains the following:
RETRIES=3
LOCK_AFTER_RETRIES=YES</t>
  </si>
  <si>
    <t>Lockout for failed password attempts has not been configured per IRS requirements.</t>
  </si>
  <si>
    <t>Perform the following to implement the recommended state:
# cd /etc/default
# awk '/RETRIES=/ { $1 = "RETRIES=3" }
 { print }' login &gt;login.new
# mv login.new login
# pkgchk -f -n -p /etc/default/login
# cd /etc/security
# awk '/LOCK_AFTER_RETRIES=/ 
 { $1 = "LOCK_AFTER_RETRIES=YES" }
 { print }' policy.conf &gt;policy.conf.new
# mv policy.conf.new policy.conf
# pkgchk -f -n -p /etc/security/policy.conf 
Be careful when enabling these settings as they can create a denial-of-service situation for legitimate users and applications. Account lockout can be disabled for specific users via the usermod command. For example, the following command disables account lock specifically for the oracle account:
# usermod -K lock_after_retries=no oracle 
By default the root account is exempt from account lockout.</t>
  </si>
  <si>
    <t xml:space="preserve">Set the RETRIES parameter in the /etc/default/login file to '3' to limit the number of failed login attempts a user is allowed prior to being locked out of the system.  The recommendation can be implemented by modifying the file as follows:
RETRIES=3
LOCK_AFTER_RETRIES=YES
</t>
  </si>
  <si>
    <t>To close this finding, please provide a screenshot or a copy of the /etc/default/login file with the Agency's CAP.</t>
  </si>
  <si>
    <t>SLR10-81</t>
  </si>
  <si>
    <t>Set EEPROM Security Mode and Log Failed Access</t>
  </si>
  <si>
    <t>Oracle SPARC systems support the use of a EEPROM password for the console.</t>
  </si>
  <si>
    <t>To check if a password has been set enter the following command:
# eeprom security-mode | awk -F= '{ print $2 }' 
If a password has been set, the command will return command or full. If a password has not been set, the command will return none.</t>
  </si>
  <si>
    <t>Access via EEPROM security mode requires a password. 
	If a password has been set, the command will return command or full.</t>
  </si>
  <si>
    <t>Access via EEPROM security mode does not require a password.</t>
  </si>
  <si>
    <t>If a password has not been set, the command will return none.</t>
  </si>
  <si>
    <t>Setting the EEPROM password helps prevent attackers with physical access to the system console from booting off some external device (such as a CD-ROM or floppy) and subverting the security of the system.</t>
  </si>
  <si>
    <t>Create a script and store it in a local directory (e.g. /opt/local/bin). In this example, /opt/local/bin will be used as the storage directory for the script. The script will be called eeprom_badlogin.ksh:
# /bin/ed /opt/local/bin/eeprom_badlogin.ksh
a
#!/bin/ksh
badCount=`eeprom security-#badlogins |
 awk -F= '{ print $2 }'`
if [ -z "${badCount}" ]; then
 exit 0
elif [ ${badCount} != 0 ]; then
 logger -p auth.notice "EEPROM Security Bad Logins is ${badCount}." 
fi
.
w
q
# chmod +x /opt/local/bin/eeprom_badlogin.ksh
# /opt/local/bin/eeprom_badlogin.ksh
# eeprom security-#badlogins=0
# if [ ! "`crontab -l | grep eeprom_badlogin`" ]; then
 cd /var/spool/cron/crontabs
 crontab -l &gt; root.tmp
 echo "0 0,8,16 * * * /opt/local/bin/eeprom_badlogin.ksh" &gt;&gt; root.tmp
 crontab root.tmp
 rm -f root.tmp
fi
# eeprom security-mode=command 
After entering the last command above, the administrator will be prompted for a password. This password will be required to authorize any future command issued at boot-level on the system (the ok or &gt; prompt) _except_ for the normal multi-user boot command (i.e., the system will be able to reboot unattended). 
Write down the password and store it in a sealed envelope in a secure location (note that locked desk drawers are typically _not_ secure). If the password is lost or forgotten, simply run the command:
# eeprom security-mode=none 
This will erase the forgotten password. To set a new password, run the command:
# eeprom security-mode=command</t>
  </si>
  <si>
    <t xml:space="preserve">Configure an EEProm password in order to prevent changing of the boot location for the system. One method to achieve this is to utilize a script written by CIS, available in the Solaris CIS benchmark and IRS SCSEM, remediation procedure section.  </t>
  </si>
  <si>
    <t xml:space="preserve">To close this finding, please provide a screenshot that shows an EEPROM password is being utilized with the Agency's CAP.  </t>
  </si>
  <si>
    <t>SLR10-82</t>
  </si>
  <si>
    <t>Secure the GRUB Menu</t>
  </si>
  <si>
    <t>GRUB is a boot loader for x86/x64 based systems that permits loading an OS image from any location. Oracle x86 systems support the use of a GRUB Menu password for the console.</t>
  </si>
  <si>
    <t>Perform the following to determine if the system is configured as recommended:
(UFS) # grep "^password -md5" /boot/grub/menu.lst
(ZFS) # grep "^password -md5" /rpool/boot/grub/menu.lst
password -md5 [password string]</t>
  </si>
  <si>
    <t>The GRUB bootloader requires a password. Output contains the following:
password -md5 [password string]</t>
  </si>
  <si>
    <t>The GRUB bootloader does not require a password.</t>
  </si>
  <si>
    <t>The flexibility that GRUB provides creates a security risk if its configuration is modified by an unauthorized user. The failsafe menu entry needs to be secured in the same environments that require securing the systems firmware to avoid unauthorized removable media boots. Setting the GRUB Menu password helps prevent attackers with physical access to the system console from booting off some external device (such as a CD-ROM or floppy) and subverting the security of the system.
	The actions described in this section will ensure you cannot get to failsafe or any of the GRUB command line options without first entering the password. Note that you can still boot into the default OS selection without a password.</t>
  </si>
  <si>
    <t>Perform the following to implement the recommended state:
# /boot/grub/bin/grub
grub&gt; md5crypt
Password: [enter desired boot loader password]
Encrypted: [enter md5 password string]
grub&gt; [enter control-C (^C)]
The actual menu.lst file to be used varies depending upon whether ZFS or UFS is used as the root file system. If a ZFS filesystem is being used, then edit the file /rpool/boot/grub/menu.lst. Otherwise edit the file /boot/grub/menu.lst. Add the following line to the menu.lst file above the entries added by bootadm:
# password -md5 [enter md5 password string generated above] 
Next, add the keyword lock to the Solaris failsafe boot entry as in the following example:
title Solaris failsafe
lock 
Last, ensure the menu.lst file can only be read by the root user:
(UFS) # chmod 600 /boot/grub/menu.lst
(ZFS) # chmod 600 /rpool/boot/grub/menu.lst</t>
  </si>
  <si>
    <t xml:space="preserve">Configure a GRUB bootloader password in order to prevent the changing of the boot location for the system. One method to accomplish the recommended state is to execute the following command(s):
# /boot/grub/bin/grub
grub&gt; md5crypt
Password: [enter desired boot loader password]
Encrypted: [enter md5 password string]
grub&gt; [enter control-C (^C)]
The actual menu.lst file to be used varies depending upon whether ZFS or UFS is used as the root file system. If a ZFS filesystem is being used, then edit the file /rpool/boot/grub/menu.lst. Otherwise edit the file /boot/grub/menu.lst. Add the following line to the menu.lst file above the entries added by bootadm:
# password -md5 [enter md5 password string generated above] 
Next, add the keyword lock to the Solaris failsafe boot entry as in the following example:
title Solaris failsafe
lock 
Last, ensure the menu.lst file can only be read by the root user:
(UFS)# chmod 600 /boot/grub/menu.lst
(ZFS)# chmod 600 /rpool/boot/grub/menu.lst
</t>
  </si>
  <si>
    <t xml:space="preserve">To close this finding, please provide a copy of the /rpool/boot/grub/menu.lst file (for ZFS) or  /boot/grub/menu.lst file (for UFS) with the Agency's CAP.  </t>
  </si>
  <si>
    <t>SLR10-83</t>
  </si>
  <si>
    <t>Disable System Accounts</t>
  </si>
  <si>
    <t>There are a number of accounts provided with the Solaris OS that are used to manage applications and are not intended to provide an interactive shell.</t>
  </si>
  <si>
    <t>Perform the following to determine if the system is configured as recommended:
# for user in daemon bin nuucp smmsp listen gdm webservd nobody noaccess nobody4 svctag 
do
 /usr/bin/getent passwd $user &gt; /dev/null 2&gt;/dev/null
 if [ $? -eq 0 ]
 then
 stat=`passwd -s ${user} | awk '{ print $2 }'`
 if [ "${stat}" != "LK" ]; then
 echo "Account ${user} is not locked."
 fi 
 fi
done
# for user in sys adm lp uucp postgres; do
 /usr/bin/getent passwd $user &gt; /dev/null 2&gt;/dev/null
 if [ $? -eq 0 ]
 then
 stat=`passwd -s ${user} | awk '{ print $2 }'`
 if [ "${stat}" != "NL" ]; then
 echo "Account ${user} is not non-login."
 fi 
 fi
done</t>
  </si>
  <si>
    <t xml:space="preserve">Output should not be returned.  
</t>
  </si>
  <si>
    <t>Built-in system accounts are not disabled.</t>
  </si>
  <si>
    <t>HAC27</t>
  </si>
  <si>
    <t>HAC27:  Default accounts have not been disabled or renamed</t>
  </si>
  <si>
    <t>It is important to make sure that accounts that are not being used by regular users are locked to prevent them from logging in or running an interactive shell. By default, Solaris sets the password field for these accounts to an invalid string, but it is also recommended that the shell field in the password file be set to "false." This prevents the account from potentially being used to run any commands.</t>
  </si>
  <si>
    <t>Accounts that have been locked are prohibited from running commands on the system. Such accounts are not able to login to the system nor are they able to use scheduled execution facilities such as cron. To lock an account, use the command:
# passwd -l [username] 
An example 
# /usr/bin/passwd -l daemon
# for user in bin nuucp smmsp listen gdm webservd nobody noaccess nobody4 svctag; do
 /usr/bin/getent passwd $user &gt; /dev/null 2&gt; do
 /usr/bin/getent passwd $user &gt; /dev/null 2&gt;&amp;1
 if [ $? -eq 0 ]
 then
 /usr/bin/passwd -N $user
 /usr/sbin/passmgmt -m -s /usr/bin/false $user
 fi
done</t>
  </si>
  <si>
    <t xml:space="preserve">Ensure all accounts without passwords are assigned a password and/or locked. Investigate the lack of password and take appropriate actions. One way this recommendation can be implemented is by executing the following script:
# for user in daemon bin nuucp smmsp listen gdm webservd nobody noaccess nobody4 svctag 
do
 /usr/bin/getent passwd $user &gt; /dev/null 2&gt;/dev/null
 if [ $? -eq 0 ]
 then
 stat=`passwd -s ${user} | awk '{ print $2 }'`
 if [ ""${stat}"" != ""LK"" ]; then
 echo ""Account ${user} is not locked.""
 fi 
 fi
done
# for user in sys adm lp uucp postgres; do
 /usr/bin/getent passwd $user &gt; /dev/null 2&gt;/dev/null
 if [ $? -eq 0 ]
 then
 stat=`passwd -s ${user} | awk '{ print $2 }'`
 if [ ""${stat}"" != ""NL"" ]; then
 echo ""Account ${user} is not non-login.""
 fi 
 fi
done
</t>
  </si>
  <si>
    <t>SLR10-84</t>
  </si>
  <si>
    <t>Set Password Expiration Parameters on Active Accounts</t>
  </si>
  <si>
    <t>Many organizations require users to change passwords on a regular basis.
NOTE: Since /etc/default/passwd sets defaults in terms of number of weeks (even though the actual values on user accounts are kept in terms of days), it is probably best to choose interval values that are multiples of 7.
Actions for this item do not work on accounts stored on network directories such as LDAP.</t>
  </si>
  <si>
    <t>Perform the following to determine if the system is configured as recommended:
# /usr/bin/logins -ox | awk -F: '( $1 != "root" &amp;&amp; $8 != "LK" &amp;&amp; $8 != "NL") 
 &amp;&amp; ( $10 != "7" || $11 != "91" || $12 != "28") { print }'
(nothing should be returned)
# /usr/bin/grep "MAXWEEKS=" /etc/default/passwd | awk -F= '($2 = 1 &amp;&amp; $2 != "") { print $0 }'
MAXWEEKS=12 (or less)
# /usr/bin/grep "WARNWEEKS=" /etc/default/passwd | awk -F= '($2 &gt;= 2 &amp;&amp; $2 != "") { print $0 }'
WARNWEEKS=2</t>
  </si>
  <si>
    <t>Passwords are changed every 90 days for Administrators and standard users.</t>
  </si>
  <si>
    <t>Password expiration parameters do not meet IRS Requirements.</t>
  </si>
  <si>
    <t>HPW2</t>
  </si>
  <si>
    <t>HPW2:  Password does not expire timely</t>
  </si>
  <si>
    <t>The commands for this item set all active accounts (except the root account) to force password changes every 84 days (12 weeks), and then prevent password changes for seven days (one week) thereafter. Users will begin receiving warnings 14 days (2 weeks) before their password expires. Sites also have the option of expiring idle accounts after a certain number of days (see the on-line manual page for the usermod command, particularly the -f option).
	These are recommended starting values, but sites may choose to make them more restrictive depending on local policies.</t>
  </si>
  <si>
    <t>Perform the following to implement the recommended state:
# logins -ox |
 awk -F: '($1 == "root" || $8 == "LK" || $8 == "NL") { next } ; 
 { $cmd = "passwd" } ;
 ($11  84) { $cmd = $cmd " -x 84" } 
 ($10 &lt; 7) { $cmd = $cmd " -n 7" } 
 ($12 &lt; 14) { $cmd = $cmd " -w 14" } 
 ($cmd != "passwd") { print $cmd " " $1 }' 
 &gt; /etc/CISupd_accounts
# /sbin/sh /etc/CISupd_accounts
# rm -f /etc/CISupd_accounts
# cd /etc/default
# /usr/bin/grep -v WEEKS passwd &gt; passwd.new
# cat  passwd.new
MAXWEEKS=12
MINWEEKS=1
WARNWEEKS=2
EODefaults
# /usr/bin/mv passwd.new passwd
# /usr/sbin/pkgchk -f -n -p /etc/default/passwd</t>
  </si>
  <si>
    <t xml:space="preserve">Enforce password changes every 84 days (12 weeks) for all accounts on the system. Identify the administrator accounts and set MAXWEEKS to 8 for their accounts and for the rest, set the MAXWEEKS to 12. One method to accomplish the recommended state is to execute the following command(s):
# logins -ox |
awk -F: '($1 == "root" || $8 == "LK" || $8 == "NL") { next } ; 
{ $cmd = "passwd" } ;
($11  84) { $cmd = $cmd " -x 84" } 
($10 &lt; 7) { $cmd = $cmd " -n 7" } 
($12 &lt; 14) { $cmd = $cmd " -w 14" } 
($cmd != "passwd") { print $cmd " " $1 }' 
&gt; /etc/CISupd_accounts
# /sbin/sh /etc/CISupd_accounts
# rm -f /etc/CISupd_accounts
# cd /etc/default
# /usr/bin/grep -v WEEKS passwd &gt; passwd.new
# cat  passwd.new
MAXWEEKS=12
MINWEEKS=1
WARNWEEKS=2
EODefaults
# /usr/bin/mv passwd.new passwd
# /usr/sbin/pkgchk -f -n -p /etc/default/passwd
</t>
  </si>
  <si>
    <t xml:space="preserve">To close this finding, please provide a screenshot or copy of the e /etc/default/passwd file or screenshot of the LDAP settings if account management is not done locally with the agency's CAP. </t>
  </si>
  <si>
    <t>SLR10-85</t>
  </si>
  <si>
    <t>Set Strong Password Creation Policies</t>
  </si>
  <si>
    <t>Password policies are designed to force users to make better password choices when selecting their passwords.</t>
  </si>
  <si>
    <t>Run the following commands and verify that the output is as shown:
# grep "^NAMECHECK=YES" /etc/default/passwd
NAMECHECK=YES
# grep "^HISTORY=" /etc/default/passwd | awk -F= '($2 &gt;= 10 &amp;&amp; $2 != "") { print $0 }'
HISTORY=24
# grep "^MINDIFF=" /etc/default/passwd | awk -F= '($2 &gt;= 3 &amp;&amp; $2 != "") { print $0 }'
MINDIFF=3
# grep "^MINALPHA=" /etc/default/passwd | awk -F= '($2 &gt;= 2 &amp;&amp; $2 != "") { print $0 }'
MINALPHA=2
# grep "^MINUPPER=" /etc/default/passwd | awk -F= '($2 &gt;= 1 &amp;&amp; $2 != "") { print $0 }'
MINUPPER=1
# grep "^MINLOWER=" /etc/default/passwd | awk -F= '($2 &gt;= 1 &amp;&amp; $2 != "") { print $0 }'
MINLOWER=1
# grep "^MINNONALPHA=" /etc/default/passwd | awk -F= '($2 &gt;= 1 &amp;&amp; $2 != "") { print $0 }'
MINNONALPHA=1
# grep "^MAXREPEATS=0" /etc/default/passwd
MAXREPEATS=0
# grep "^WHITESPACE=YES" /etc/default/passwd
WHITESPACE=YES
# grep "^DICTIONDBDIR=/var/passwd" /etc/default/passwd
DICTIONDBDIR=/var/passwd
# grep "^DICTIONLIST=/usr/share/lib/dict/words" /etc/default/passwd
DICTIONLIST=/usr/share/lib/dict/words</t>
  </si>
  <si>
    <t>Passwords are set with strong complexity.Output contains the following:
NAMECHECK=YES
HISTORY=24
MINDIFF=3
MINALPHA=2
MINUPPER=1
MINLOWER=1
MINNONALPHA=1
MAXREPEATS=0
WHITESPACE=YES
DICTIONDBDIR=/var/passwd
DICTIONLIST=/usr/share/lib/dict/words</t>
  </si>
  <si>
    <t>Changed History from 10 to 24. 
Note: If test case SLRGEN-11 has passed, then this test case is not applicable.</t>
  </si>
  <si>
    <t>HPW12</t>
  </si>
  <si>
    <t>HPW12:  Passwords do not meet complexity requirements</t>
  </si>
  <si>
    <t>Administrators may wish to change some of the parameters in this remediation step (particularly PASSLENGTH and MINDIFF) if changing their systems to use MD5, SHA-256, SHA-512 or Blowfish password hashes ("man crypt.conf" for more information). Similarly, administrators may wish to add site-specific dictionaries to the DICTIONLIST parameter.</t>
  </si>
  <si>
    <t>Perform the following to implement the recommended state:
# cd /etc/default
# awk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passwd.new
# mv passwd.new passwd
# pkgchk -f -n -p /etc/default/passwd</t>
  </si>
  <si>
    <t xml:space="preserve">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
 /NAMECHECK=/ { $1 = "NAMECHECK=YES" };
 /HISTORY=/ { $1 = "HISTORY=24" };
 /MINDIFF=/ { $1 = "MINDIFF=3" };
 /MINALPHA=/ { $1 = "MINALPHA=2" };
 /MINUPPER=/ { $1 = "MINUPPER=1" };
 /MINLOWER=/ { $1 = "MINLOWER=1" };
 /MINNONALPHA=/ { $1 = "MINNONALPHA=1" };
 /MAXREPEATS=/ { $1 = "MAXREPEATS=0" };
 /WHITESPACE=/ { $1 = "WHITESPACE=YES" };
 /DICTIONDBDIR=/ { $1 = "DICTIONDBDIR=/var/passwd" };
 /DICTIONLIST=/ 
 { $1 = "DICTIONLIST=/usr/share/lib/dict/words" };
 { print }' passwd &gt; passwd.new
# mv passwd.new passwd
# pkgchk -f -n -p /etc/default/passwd
</t>
  </si>
  <si>
    <t xml:space="preserve">To close this finding, please provide a screenshot of the password configuration settings with the agency's CAP. </t>
  </si>
  <si>
    <t>SLR10-123</t>
  </si>
  <si>
    <t>Ensure minimum password length is configured</t>
  </si>
  <si>
    <t>The minimum password length setting determines the lowers number of characters that make up a password for a user account. There are many different theories about how to determine the best password length for an organization, but perhaps "passphrase" is a better term than "password".
The `minlen` option sets the minimum acceptable size for the new password.</t>
  </si>
  <si>
    <t>Run the following commands and verify that the output is as shown:
# grep "^PASSLENGTH=" /etc/default/passwd | awk -F= '($2 &gt;= 14 &amp;&amp; $2 != "") { print $0 }'
PASSLENGTH=14</t>
  </si>
  <si>
    <t>Passwords are set with strong complexity.Output contains the following:
PASSLENGTH=14</t>
  </si>
  <si>
    <t>Password parameters do not meet IRS Requirements.</t>
  </si>
  <si>
    <t>IRS Publication 1075 mandates that the minimum password length be set to at least 14 characters.</t>
  </si>
  <si>
    <t>Strong passwords help protect systems from password attacks. Types of password attacks include dictionary attacks, which attempt to use common words and phrases, and brute force attacks, which try every possible combination of characters. Also attackers may try to obtain the account database so they can use tools to discover the accounts and passwords.</t>
  </si>
  <si>
    <t>Perform the following to implement the recommended state:
# cd /etc/default
# awk '/PASSLENGTH=/ { $1 = "PASSLENGTH=14" };</t>
  </si>
  <si>
    <t>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'/PASSLENGTH=/ { $1 = "PASSLENGTH=14" };</t>
  </si>
  <si>
    <t>SLR10-86</t>
  </si>
  <si>
    <t>Set Default Group for root Account</t>
  </si>
  <si>
    <t>For Solaris 9 and earlier, the default group for the root account is the "other" group, which may be shared by many other accounts on the system. Solaris 10 has adopted GID 0 (group "root") as default group for the root account.</t>
  </si>
  <si>
    <t>Perform the following to determine if the system is configured as recommended:
# grep root /etc/passwd | cut -f4 -d:
0</t>
  </si>
  <si>
    <t>The root user is a member of group 0 (root). Output contains the following:
0</t>
  </si>
  <si>
    <t>The root user is not a member of group 0 (root).</t>
  </si>
  <si>
    <t>If your system has been upgraded from an earlier version of Solaris, the password file may contain the older group classification for the root user. Using GID 0 for the root account helps prevent root-owned files from accidentally becoming accessible to non-privileged users.</t>
  </si>
  <si>
    <t>Perform the following to implement the recommended state:
# passmgmt -m -g 0 root</t>
  </si>
  <si>
    <t xml:space="preserve">Ensure that root is in group 0 (root).One method to accomplish the recommended state is to execute the following command(s):
 # passmgmt -m -g 0 ro
</t>
  </si>
  <si>
    <t>SLR10-87</t>
  </si>
  <si>
    <t>Change Home Directory for root Account</t>
  </si>
  <si>
    <t>By default, the Solaris OS _root_ user's home directory is "/".
	NOTE: If the user logs into GNOME, the directories "Desktop" and "Documents" will also be created under /. Move these directories into /root, if they exist.</t>
  </si>
  <si>
    <t>Perform the following to determine if the system is configured as recommended:
# grep root /etc/passwd | cut -f6 -d:
/root</t>
  </si>
  <si>
    <t>The home directory for root is changed to /root. Output contains the following:
/root</t>
  </si>
  <si>
    <t>The home directory for the root user has not been changed from the filesystem root.</t>
  </si>
  <si>
    <t>Changing the home directory for the _root_ account provides segregation from the OS distribution and activities performed by the root user. A further benefit is that the _root_ home directory can have more restricted permissions, preventing viewing of the _root_ system account files by non-_root_ users.</t>
  </si>
  <si>
    <t>Perform the following to implement the recommended state:
# mkdir -m 700 /root
# mv -i /.?* /root/
# passmgmt -m -h /root root</t>
  </si>
  <si>
    <t xml:space="preserve">Change the home directory for root to /root/ and ensure the folder and its content have permissions of 700. One method to accomplish the recommended state is to execute the following command(s):
# mkdir -m 700 /root
# mv -i /.?* /root/
# passmgmt -m -h /root root
</t>
  </si>
  <si>
    <t>SLR10-88</t>
  </si>
  <si>
    <t>Set Default umask for Users</t>
  </si>
  <si>
    <t>The default umask(1) determines the permissions of files created by users. The user creating the file has the discretion of making their files and directories readable by others via the chmod(1) command. Users who wish to allow their files and directories to be readable by others by default may choose a different default umask by inserting the umask command into the standard shell configuration files (.profile, .cshrc, etc.) in their home directories.</t>
  </si>
  <si>
    <t>Perform the following to determine if the system is configured as recommended:
# grep "^UMASK=077" /etc/default/login
UMASK=077
# grep "^umask 077" /etc/.login
umask 077
# grep "^umask 077" /etc/profile
umask 077</t>
  </si>
  <si>
    <t xml:space="preserve">The default umask for new users is 077. Output contains the following:
UMASK=077
</t>
  </si>
  <si>
    <t>The default umask for new users is not set to 077.</t>
  </si>
  <si>
    <t>Setting a very secure default value for umask ensures that users make a conscious choice about their file permissions. A default umask setting of 077 causes files and directories created by users to not be readable by any other user on the system. A umask of 027 would make files and directories readable by users in the same Unix group, while a umask of 022 would make files readable by every user on the system.</t>
  </si>
  <si>
    <t>Perform the following to implement the recommended state:
# cd /etc/default
# awk '/UMASK=/ { $1 = "UMASK=077" }
 { print }' login &gt;login.new
# mv login.new login
# cd /etc
# for file in profile .login ; do
 if [ "`grep umask $file`" ]; then
 awk '$1 == "umask" { $2 = "077" }
 { print }' $file &gt; $file.new
 mv $file.new $file
 else
 echo umask 077 &gt;&gt; $file
 fi
done
# pkgchk -f -n -p /etc/default/login
# pkgchk -f -n -p /etc/profile
# pkgchk -f -n -p /etc/.login</t>
  </si>
  <si>
    <t xml:space="preserve">Set the default umask for all users to 077 within the /etc/default/login, /etc/.login, and /etc/profile files.  </t>
  </si>
  <si>
    <t>SLR10-89</t>
  </si>
  <si>
    <t>Set Default umask for FTP Users</t>
  </si>
  <si>
    <t>If FTP is permitted, set the umask value to apply to files created by the FTP server.</t>
  </si>
  <si>
    <t>Perform the following to determine if the system is configured as recommended:
# grep "^defumask 077" /etc/ftpd/ftpaccess
defumask 077</t>
  </si>
  <si>
    <t>The default umask for FTP users is 077.Output contains the following:
defumask 077</t>
  </si>
  <si>
    <t>The default umask for FTP users is not set to 077.</t>
  </si>
  <si>
    <t>Many users assume that files transmitted over FTP inherit their system umask value when they do not. This setting ensures that files transmitted over FTP are protected. See Item 6.5 Restrict FTP Use for a more complete description of FTP and Item 7.6 Set Default umask for Users for a description of umask.</t>
  </si>
  <si>
    <t>Perform the following to implement the recommended state:
# cd /etc/ftpd
# if [ "`grep '^defumask' ftpaccess`" ]; then
 awk '/^defumask/ { $2 = "077" }
 { print }' ftpaccess &gt; ftpaccess.new
 mv ftpaccess.new ftpaccess
else
 echo defumask 077 &gt;&gt;ftpaccess
fi
# pkgchk -f -n -p /etc/ftpd/ftpaccess</t>
  </si>
  <si>
    <t xml:space="preserve">Set the default umask for FTP users to 077 within the /etc/ftpd/ftpacces file.  </t>
  </si>
  <si>
    <t>SLR10-90</t>
  </si>
  <si>
    <t>Set "mesg n" as Default for All Users</t>
  </si>
  <si>
    <t>The "mesg n" command blocks attempts to use the write or talk commands to contact users at their terminals, but has the side effect of slightly strengthening permissions on the user's tty device. 
	NOTE: Setting mesg n for all users may cause "mesg: cannot change mode" to be displayed when using su - __.</t>
  </si>
  <si>
    <t>Perform the following to determine if the system is configured as recommended:
# grep "^mesg n" /etc/.login
mesg n
# grep "^mesg n" /etc/profile
mesg n</t>
  </si>
  <si>
    <t>The mesg n command is set to disable communication channels between sessions. Output contains the following:
mesg n</t>
  </si>
  <si>
    <t>The mesg n command is not set to disable communication channels between sessions.</t>
  </si>
  <si>
    <t>NOTE: Setting mesg n for all users may cause "mesg: cannot change mode" to be displayed when using su - __.</t>
  </si>
  <si>
    <t>Since write and talk are no longer widely used at most sites, the incremental security increase is worth the loss of functionality.</t>
  </si>
  <si>
    <t>Perform the following to implement the recommended state:
# cd /etc
# for file in profile .login; do
 if [ "`grep mesg $file`" ]; then
 awk '$1 == "mesg" { $2 = "n" }
 { print }' $file &gt; $file.new
 mv $file.new $file
 else
 echo mesg n &gt;&gt;$file
 fi
 pkgchk -f -n -p /etc/$file
done</t>
  </si>
  <si>
    <t xml:space="preserve">Disable the write and talk features between terminals by setting mesg n parameter within the /etc/profile and /etc/.login files.  </t>
  </si>
  <si>
    <t>SLR10-91</t>
  </si>
  <si>
    <t xml:space="preserve">Account Management </t>
  </si>
  <si>
    <t>Lock Inactive User Accounts</t>
  </si>
  <si>
    <t>User accounts must be locked out after 120 days of inactivity. This number may vary based on the particular site's policy.
	NOTE: To set the default for creating user accounts to expire after 120 days of inactivity, use the command:
	# useradd -D -f 120
	This will create or modify the file /usr/sadm/defadduser with an entry definact=120 (or whatever you set it to for your site's policy).</t>
  </si>
  <si>
    <t>Perform the following to determine if the system is configured as recommended:
# grep definact /usr/sadm/defadduser 
definact=120</t>
  </si>
  <si>
    <t>Accounts are locked after 120 days of inactivity. Output contains the following:
definact=120</t>
  </si>
  <si>
    <t>Accounts are not locked after 120 days of inactivity.</t>
  </si>
  <si>
    <t>Changed from 35 to 120 days.</t>
  </si>
  <si>
    <t>HAC10</t>
  </si>
  <si>
    <t>HAC10:  Accounts do not expire after the correct period of inactivity</t>
  </si>
  <si>
    <t>Inactive accounts pose a threat to system security since the users are not logging in to notice failed login attempts or other anomalies.</t>
  </si>
  <si>
    <t>Create a shell script as follows:
#!/bin/sh
if [ ! -f /usr/sadm/defadduser ]; then
 echo "Default inactivity lockout not set."
 echo "Run useradd -D -f 120 to create the file"
 exit 1
fi
x=`grep definact /usr/sadm/defadduser` 2&gt; then
 echo "Default lockout variable not set."
 echo "Run useradd -D -f 120 to set the lockout to 120 days"
 exit 1
fi
y=`echo $x | sed -e 's/.*=//'`
if [ $y -ne 120 ]; then
 echo "Default lock variable set to $y."
 echo "Run useradd -D -f 120 to set the lockout to 120 days"
fi
/bin/cp /etc/shadow /etc/shadow.$$
/bin/ed /etc/shadow.$$</t>
  </si>
  <si>
    <t xml:space="preserve">Configure all accounts to lock after 120 days of inactivity by setting the definact=120 parameter within /usr/sadm/defadduser file. 
</t>
  </si>
  <si>
    <t>SLR10-122</t>
  </si>
  <si>
    <t>SC-12</t>
  </si>
  <si>
    <t>Cryptographic Key Establishment and Management</t>
  </si>
  <si>
    <t>Ensure Password Encryption Uses SHA algorithms</t>
  </si>
  <si>
    <t>Solaris supports several different algorithms for password storage, including unix crypt, SHA256 and SHA512. The CRYPT_DEFAULT determines the default encryption algorithm used, while CRYPT_ALGORITHMS_ALLOW determines algorithms allowed by the system for new passwords.</t>
  </si>
  <si>
    <t># grep CRYPT_DEFAULT /etc/security/policy.conf
CRYPT_DEFAULT=6
# grep CRYPT_ALGORITHMS_ALLOW /etc/security/policy.conf
CRYPT_ALGORITHMS_ALLOW=5,6</t>
  </si>
  <si>
    <t>Cryptographic algorithm output contains the following: 
CRYPT_DEFAULT=6
CRYPT_ALGORITHMS_ALLOW=5,6</t>
  </si>
  <si>
    <t xml:space="preserve">The encryption algorithm is not Publication 1075 compliant. </t>
  </si>
  <si>
    <t>By default Solaris uses the old unix crypt algorithm for password storage. Unix crypt is easy to crack with readily available tools. Using a more advanced algorithm decreases the capability of cracking passwords on the system.</t>
  </si>
  <si>
    <t>Edit the /etc/security/policy.conf file and set the CRYPT_DEFAULT and CRYPT_ALGORITHMS_ALLOW settings as follows:
	CRYPT_DEFAULT=6
CRYPT_ALGORITHMS_ALLOW=5,6
	Run the following commands:
	chmod 644 policy.conf
pkgchk -f -n -p /etc/security/policy.conf</t>
  </si>
  <si>
    <t>Update the /etc/security/policy.conf file to ensure only strong, FIPS-approved hashing algorithms (such as SHA-256 and SHA-512) are allowed for password encryption, and set SHA-512 as the default. This can be done by setting CRYPT_ALGORITHMS_ALLOW=5,6 and CRYPT_DEFAULT=6. After making the changes, ensure the file is saved and appropriate security policies are enforced.</t>
  </si>
  <si>
    <t>To close this finding, please provide a screenshot or a copy of the /etc/security/policy.conf file with the agency's CAP.</t>
  </si>
  <si>
    <t>SLR10-92</t>
  </si>
  <si>
    <t>Create Warnings for Standard Login Services</t>
  </si>
  <si>
    <t>The contents of the /etc/issue file are displayed prior to the login prompt on the system's console and serial devices, and also prior to logins via telnet. /etc/motd is generally displayed after all successful logins, no matter where the user is logging in from, but is thought to be less useful because it only provides notification to the user after the machine has been accessed.</t>
  </si>
  <si>
    <t>Perform the following to determine if the system is configured as recommended:
# ls /etc/motd
/etc/motd
# ls /etc/issue
/etc/issue
The commands above simply validate the presence of the /etc/motd and /etc/issue files. Review the contents of these files with the "cat" command and ensure that it is appropriate for your organization.</t>
  </si>
  <si>
    <t>The warning banner is not Publication 1075 compliant.</t>
  </si>
  <si>
    <t>Warning messages inform users who are attempting to login to the system of their legal status regarding the system and must include the name of the organization that owns the system and any monitoring policies that are in place. Consult with your organization's legal counsel for the appropriate wording for your specific organization.</t>
  </si>
  <si>
    <t>Perform the following to implement the recommended state:
# echo "Authorized uses only. All activity may be 
monitored and reported." &gt; /etc/motd
# echo "Authorized uses only. All activity may be 
monitored and reported." &gt; /etc/issue
# pkgchk -f -n -p /etc/motd
# chown root:root /etc/issue
# chmod 644 /etc/issue</t>
  </si>
  <si>
    <t xml:space="preserve">Configure a warning banner in the /etc/motd file for login sessions to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</si>
  <si>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SLR10-93</t>
  </si>
  <si>
    <t>Create Warning Banner for CDE Users</t>
  </si>
  <si>
    <t>The Common Desktop Environment (CDE) provides a uniform desktop environment for users across diverse Unix platforms.</t>
  </si>
  <si>
    <t>Perform the following to determine if the system is configured as recommended:
# for file in /usr/dt/config/*/Xresources ; do
 dir=`dirname $file | sed s/usr/etc/`
 if [ -f $dir/Xresources ]; then
 grep "^Dtlogin*greeting.labelString: 
Authorized uses only!" $dir/Xresources
 fi
done
Dtlogin*greeting.labelString: Authorized uses only!
# for file in /usr/dt/config/*/Xresources ; do
 dir=`dirname $file | sed s/usr/etc/`
 if [ -f $dir/Xresources ]; then
 grep "^Dtlogin*greeting.persLabelString: 
All activity may be monitored and reported." 
 $dir/Xresources
 fi
done
Dtlogin*greeting.persLabelString: All activity may be monitored and reported.</t>
  </si>
  <si>
    <t>Perform the following to implement the recommended state:
# for file in /usr/dt/config/*/Xresources ; do
 dir=`dirname $file | sed s/usr/etc/`
 mkdir -m 755 -p $dir
 if [ ! -f $dir/Xresources ]; then
 cp $file $dir/Xresources
 fi
 echo "Dtlogin*greeting.labelString: 
Authorized uses only!" 
 &gt;&gt; $dir/Xresources
 echo "Dtlogin*greeting.persLabelString: 
All activity may be monitored and reported." 
 &gt;&gt; $dir/Xresources
done
# chown root:sys /etc/dt/config/*/Xresources
# chmod 644 /etc/dt/config/*/Xresources</t>
  </si>
  <si>
    <t xml:space="preserve">Configure an IRS compliant warning banner in the /usr/dt/config/*/Xresource file for CDE login sessions.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</si>
  <si>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SLR10-94</t>
  </si>
  <si>
    <t>Create Warning Banner for GNOME Users</t>
  </si>
  <si>
    <t>The GNOME Display Manager is used for login session management. See the manual page gdm(1) for more information.</t>
  </si>
  <si>
    <t>Perform the following to determine if the system is configured as recommended:
# cd /etc/X11/gdm
# grep "Greeter=/usr/bin/gdmlogin" gdm.conf
Greeter=/usr/bin/gdmlogin
# grep "^Welcome=Authorized uses only!" gdm.conf
Welcome=Authorized uses only!nAll activity may be monitored and reported.</t>
  </si>
  <si>
    <t>The remediation action for this item sets a warning message for GDM users before they log in.</t>
  </si>
  <si>
    <t>Perform the following to implement the recommended state:
# cd /etc/X11/gdm
# awk '/^#?Greeter=/ 
 { print "Greeter=/usr/bin/gdmlogin"; next }
 /^#?Welcome=/ 
 { print "Welcome=Authorized uses only!\n" 
 "All activity may be monitored " 
 "and reported." 
 next }
 { print }' gdm.conf &gt; gdm.conf.new
# mv gdm.conf.new gdm.conf
# pkgchk -f -n -p /etc/X11/gdm/gdm.conf</t>
  </si>
  <si>
    <t xml:space="preserve">Configure an IRS compliant warning banner in the /etc/X11/gdm/gdm.conf file's Greeter field.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</si>
  <si>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SLR10-95</t>
  </si>
  <si>
    <t>Create Warning Banner for FTP daemon</t>
  </si>
  <si>
    <t>The action for this item sets a warning message for FTP users before they log in.</t>
  </si>
  <si>
    <t>Perform the following to determine if the system is configured as recommended:
# grep "Authorized uses only. All activity may 
be monitored and reported." /etc/ftpd/banner.msg
Authorized uses only. All activity may be monitored and reported.</t>
  </si>
  <si>
    <t>Warning messages inform users who are attempting to access the system of their legal status regarding the system. Consult with your organization's legal counsel for the appropriate wording for your specific organization.</t>
  </si>
  <si>
    <t>Perform the following to implement the recommended state:
Add an IRS Approved warning banner to:
# chown root:root /etc/ftpd/banner.msg
# chmod 444 /etc/ftpd/banner.msg</t>
  </si>
  <si>
    <t xml:space="preserve">Configure an IRS compliant warning banner in the  /etc/ftpd/banner.msg for FTP users.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</si>
  <si>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SLR10-96</t>
  </si>
  <si>
    <t>Check Banner Setting for telnet is Null</t>
  </si>
  <si>
    <t>The BANNER variable in the file /etc/default/telnetd can be used to display text before the telnet login prompt. Traditionally, it has been used to display the OS level of the target system.</t>
  </si>
  <si>
    <t>Perform the following to determine if the system is configured as recommended:
# grep "^BANNER=$" /etc/default/telnetd
BANNER= 
See Item 8.1 Create Warning Banner for Standard Login Services.</t>
  </si>
  <si>
    <t>The warning banner provides information that can be used in reconnaissance for an attack. By default, Oracle distributes this file with the BANNER variable set to null. It is not necessary to create a separate warning banner for telnet if a warning is set in the /etc/issue file.</t>
  </si>
  <si>
    <t>Perform the following to implement the recommended state:
# cd /etc/default
awk '/BANNER=/ { $1 = "BANNER=" }; 
 { print }' telnetd &gt;telnetd.new
# mv telnetd.new telnetd
# pkgchk -f -n -p /etc/default/telnetd</t>
  </si>
  <si>
    <t xml:space="preserve">Configure an IRS compliant warning banner in the  /etc/default/telnetd file, BANNER field for telnet users.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
</t>
  </si>
  <si>
    <t>SLR10-97</t>
  </si>
  <si>
    <t>Check for Remote Consoles</t>
  </si>
  <si>
    <t>The consadm command can be used to select or display alternate console devices.</t>
  </si>
  <si>
    <t>Perform the following to determine if the system is configured as recommended:
# /usr/sbin/consadm -p</t>
  </si>
  <si>
    <t>Alternate remote consoles are not disabled.</t>
  </si>
  <si>
    <t>HRM7</t>
  </si>
  <si>
    <t>HRM7:  The agency does not adequately control remote access to its systems</t>
  </si>
  <si>
    <t>Since the system console has special properties to handle emergency situations, it is important to ensure that the console is in a physically secure location and that unauthorized consoles have not been defined. The "consadm -p" command displays any alternate consoles that have been defined as auxiliary across reboots. If no remote consoles have been defined, there will be no output from this command.</t>
  </si>
  <si>
    <t>Perform the following to implement the recommended state:
# /usr/sbin/consadm [-d device...]</t>
  </si>
  <si>
    <t xml:space="preserve">Ensure the console listing only contains items physically secured within the environment. The recommendation can be implemented by performing the following and reviewing the output for extraneous remote consoles:
# /usr/sbin/consadm [-d device...]
</t>
  </si>
  <si>
    <t xml:space="preserve">To close this finding, please provide the output from executing  # /usr/sbin/consadm -p or a copy of the  /usr/sbin/consadm file with the agency's CAP. </t>
  </si>
  <si>
    <t>SLR10-98</t>
  </si>
  <si>
    <t>Verify System File Permissions</t>
  </si>
  <si>
    <t>The pkgchk command checks the accuracy of installed files as well as the integrity of directory structures and files.</t>
  </si>
  <si>
    <t>Check the permissions of all Solaris packages installed on the system by executing the following command (the "-n" option excludes checking volatile or editable files):
# pkgchk -n 
If the files are not in compliance, an error message similar to the following will be displayed:
ERROR: /etc/shadow
 group name  expected  actual 
Depending on the number of packages installed on the system, this command could take a long time to run and generate a lot of output to standard error. Not all of the errors generated reflect actual problems. You may want to save the output to a file for later review. You can also create a custom script to verify the integrity of critical files, such as the following:
# pkgchk -n -p /etc/passwd
# pkgchk -n -p /etc/shadow</t>
  </si>
  <si>
    <t>System files are not verified for integrity.</t>
  </si>
  <si>
    <t>It is important to ensure that system files and directories are maintained with the permissions they were intended to have from the OS vendor (Oracle).</t>
  </si>
  <si>
    <t>To force the default setting, use the -f option as follows:
# pkgchk -f -n -p /etc/shadow</t>
  </si>
  <si>
    <t xml:space="preserve">Utilize the pkgchk command to check the accuracy of installed files as well as the integrity of directory structures and files. One method to correct non-compliant system files is to execute the following command:
# pkgchk -f -n -p /etc/shadow
</t>
  </si>
  <si>
    <t xml:space="preserve">To close this finding, please provide a copy of the pkgchk -n output with the agency's CAP. </t>
  </si>
  <si>
    <t>SLR10-99</t>
  </si>
  <si>
    <t>Ensure Password Fields are Not Empty</t>
  </si>
  <si>
    <t>An account with an empty password field means that anybody may log in as that user without providing a password at all (assuming that PASSREQ=NO in /etc/default/login).</t>
  </si>
  <si>
    <t>Run the following command and verify that no output is returned: 
# logins -p</t>
  </si>
  <si>
    <t>Passwords are not used for every account on the system.</t>
  </si>
  <si>
    <t>All accounts must have passwords or be locked.</t>
  </si>
  <si>
    <t>Use the passwd -l command to lock accounts that are not permitted to execute commands (shown by *LK* in the password field). Use the passwd -N command for accounts that do not use a password to login but must execute commands (shown by NP in the password field).</t>
  </si>
  <si>
    <t xml:space="preserve">Ensure all accounts without passwords either are assigned a password and/or locked. Investigate the lack of password and take appropriate actions to ensure all have IRS compliant passwords.  </t>
  </si>
  <si>
    <t xml:space="preserve">To close this finding, please provide a screenshot of the output from the  # logins -p command with the agency's CAP. </t>
  </si>
  <si>
    <t>SLR10-100</t>
  </si>
  <si>
    <t>Verify No Legacy "+" Entries Exist in passwd, shadow, and group Files</t>
  </si>
  <si>
    <t>The character + in various files used to be markers for systems to insert data from NIS maps at a certain point in a system configuration file. These entries are no longer required on Solaris systems, but may exist in files that have been imported from other platforms.</t>
  </si>
  <si>
    <t>Run the following command and verify that no output is returned:
# grep '^+' /etc/passwd /etc/shadow /etc/group</t>
  </si>
  <si>
    <t>Legacy password options are enabled on the server.</t>
  </si>
  <si>
    <t>These entries may provide an avenue for attackers to gain privileged access on the system.</t>
  </si>
  <si>
    <t>Delete these entries if they exist.</t>
  </si>
  <si>
    <t xml:space="preserve">Ensure legacy + entries are not utilized within the /etc/passwd file by removing them if they exist. To seek out these files for removal, the following command may be issued: 
#/bin/grep '^+:' /etc/passwd /etc/shadow /etc/group
</t>
  </si>
  <si>
    <t xml:space="preserve">To close this finding, please provide a screenshot of the output of the command /bin/grep '^+:' /etc/passwd /etc/shadow /etc/group with the agency's CAP. </t>
  </si>
  <si>
    <t>SLR10-101</t>
  </si>
  <si>
    <t>Verify No UID 0 Accounts Exist Other than root</t>
  </si>
  <si>
    <t>Any account with UID 0 has superuser privileges on the system.</t>
  </si>
  <si>
    <t>Run the following command and verify that only the word "root" is returned:
# logins -o | awk -F: '($2 == 0) { print $1 }'
root</t>
  </si>
  <si>
    <t>Root is the authorized account to use User ID 0. Output contains the following:
root</t>
  </si>
  <si>
    <t>Root is not the authorized account to use User ID 0.</t>
  </si>
  <si>
    <t>This access must be limited to only the default root account and only from the system console. Administrative access must be through an unprivileged account using an approved mechanism as noted in Item 6.10 Restrict root Login to System Console.</t>
  </si>
  <si>
    <t>Delete any other entries that are displayed.
Finer granularity access control for administrative access can be obtained by using Oracle's Role-Based Access Control (RBAC) system.
RBAC configurations can be monitored via the /etc/user_attr file to make sure that privileges are managed appropriately.</t>
  </si>
  <si>
    <t xml:space="preserve">Ensure that no other accounts aside from the root account have a user ID of zero (0). One method to accomplish the recommended state is to execute the following command(s):
#logins -o | awk -F: '($2 == 0) { print $1 }' and ensure the output is root
</t>
  </si>
  <si>
    <t xml:space="preserve">To close this finding, please provide a screenshot of the output emitted by executing the above command with the agency's CAP. </t>
  </si>
  <si>
    <t>SLR10-102</t>
  </si>
  <si>
    <t>Ensure root PATH Integrity</t>
  </si>
  <si>
    <t>The root user can execute any command on the system and could be fooled into executing programs unemotionally if the PATH is not set correctly.</t>
  </si>
  <si>
    <t>Perform the following to determine if the system is configured as recommended:
#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t>
  </si>
  <si>
    <t>The PATH variable is set securely, execution is only allowed from limited, trusted sources. Output returns only trusted locations for file execution.</t>
  </si>
  <si>
    <t>The PATH variable is not set securely, execution is allowed from untrusted locations.</t>
  </si>
  <si>
    <t>Including the current working directory (.) or other writable directory in root's executable path makes it likely that an attacker can gain superuser access by forcing an administrator operating as root to execute a Trojan horse program.</t>
  </si>
  <si>
    <t>Correct or justify any items discovered in the Audit step.</t>
  </si>
  <si>
    <t xml:space="preserve">Ensure all PATH variable entries are owned by root.  The recommendation can be implemented by removing all entries that appear after performing the following: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
</t>
  </si>
  <si>
    <t xml:space="preserve">To close this finding, please provide evidence of the PATH variable contents and an ls -l output for each directory with the agency's CAP. </t>
  </si>
  <si>
    <t>SLR10-103</t>
  </si>
  <si>
    <t>Check Permissions on User Home Directories</t>
  </si>
  <si>
    <t>While the system administrator can establish secure permissions for users' home directories, the users can easily override these.</t>
  </si>
  <si>
    <t>Perform the following to determine if the system is configured as recommended:
# for dir in `logins -ox |
 awk -F: '($8 == "PS" &amp; do
 dirperm=`ls -ld $dir | cut -f1 -d" "`
 if [ `echo $dirperm | cut -c6 ` != "-" ]; then
 echo "Group Write permission set on directory $dir"
 fi
 if [ `echo $dirperm | cut -c8 ` != "-" ]; then
 echo "Other Read permission set on directory $dir"
 fi
 if [ `echo $dirperm | cut -c9 ` != "-" ]; then
 echo "Other Write permission set on directory $dir"
 fi
 if [ `echo $dirperm | cut -c10 ` != "-" ]; then
 echo "Other Execute permission set on directory $dir"
 fi
done</t>
  </si>
  <si>
    <t>Users home directories are locked down such that the user and root only have access.</t>
  </si>
  <si>
    <t>Users home directories do not have correct ownership and/or permissions.</t>
  </si>
  <si>
    <t>Group or world-writable user home directories may enable malicious users to steal or modify other users' data or to gain another user's system privileges.</t>
  </si>
  <si>
    <t>Making global modifications to user home directories without alerting the user community can result in unexpected outages and unhappy users. Therefore, it is recommended that a monitoring policy be established to report user file permissions and determine the action to be taken in accordance with site policy.</t>
  </si>
  <si>
    <t xml:space="preserve">Configure each users' home directory to not contain world writable files or directories. One method to accomplish the recommended state is to execute the following command(s):
# for dir in `logins -ox |
 awk -F: '($8 == ""PS"" &amp; do
 dirperm=`ls -ld $dir | cut -f1 -d"" ""`
 if [ `echo $dirperm | cut -c6 ` != ""-"" ]; then
 echo ""Group Write permission set on directory $dir""
 fi
 if [ `echo $dirperm | cut -c8 ` != ""-"" ]; then
 echo ""Other Read permission set on directory $dir""
 fi
 if [ `echo $dirperm | cut -c9 ` != ""-"" ]; then
 echo ""Other Write permission set on directory $dir""
 fi
 if [ `echo $dirperm | cut -c10 ` != ""-"" ]; then
 echo ""Other Execute permission set on directory $dir""
 fi
done
</t>
  </si>
  <si>
    <t xml:space="preserve">To close this finding, please provide evidence of the users home directory permissions with the agency's CAP. </t>
  </si>
  <si>
    <t>SLR10-104</t>
  </si>
  <si>
    <t>Check User Dot File Permissions</t>
  </si>
  <si>
    <t>While the system administrator can establish secure permissions for users' "dot" files, the users can easily override these.</t>
  </si>
  <si>
    <t>Perform the following to determine if the system is configured as recommended:
# for dir in `logins -ox | awk -F: '($8 == "PS") { print $6 }'`; do
 for file in $dir/.[A-Za-z0-9]*; do
 if [ ! -h "$file" -a -f "$file" ]; then
 fileperm=`ls -ld $file | cut -f1 -d" "`
 if [ `echo $fileperm | cut -c6 ` != "-" ]; then
 echo "Group Write permission set on file $file"
 fi
 if [ `echo $fileperm | cut -c9 ` != "-" ]; then
 echo "Other Write permission set on file $file"
 fi
 fi
 done
done</t>
  </si>
  <si>
    <t>Users dot files are not securely configured.</t>
  </si>
  <si>
    <t>Group or world-writable user configuration files may enable malicious users to steal or modify other users' data or to gain another user's system privileges.</t>
  </si>
  <si>
    <t>Making global modifications to users' files without alerting the user community can result in unexpected outages and unhappy users. Therefore, it is recommended that a monitoring policy be established to report user dot file permissions and determine the action to be taken in accordance with site policy.</t>
  </si>
  <si>
    <t xml:space="preserve">Configure each users' dot files to not contain world writable files or directories.  The recommendation can be implemented by modifying permission on any files identified when performing the following:
# for dir in `logins -ox | awk -F: '($8 == ""PS"") { print $6 }'`; do
 for file in $dir/.[A-Za-z0-9]*; do
 # if [ ! -h ""$file"" -a -f ""$file"" ]; then
 fileperm=`ls -ld $file | cut -f1 -d"" ""`
 if [ `echo $fileperm | cut -c6 ` != ""-"" ]; then
 echo ""Group Write permission set on file $file""
 fi
 if [ `echo $fileperm | cut -c9 ` != ""-"" ]; then
 echo ""Other Write permission set on file $file""
 fi
 fi
done
done
</t>
  </si>
  <si>
    <t xml:space="preserve">To close this finding, please provide a screenshot of the output from executing the above script with the agency's CAP. </t>
  </si>
  <si>
    <t>SLR10-105</t>
  </si>
  <si>
    <t>Check Permissions on User .netrc Files</t>
  </si>
  <si>
    <t>While the system administrator can establish secure permissions for users' .netrc files, the users can easily override these.</t>
  </si>
  <si>
    <t>Perform the following to determine if the system is configured as recommended:
# for dir in `logins -ox |
 awk -F: '($8 == "PS") { print $6 }'`; do
 for file in $dir/.netrc; do
 if [ ! -h "$file" -a -f "$file" ]; then
 fileperm=`ls -ld $file | cut -f1 -d" "`
 if [ `echo $fileperm | cut -c5 ` != "-" ]
 then
 echo "Group Read set on $file"
 fi
 if [ `echo $fileperm | cut -c6 ` != "-" ]
 then
 echo "Group Write set on $file"
 fi
 if [ `echo $fileperm | cut -c7 ` != "-" ]
 then
 echo "Group Execute set on $file"
 fi
 if [ `echo $fileperm | cut -c8 ` != "-" ]
 then
 echo "Other Read set on $file"
 fi
 if [ `echo $fileperm | cut -c9 ` != "-" ]
 then
 echo "Other Write set on $file"
 fi
 if [ `echo $fileperm | cut -c10 ` != "-" ]
 then
 echo "Other Execute set on $file"
 fi
 fi
 done
done</t>
  </si>
  <si>
    <t>The file permissions on .netrc files are not securely configured.</t>
  </si>
  <si>
    <t>Users' .netrc files may contain unencrypted passwords that may be used to attack other systems.</t>
  </si>
  <si>
    <t>Making global modifications to users' files without alerting the user community can result in unexpected outages and unhappy users. Therefore, it is recommended that a monitoring policy be established to report user .netrc file permissions and determine the action to be taken in accordance with site policy.</t>
  </si>
  <si>
    <t xml:space="preserve">Configure any .netrc files to be only allowed access by the users.  The recommendation can be implemented by modifying permission on any files identified when performing the following:
# for dir in `logins -ox |
 awk -F: '($8 == ""PS"") { print $6 }'`; do
 for file in $dir/.netrc; do
 if [ ! -h ""$file"" -a -f ""$file"" ]; then
 fileperm=`ls -ld $file | cut -f1 -d"" ""`
 if [ `echo $fileperm | cut -c5 ` != ""-"" ]
 then
 echo ""Group Read set on $file""
 fi
 if [ `echo $fileperm | cut -c6 ` != ""-"" ]
 then
 echo ""Group Write set on $file""
 fi
 if [ `echo $fileperm | cut -c7 ` != ""-"" ]
 then
 echo ""Group Execute set on $file""
 fi
 if [ `echo $fileperm | cut -c8 ` != ""-"" ]
 then
 echo ""Other Read set on $file""
 fi
 if [ `echo $fileperm | cut -c9 ` != ""-"" ]
 then
 echo ""Other Write set on $file""
 fi
 if [ `echo $fileperm | cut -c10 ` != ""-"" ]
 then
 echo ""Other Execute set on $file""
 fi
 fi
 done
done
</t>
  </si>
  <si>
    <t>SLR10-106</t>
  </si>
  <si>
    <t>Check for Presence of User .rhosts Files</t>
  </si>
  <si>
    <t>While no .rhosts files are shipped with Solaris, users can easily create them.</t>
  </si>
  <si>
    <t>Perform the following to determine if the system is configured as recommended:
# for dir in `logins -ox |
 awk -F: '($8 == "PS") { print $6 }'`; do
 for file in $dir/.rhosts; do
 if [ ! -h "$file" -a -f "$file" ]; then
 echo ".rhosts file in $dir"
 fi done
done</t>
  </si>
  <si>
    <t>The .rhosts plain text login files are used.</t>
  </si>
  <si>
    <t>This action is only meaningful if .rhosts support is permitted in the file /etc/pam.conf. Even though the .rhosts files are ineffective if support is disabled in /etc/pam.conf, they may have been brought over from other systems and could contain information useful to an attacker for those other systems. 
	Please see Item 6.4 Disable .rhosts support in /etc/pam.conf for more information.</t>
  </si>
  <si>
    <t>It may be useful to run this audit check and, if any users have .rhosts files, determine why they have them.</t>
  </si>
  <si>
    <t xml:space="preserve">Remove any .rhosts files from the system as they contain cleartext credentials.  The recommendation can be implemented by removing any .rhosts files identified when performing the following:
# for dir in `logins -ox |
 awk -F: '($8 == ""PS"") { print $6 }'`; do
 for file in $dir/.rhosts; do
 if [ ! -h ""$file"" -a -f ""$file"" ]; then
 echo "".rhosts file in $dir""
 fi done
done
</t>
  </si>
  <si>
    <t>SLR10-107</t>
  </si>
  <si>
    <t>Check Groups in /etc/passwd</t>
  </si>
  <si>
    <t>Over time, system administration errors and changes can lead to groups being defined in /etc/passwd but not in /etc/group.</t>
  </si>
  <si>
    <t>Create a script as shown below and run it:
#!/sbin/sh 
defUsers="root daemon bin sys adm lp uucp nuucp smmsp listen gdm webservd postgres svctag nobody noaccess nobody4 unknown"
getent passwd | while :
do
 x=`line`
 if [ "$x" = "" ]
 then
 break
 fi
 userid=`echo "$x" | cut -f1 -d':'`
 found=0
 for n in $defUsers
 do
 if [ $userid = "$n" ]
 then
 found=1
 break
 fi
 done
 if [ $found -eq 1 ]
 then
 continue
 fi
 groupid=`echo "$x" | cut -f4 -d':'`
 getent group | while :
 do
 x=`line`
 if [ "$x" = "" ]
 then
 echo "Groupid $groupid does not exist in /etc/group, but is used by $userid"
 break
 fi
 y=`echo $x | cut -f3 -d":"`
 if [ $y -eq $groupid ]
 then
 break
 fi
 done
done</t>
  </si>
  <si>
    <t>Extraneous groups are present on the server.</t>
  </si>
  <si>
    <t>Groups defined in the /etc/passwd file but not in the /etc/group file pose a threat to system security since group permissions are not properly managed.</t>
  </si>
  <si>
    <t>Analyze the output of the Audit step above and perform the appropriate action to correct any discrepancies found.</t>
  </si>
  <si>
    <t xml:space="preserve">Ensure all groups defined on the system are needed and /etc/group and /etc/passwd are synchronized.  The recommendation can be implemented by removing any excess groups identified when executing the following script:
#!/sbin/sh 
defUsers=""root daemon bin sys adm lp uucp nuucp smmsp listen gdm webservd postgres svctag nobody noaccess nobody4 unknown""
getent passwd | while :
do
 x=`line`
 if [ ""$x"" = """" ]
 then
 break
 fi
 userid=`echo ""$x"" | cut -f1 -d':'`
 found=0
 for n in $defUsers
 do
 if [ $userid = ""$n"" ]
 then
 found=1
 break
 fi
 done
 if [ $found -eq 1 ]
 then
 continue
 fi
 groupid=`echo ""$x"" | cut -f4 -d':'`
 getent group | while :
 do
 x=`line`
 if [ ""$x"" = """" ]
 then
 echo ""Groupid $groupid does not exist in /etc/group, but is used by $userid""
 break
 fi
 y=`echo $x | cut -f3 -d"":""`
 if [ $y -eq $groupid ]
 then
 break
 fi
 done
done
</t>
  </si>
  <si>
    <t>SLR10-108</t>
  </si>
  <si>
    <t>Check That Users Are Assigned Home Directories</t>
  </si>
  <si>
    <t>The /etc/passwd file defines a home directory that the user is placed in upon login. If there is no defined home directory, the user will be placed in "/" and will not be able to write any files or have local environment variables set.</t>
  </si>
  <si>
    <t>This script checks to make sure a home directory is defined for each user in the /etc/passwd file.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fi
 fi
done</t>
  </si>
  <si>
    <t>Users are not assigned home directories as a working space.</t>
  </si>
  <si>
    <t>All users must be assigned a home directory in the /etc/passwd file.</t>
  </si>
  <si>
    <t>Based on the results of the Audit script, perform the appropriate action for your environment (e.g. delete unneeded users or assign them a home directory).</t>
  </si>
  <si>
    <t xml:space="preserve">Ensure all users have valid home directories. Create any directories for users who do not have a home directory.  The recommendation can be implemented by removing unneeded users or assigning home directories to any users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fi
 fi
done
</t>
  </si>
  <si>
    <t>SLR10-109</t>
  </si>
  <si>
    <t>Check That Defined Home Directories Exist</t>
  </si>
  <si>
    <t>Users can be defined to have a home directory in /etc/passwd, even if the directory does not actually exist.</t>
  </si>
  <si>
    <t>This script checks to make sure that home directories assigned in the /etc/passwd file exist. You can also use the command /usr/sbin/pwck to check for inconsistencies in the /etc/passwd file, such as the presence of a valid home directory.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elif [ ! -d $dir ]; then
 echo "User $user home directory not found"
 fi
 fi
done</t>
  </si>
  <si>
    <t>Some user home directories do not contain a valid entry in /etc/passwd.</t>
  </si>
  <si>
    <t>If the user's home directory does not exist, the user will be placed in "/" and will not be able to write any files or have local environment variables set.</t>
  </si>
  <si>
    <t>If any users' home directories do not exist, create them and make sure the respective user owns the directory.</t>
  </si>
  <si>
    <t xml:space="preserve">Ensure all users have valid home directories. Create any directories for users who do not have a home directory.  The recommendation can be implemented by removing any discrepancies identified when performing the following:
# /usr/sbin/pwck
</t>
  </si>
  <si>
    <t>SLR10-110</t>
  </si>
  <si>
    <t>Check User Home Directory Ownership</t>
  </si>
  <si>
    <t>The user home directory is space defined for the particular user to set local environment variables and to store personal files.</t>
  </si>
  <si>
    <t>This script checks to make sure users own the home directory they are assigned to in the /etc/passwd file.
#!/sbin/sh
getent passwd | awk -F: '{ print $1" "$6 }' | while read user dir
do
 found=0
 for tUser in root daemon bin sys adm lp uucp nuucp smmsp listen gdm webservd postgres svctag nobody noaccess nobody4 unknown
 do
 if [ "$user" = "$tUser" ]; then
 found=1
 fi
 done
 if [ $found -eq 0 ]; then
 if [ -d $dir ]; then
 owner=`ls -ld $dir/. | awk '{ print $3 }'`
 if [ "$owner" != "$user" ]; then
 echo "Home directory for $user is owned by $owner"
 fi
 else
 echo "$user has no home directory"
 fi
 fi
done</t>
  </si>
  <si>
    <t>Users do not own their own home directories.</t>
  </si>
  <si>
    <t>Since the user is accountable for files stored in the user home directory, the user must be the owner of the directory.</t>
  </si>
  <si>
    <t>Change the ownership any home directories that are not owned by the defined user to the correct user.</t>
  </si>
  <si>
    <t xml:space="preserve">Ensure all users have valid home directories and they own their directory.  The recommendation can be implemented by removing any discrepancies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-d $dir ]; then
 owner=`ls -ld $dir/. | awk '{ print $3 }'`
 if [ ""$owner"" != ""$user"" ]; then
 echo ""Home directory for $user is owned by $owner""
 fi
 else
 echo ""$user has no home directory""
 fi
 fi
done
</t>
  </si>
  <si>
    <t>SLR10-111</t>
  </si>
  <si>
    <t>Check for Duplicate UIDs</t>
  </si>
  <si>
    <t>Although the useradd program will not let you create a duplicate User ID (UID), it is possible for an administrator to manually edit the /etc/passwd file and change the UID field.</t>
  </si>
  <si>
    <t>Run the following to list any duplicated UIDs:
# getent passwd | cut -f1,3 -d":" | awk -F: '{ printf("%s %sn", $1, $2) '} | sort -k2n | uniq | uniq -d -f 1 | awk '{ print "UID " $2 " is used by multiple users." '}
(nothing should be returned)</t>
  </si>
  <si>
    <t>Duplicate user IDs (UIDs) exist on the system.</t>
  </si>
  <si>
    <t>Users must be assigned unique UIDs for accountability and to ensure appropriate access protections.</t>
  </si>
  <si>
    <t>Based on the results of the script, establish unique UIDs and review all files owned by the shared UID to determine which UID they are supposed to belong to.</t>
  </si>
  <si>
    <t xml:space="preserve">Review all assigned user IDs and ensure that there are no duplicate identifiers assigned. To seek out these duplicates, running the grep and uniq commands on /etc/password. The recommendation can be implemented by reviewing and reconciling all UID's identified when executing the following script:
# getent passwd | cut -f1,3 -d":" | awk -F: '{ printf("%s %sn", $1, $2) '} | sort -k2n | uniq | uniq -d -f 1 | awk '{ print "UID " $2 " is used by multiple users." '}
(nothing should be returned)
</t>
  </si>
  <si>
    <t>SLR10-112</t>
  </si>
  <si>
    <t>Check for Duplicate GIDs</t>
  </si>
  <si>
    <t>Although the groupadd program will not let you create a duplicate Group ID (GID), it is possible for an administrator to manually edit the /etc/group file and change the GID field.</t>
  </si>
  <si>
    <t>This script checks to make sure all UIDs in the /etc/group file are unique. You can also use the /usr/sbin/grpck command to check for other inconsistencies in the /etc/group file. 
#!/sbin/sh 
 echo "The Output for the Audit of Control 9.16 - Check for Duplicate GIDs is"
 cat /etc/group | cut -f3 -d":" | sort -n | uniq -c |
 while read x ; do
 [ -z "${x}" ] &amp; then
 grps=`nawk -F: '($3 == n) { print $1 }' n=$2 
 /etc/group | xargs`
 echo "Duplicate GID ($2): ${grps}"
 fi
done</t>
  </si>
  <si>
    <t>Group IDs on the system are not unique.</t>
  </si>
  <si>
    <t>User groups must be assigned unique GIDs for accountability and to ensure appropriate access protections.</t>
  </si>
  <si>
    <t>Based on the results of the script, establish unique GIDs and review all files owned by the shared GID to determine which group they are supposed to belong to.</t>
  </si>
  <si>
    <t xml:space="preserve">Review all assigned group IDs and ensure that there are no duplicate identifiers assigned. The recommendation can be implemented by ensuring all UIDs in the /etc/group file are unique upon executing the following script:
#!/sbin/sh 
echo ""The Output for the Audit of Control 9.16 - Check for Duplicate GIDs is""
cat /etc/group | cut -f3 -d"":"" | sort -n | uniq -c |
while read x ; do
 [ -z ""${x}"" ] &amp; then
 grps=`nawk -F: '($3 == n) { print $1 }' n=$2 
 /etc/group | xargs`
 echo ""Duplicate GID ($2): ${grps}""
 fi
done
</t>
  </si>
  <si>
    <t>SLR10-113</t>
  </si>
  <si>
    <t>Check That Reserved UIDs Are Assigned to System Accounts</t>
  </si>
  <si>
    <t>Traditionally, Unix systems establish "reserved" UIDs (0-99 range) that are intended for system accounts.</t>
  </si>
  <si>
    <t>This script checks to make sure that "reserved" UIDs (0-99 range) are not assigned to non-system (default) accounts.
#!/sbin/sh
getent passwd | awk -F: '($3 &lt; 100) { print $1" "$3 }' | while read user uid
do
 found=0
 for tUser in root daemon bin sys adm lp uucp nuucp smmsp listen gdm webservd postgres svctag nobody noaccess nobody4 unknown
 do
 if [ ${user} = ${tUser} ]; then
 found=1
 fi
 done
 if [ $found -eq 0 ]; then
 echo "User $user has a reserved UID ($uid)."
 fi
don</t>
  </si>
  <si>
    <t>Reserved User IDs are assigned to regular users.</t>
  </si>
  <si>
    <t>If a user is assigned a UID that is in the reserved range, even if it is not presently in use, security exposures can arise if a subsequently installed application uses the same UID.</t>
  </si>
  <si>
    <t>Based on the results of the script, change any UIDs that are in the reserved range to one that is in the user range. Review all files owned by the reserved UID to determine which UID they are supposed to belong to.</t>
  </si>
  <si>
    <t>Review all assigned user IDs between 0-99 and ensure that there are only system accounts present.  The recommendation can be implemented by addressing discrepancies identified when executing the following script:
#!/sbin/sh
getent passwd | awk -F: '($3 &lt; 100) { print $1"" ""$3 }' | while read user uid
do
 found=0
 for tUser in root daemon bin sys adm lp uucp nuucp smmsp listen gdm webservd postgres svctag nobody noaccess nobody4 unknown
 do
 if [ ${user} = ${tUser} ]; then
 found=1
 fi
 done
 if [ $found -eq 0 ]; then
 echo ""User $user has a reserved UID ($uid).""
 fi
done</t>
  </si>
  <si>
    <t>SLR10-114</t>
  </si>
  <si>
    <t>Check for Duplicate User Names</t>
  </si>
  <si>
    <t>Although the useradd program will not let you create a duplicate user name, it is possible for an administrator to manually edit the /etc/passwd file and change the user name.</t>
  </si>
  <si>
    <t>Run the following to make sure all user names on the system are unique.
# getent passwd | cut -f1 -d":" | sort | uniq -d
(should return no results)</t>
  </si>
  <si>
    <t>There are duplicate UIDs on the system.</t>
  </si>
  <si>
    <t>HAC20</t>
  </si>
  <si>
    <t>HAC20:  Agency duplicates usernames</t>
  </si>
  <si>
    <t>If a user is assigned a duplicate user name, it will create and have access to files with the first UID for that username in /etc/passwd. For example, if "test4" has a UID of 1000 and a subsequent "test4" entry has a UID of 2000, logging in as "test4" will use UID 1000. Effectively, the UID is shared, which is a security problem.</t>
  </si>
  <si>
    <t>Based on the results of the script, establish unique user names for the users. File ownerships will automatically reflect the change as long as the users have unique UIDs.</t>
  </si>
  <si>
    <t xml:space="preserve">Review all assigned usernames and ensure that there are no duplicate identifiers assigned.  The recommendation can be implemented by removing any duplicate usernames that are identified by executing the following script: 
# getent passwd | cut -f1 -d":" | sort | uniq -d
</t>
  </si>
  <si>
    <t>SLR10-115</t>
  </si>
  <si>
    <t>Check for Duplicate Group Names</t>
  </si>
  <si>
    <t>Although the groupadd program will not let you create a duplicate group name, it is possible for an administrator to manually edit the /etc/group file and change the group name.</t>
  </si>
  <si>
    <t>This script checks to make sure all group names in the /etc/group file are unique.
#!/sbin/sh 
echo "The Output for the Audit of Control 9.19 - Check for Duplicate Group Names is"
cat /etc/group | cut -f1 -d":" | sort -n | uniq -c |
 while read x ; do
 [ -z "${x}" ] &amp; then
 gids=`nawk -F: '($1 == n) { print $3 }' n=$2 
 /etc/group | xargs`
 echo "Duplicate Group Name ($2): ${gids}"
 fi
done</t>
  </si>
  <si>
    <t>There are duplicate GIDs on the system.</t>
  </si>
  <si>
    <t>If a group is assigned a duplicate group name, it will create and have access to files with the first GID for that group in /etc/groups. Effectively, the GID is shared, which is a security problem.</t>
  </si>
  <si>
    <t>Based on the results of the script, establish unique names for the user groups. File group ownerships will automatically reflect the change as long as the groups have unique GIDs.</t>
  </si>
  <si>
    <t xml:space="preserve">Review all assigned group IDs and ensure that there are no duplicate identifiers assigned.  The recommendation can be implemented by removing any duplicate group names that are identified by executing the following script: 
#!/sbin/sh 
echo ""The Output for the Audit of Control 9.19 - Check for Duplicate Group Names is""
cat /etc/group | cut -f1 -d"":"" | sort -n | uniq -c |
 while read x ; do
 [ -z ""${x}"" ] &amp; then
 gids=`nawk -F: '($1 == n) { print $3 }' n=$2 
 /etc/group | xargs`
 echo ""Duplicate Group Name ($2): ${gids}""
 fi
done
</t>
  </si>
  <si>
    <t>SLR10-116</t>
  </si>
  <si>
    <t>Check for Presence of User .netrc Files</t>
  </si>
  <si>
    <t>The .netrc file contains data for logging into a remote host for file transfers via FTP.</t>
  </si>
  <si>
    <t>#!/sbin/sh 
echo "The Output from the Audit of Control 9.20 - Check for Presence of User .netrc Files is"
for dir in `logins -ox |
 awk -F: '($8 == "PS") { print $6 }'`; do
 for file in $dir/.netrc; do
 if [ ! -h "$file" -a -f "$file" ]; then
 echo ".netrc file $file exists"
 fi
 done
done</t>
  </si>
  <si>
    <t>NetRC files are employed on the server, which allow insecure, plaintext coded logins to remote servers.</t>
  </si>
  <si>
    <t>The .netrc file presents a significant security risk since it stores passwords in unencrypted form.</t>
  </si>
  <si>
    <t>Making global modifications to users' files without alerting the user community can result in unexpected outages and unhappy users. Therefore, it is recommended that a monitoring policy be established to report user .netrc files and determine the action to be taken in accordance with site policy.</t>
  </si>
  <si>
    <t xml:space="preserve">Remove any instances of .netrc files on the server, as they allow for storage of credentials in unencrypted form. One method to accomplish the recommended state is to execute the following command(s):
#!/sbin/sh 
echo ""The Output from the Audit of Control 9.20 - Check for Presence of User .netrc Files is""
for dir in `logins -ox |
 awk -F: '($8 == ""PS"") { print $6 }'`; do
 for file in $dir/.netrc; do
 if [ ! -h ""$file"" -a -f ""$file"" ]; then
 echo "".netrc file $file exists""
 fi
 done
done
</t>
  </si>
  <si>
    <t>SLR10-117</t>
  </si>
  <si>
    <t>Check for Presence of User .forward Files</t>
  </si>
  <si>
    <t>The .forward file specifies an email address to forward the user's mail to.</t>
  </si>
  <si>
    <t>This script checks for the presence of .forward files that may be in violation of the site security policy.
#!/sbin/sh 
echo "The Output from the Audit of Control 9.21 - Check for Presence of User .forward Files is"
for dir in `logins -ox |
 awk -F: '($8 == "PS") { print $6 }'`; do
 for file in $dir/.forward; do
 if [ ! -h "$file" -a -f "$file" ]; then
 echo ".forward file $file exists"
 fi
 done
done</t>
  </si>
  <si>
    <t>.forward files are used to forward mail.</t>
  </si>
  <si>
    <t>Use of the .forward file poses a security risk in that sensitive data may be inadvertently transferred outside the organization. The .forward file also poses a risk as it can be used to execute commands that may perform unintended actions.</t>
  </si>
  <si>
    <t>Making global modifications to users' files without alerting the user community can result in unexpected outages and unhappy users. Therefore, it is recommended that a monitoring policy be established to report user .forward files and determine the action to be taken in accordance with site policy.</t>
  </si>
  <si>
    <t xml:space="preserve">Remove any instances of .forward files on the server, as they allow for storage of credentials in unencrypted form. One method to accomplish the recommended state is to execute the following command(s):
#!/sbin/sh 
echo ""The Output from the Audit of Control 9.21 - Check for Presence of User .forward Files is""
for dir in `logins -ox |
 awk -F: '($8 == ""PS"") { print $6 }'`; do
 for file in $dir/.forward; do
 if [ ! -h ""$file"" -a -f ""$file"" ]; then
 echo "".forward file $file exists""
 fi
 done
done
</t>
  </si>
  <si>
    <t>SLR10-118</t>
  </si>
  <si>
    <t>Find World Writable Files</t>
  </si>
  <si>
    <t xml:space="preserve">Unix-based systems support variable settings to control access to files. World writable files are the least secure. See the chmod(2) man page for more information.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</si>
  <si>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-type f -perm -0002 -print</t>
  </si>
  <si>
    <t>The system contains world-writable files.</t>
  </si>
  <si>
    <t>Data in world-writable files can be modified and compromised by any user on the system. World writable files may also indicate an incorrectly written script or program that could potentially be the cause of a larger compromise to the system's integrity.</t>
  </si>
  <si>
    <t>Removing write access for the "other" category (chmod o-w ___)_ is advisable, but always consult relevant vendor documentation to avoid breaking any application dependencies on a given file.</t>
  </si>
  <si>
    <t xml:space="preserve">Ensure all world writable files on the system are authorized system binaries. Remove world writable permissions from any non-system essential binaries. The recommendation can be implemented by removing any files that are returned as a result of executing the following script:
# find / ( -fstype nfs -o -fstype cachefs 
 -o -fstype autofs -o -fstype ctfs -o -fstype mntfs 
 -o -fstype objfs -o -fstype proc ) -prune 
 -o -type f -perm -0002 -print
</t>
  </si>
  <si>
    <t>SLR10-119</t>
  </si>
  <si>
    <t>Find SUID/SGID System Executables</t>
  </si>
  <si>
    <t xml:space="preserve">The owner of a file can set the file's permissions to run with the owner's or group's permissions, even if the user running the program is not the owner or a member of the group. The most common reason for a SUID/SGID program is to enable users to perform functions (such as changing their password) that require root privileges.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</si>
  <si>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-type f ( -perm -4000 -o -perm -2000 ) -print</t>
  </si>
  <si>
    <t>The system contains executable files with sticky bits set.</t>
  </si>
  <si>
    <t>There are valid reasons for SUID/SGID programs, but it is important to identify and review such programs to ensure they are legitimate.</t>
  </si>
  <si>
    <t>Ensure that no rogue set-UID programs have been introduced into the system. Digital signatures on Solaris set-UID binaries can be verified with the elfsign utility:
# elfsign verify -e /usr/bin/su</t>
  </si>
  <si>
    <t xml:space="preserve">Ensure all SetUID and SetGID files on the system are authorized system binaries. Remove SetUID and SetGID permissions from any non-system essential binaries.  The recommendation can be implemented by removing unneeded sticky bits from any files identified when executing the following script:
# find / ( -fstype nfs -o -fstype cachefs 
 -o -fstype autofs -o -fstype ctfs -o -fstype mntfs 
 -o -fstype objfs -o -fstype proc ) -prune 
 -o -type f ( -perm -4000 -o -perm -2000 ) -print
</t>
  </si>
  <si>
    <t xml:space="preserve">To close this finding, please provide a copy of the command output seeking SetUID and SetGID files and documentation of the required files or similar evidence with the agency's CAP. </t>
  </si>
  <si>
    <t>SLR10-120</t>
  </si>
  <si>
    <t>Find Un-owned Files and Directories</t>
  </si>
  <si>
    <t xml:space="preserve">Sometimes when administrators delete users from the password file they neglect to remove all files owned by those users from the system.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</si>
  <si>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 -nouser -o -nogroup ) -print</t>
  </si>
  <si>
    <t>The system has unowned files and directories on the server.</t>
  </si>
  <si>
    <t>A new user who is assigned the deleted user's user ID or group ID may then end up "owning" these files, and thus have more access on the system than was intended.</t>
  </si>
  <si>
    <t>Locate files that are owned by users or groups not listed in the system configuration files, and reset the ownership of these files to some active user on the system as appropriate. Note that the Solaris OS distribution is shipped with all files appropriately owned.</t>
  </si>
  <si>
    <t xml:space="preserve">Search the filesystem for unowned files and directories and ensure they are removed or turned over to an owner and group.  The recommendation can be implemented by identifying and removing the files that are displayed when executing the following script: 
# df --local -P | awk {'if (NR!=1) print $6'} | xargs -I '{}' find '{}' -xdev -nouser -ls. 
</t>
  </si>
  <si>
    <t>SLR10-121</t>
  </si>
  <si>
    <t>Find Files and Directories with Extended Attributes</t>
  </si>
  <si>
    <t xml:space="preserve">Extended attributes are implemented as files in a "shadow" file system that is not generally visible via normal administration commands without special arguments.
Note: This check searches in / which includes attached filesystems. Once results are emitted, tester can advise Administrator to stop this query. </t>
  </si>
  <si>
    <t>Perform the following to determine if the system is configured as recommended:
# find / ( -fstype nfs -o -fstype cachefs 
 -o -fstype autofs -o -fstype ctfs -o -fstype mntfs 
 -o -fstype objfs -o -fstype proc ) -prune 
 -o -xattr -print</t>
  </si>
  <si>
    <t>The system has unowned files and directories with extended attributes.</t>
  </si>
  <si>
    <t>Attackers or malicious users could "hide" information, exploits, etc. in extended attribute areas. Since extended attributes are rarely used, it is important to find files with extended attributes set.</t>
  </si>
  <si>
    <t>Investigate any files found. Note that Solaris does not ship with files that have extended attributes.</t>
  </si>
  <si>
    <t>Search the filesystem for files and directories with extended attributes and remove them. To achieve this, a sample script is provided within the SCSEM and CIS benchmark to find these files.  The recommendation can be implemented by identifying and removing the files that are displayed when executing the following script
# find / ( -fstype nfs -o -fstype cachefs 
 -o -fstype autofs -o -fstype ctfs -o -fstype mntfs 
 -o -fstype objfs -o -fstype proc ) -prune 
 -o -xattr -print</t>
  </si>
  <si>
    <t>CAP Statement</t>
  </si>
  <si>
    <t>SLR11.4-01</t>
  </si>
  <si>
    <t>Use the Latest Package Updates</t>
  </si>
  <si>
    <t>The Solaris 11 OS should be periodically updated to install or upgrade software packages that will enhance the security, reliability, and performance of the system.</t>
  </si>
  <si>
    <t>To verify that the system is operating with the latest software updates, perform the following and verify that the result is as shown:
```
# pkg update -n
No updates available for this image. 
```
In addition, you can manually verify the update associated with the running system using the following command. The output of this command will indicate the operation system version and update number as well as the Software Repository Update (SRU) number.
```
pkg info entire 
 Name: entire
 Summary: entire incorporation including Support Repository Update
 (Oracle Solaris 11.4.12.5.0).
 Description: This package constrains system package versions to the same build.
 WARNING: Proper system update and correct package selection depend 
 on the presence of this incorporation. Removing this package will 
 result in an unsupported system. For more information see: 
 https://support.oracle.com/rs?type=doc&amp;id=2433412.1
 Category: Meta Packages/Incorporations
 State: Installed
 Publisher: Solaris
 Version: 11.4 (Oracle Solaris 11.4.12.5.0)
 Branch: 11.4.12.0.1.5.0
 Packaging Date: August 9, 2019 at 10:06:39 PM
Last Install Time: August 29, 2019 at 8:47:28 PM
 Size: 2.52 kB
 FMRI: pkg://solaris/entire@11.4-11.4.12.0.1.5.0:20190809T220639Z
For more information, see the Oracle white paper titled "Packaging and Delivering Software with the Image Packaging System in Oracle Solaris 11.4" available from: https://docs.oracle.com/cd/E37838_01/html/E61051/index.html.
```</t>
  </si>
  <si>
    <t>Vendor recommended security patches are installed and are not out-of-date.</t>
  </si>
  <si>
    <t>The latest security patches have not been applied.</t>
  </si>
  <si>
    <t>1</t>
  </si>
  <si>
    <t>1.1</t>
  </si>
  <si>
    <t>For the Solaris 11 OS, there will be no more software patches issued, but rather security and other improvements will be installed by updating one or more software packages.</t>
  </si>
  <si>
    <t>Run the following command to refresh the package catalog, download and apply any available updates:
```
# pkg update
```</t>
  </si>
  <si>
    <t>Obtain and install the latest security updates for Solaris 11.4 or upgrade to a later version of the operating system (OS) software. One method to accomplish the recommended state is to execute the following command(s): in order to refresh the package catalog, download and apply any available updates:
# pkg update</t>
  </si>
  <si>
    <t>SLR11.4-02</t>
  </si>
  <si>
    <t>SC-7</t>
  </si>
  <si>
    <t>Boundary Protection</t>
  </si>
  <si>
    <t>TCP Wrappers is a host-based access control system that allows administrators to control who has access to various network services based on the IP address of the remote end of the connection. TCP Wrappers also provide logging information via `syslog` about both successful and unsuccessful connections.</t>
  </si>
  <si>
    <t>Perform the following and verify that the result is as shown:
```
# inetadm -p | grep tcp_wrappers
tcp_wrappers=TRUE
```
```
# ls /etc/hosts.deny
/etc/hosts.deny
```
```
# ls /etc/hosts.allow
/etc/hosts.allow
```
The following script will check whether TCP Wrappers is enabled for all TCP-based services started by inetd. Individual inetd services may still be configured to use TCP Wrappers even if the global parameter (above) is set to FALSE. To check the status of individual inetd services, use the command:
```
# for svc in `inetadm | awk '/svc:\// { print $NF }'`; do
 val=`inetadm -l ${svc} 2&gt;/dev/null | grep -c tcp_wrappers=TRUE`
 if [ ${val} -eq 1 ]; then
 echo "TCP Wrappers enabled for ${svc}"
 else
 echo "*** TCP Wrappers is not enabled for ${svc}"
 fi
done
```
Lastly, TCP Wrappers can be enabled for the RPC port mapping service. To determine if this is the case, use the command:
```
# svcprop -p config/enable_tcpwrappers rpc/bind
false
```</t>
  </si>
  <si>
    <t>TCP Wrappers are enabled. 
Output contains the following:
tcp_wrappers=TRUE
/etc/hosts.deny
/etc/hosts.allow</t>
  </si>
  <si>
    <t>TCP Wrappers have not been configured appropriately.</t>
  </si>
  <si>
    <t>2</t>
  </si>
  <si>
    <t>2.1</t>
  </si>
  <si>
    <t>TCP Wrappers provides granular control over what services can be accessed over the network. Its logs show attempted access to services from non-authorized systems, which can help identify unauthorized access attempts.</t>
  </si>
  <si>
    <t>To enable TCP Wrappers, run the following commands:
1. Create and customize your policy in `/etc/hosts.allow`: 
```
# echo "ALL: &lt;net&gt;/&lt;mask&gt;, &lt;net/&lt;mask&gt;, …" &gt; /etc/hosts.allow 
```
where each _&lt;net&gt;/&lt;mask&gt;_ combination (for example, the Class C address block "`192.168.1.0/255.255.255.0`") can represent one network block in use by your organization that requires access to this system.
2. Create a default deny policy in `/etc/hosts.deny`: 
```
# echo "ALL: ALL" &gt;/etc/hosts.deny 
```
3. Enable TCP Wrappers for all services started by `inetd`: 
```
# inetadm -M tcp_wrappers=TRUE 
```
To protect only specific `inetd `services, use the command: 
```
# inetadm -m [FMRI] tcp_wrappers=TRUE 
```
where [FMRI] is the service to protect.
To enable TCP Wrappers for the RPC port mapping service, use the commands: 
```
# svccfg -s rpc/bind setprop config/enable_tcpwrappers=true
```
```
# svcadm refresh rpc/bind 
```
To protect UDP and RPC-based services that are spawned from `inetd`, consider implementing a host-based firewall. Oracle Solaris PF firewall (a.k.a. PF) has replaced Solaris IP Filter (IPF) in Solaris 11.4. See `firewall(5) `for more information.</t>
  </si>
  <si>
    <t>Enable TCPWrappers by configuring /etc/hosts.allow to contain a list of approved IP addresses and ports that can access the system. One method to accomplish the recommended state is to execute the following command(s):
Create and customize your policy in `/etc/hosts.allow`: 
# echo "ALL: /,</t>
  </si>
  <si>
    <t xml:space="preserve">To close this finding, please provide a screenshot of copy of the /etc/hosts.allow file  with the agency's CAP. </t>
  </si>
  <si>
    <t>SLR11.4-03</t>
  </si>
  <si>
    <t>Disable Local-only Graphical Login Environment</t>
  </si>
  <si>
    <t>The graphical login service provides the capability of logging into the system using an X-windows type interface from the console. If graphical login access for the console is required, leave the service in local-only mode.</t>
  </si>
  <si>
    <t>Perform the following and verify that the result is as shown:
```
# svcs -Ho state svc:/application/graphical-login/gdm:default
disabled 
```
If the service is not installed, this will return an error, or no output. This is also considered a passing state.</t>
  </si>
  <si>
    <t>Output is emitted and contains the following:
disabled
Note: If gdm is not installed, this will return an error, or no output. This is also considered a passing state.</t>
  </si>
  <si>
    <t>The graphical login service has not been disabled.</t>
  </si>
  <si>
    <t>2.2</t>
  </si>
  <si>
    <t>This service should be disabled if it is not required.</t>
  </si>
  <si>
    <t>To disable this service, run the following command:
```
# svcadm disable svc:/application/graphical-login/gdm:default
```</t>
  </si>
  <si>
    <t>Disable graphical login access from the console. One method to accomplish the recommended state is to execute the following command(s):
# svcadm disable svc:/application/graphical-login/gdm:default</t>
  </si>
  <si>
    <t>SLR11.4-04</t>
  </si>
  <si>
    <t>Configure sendmail Service for Local-Only Mode</t>
  </si>
  <si>
    <t>In Solaris 11, the `sendmail` service is set to local only mode by default. This means that users on remote systems cannot connect to the `sendmail` service, eliminating the possibility of a remote exploit attack against some future `sendmail` vulnerability. Leaving `sendmail` in local-only mode permits mail to be sent out from the local system. If the local system will not be processing or sending any mail, this service can be disabled.
However, if `sendmail` is disabled completely, email messages sent to the `root` account (such as `cron` job output or audit service warnings) will fail to be delivered.
An alternative approach is to disable the `sendmail` service and create a `cron` job to process all mail that is queued on the local system, sending it to a relay host defined in the `sendmail.cf` file. It is recommended that `sendmail` be left in local-only mode unless there is a specific requirement to completely disable it.</t>
  </si>
  <si>
    <t>Perform the following command and make sure that the MTA is listening on the loopback address (127.0.0.1):
```
# netstat -an | grep LIST | grep ".25 "
127.0.0.1.25 *.* 0 0 256000 0 LISTEN
::1.25 *.* 0 0 128000 0 LISTEN
```
```
# netstat -an | grep LIST | grep ".587 "
127.0.0.1.587 *.* 0 0 256000 0 LISTEN
```</t>
  </si>
  <si>
    <t>Mail transfer agents are set to Local-Only Mode.
Output contains the following:      
tcp 0 0 127.0.0.1:25 0.0.0.0:* LISTEN</t>
  </si>
  <si>
    <t>Mail transfer agents have not been set to Local-Only Mode.</t>
  </si>
  <si>
    <t>2.3</t>
  </si>
  <si>
    <t>The software for all Mail Transfer Agents is complex and most have a long history of security issues. While it is important to ensure that the system can process local mail messages, it is not necessary to have the MTA's daemon listening on a port unless the server is intended to be a mail server that receives and processes mail from other systems.</t>
  </si>
  <si>
    <t>Run the following to set sendmail to listen only local interfaces:
```
# svccfg -v -s svc:/network/smtp:sendmail setprop config/local_only=true
# svcadm refresh sendmail
# svcadm restart sendmail
```</t>
  </si>
  <si>
    <t>Configure sendmail to listen on local interfaces only. One method to accomplish the recommendation is to run the following to set sendmail to listen only local interfaces:
# svccfg -v -s svc:/network/smtp:sendmail setprop config/local_only=true
# svcadm refresh sendmail
# svcadm restart sendmail.</t>
  </si>
  <si>
    <t xml:space="preserve">To close this finding, please provide a screenshot showing mail transfer agents are set to Local-Only Mode. with the agency's CAP. </t>
  </si>
  <si>
    <t>SLR11.4-05</t>
  </si>
  <si>
    <t>The `keyserv` service is only required for sites that are using the Secure RPC mechanism. The most common use for Secure RPC on Solaris machines is "secure NFS", which uses the Secure RPC mechanism to provide higher levels of security than the standard NFS protocols. ("Secure NFS" is unrelated to Kerberos authentication as a mechanism for providing higher levels of NFS security. "Kerberized" NFS does not require the `keyserv` service to be running.)</t>
  </si>
  <si>
    <t>Perform the following and verify that the result is as shown:
```
# svcs -Ho state svc:/network/rpc/keyserv
disabled
```
If the service is not installed, this will return an error, or no output. This is also considered a passing state.</t>
  </si>
  <si>
    <t>RPC encryption key is disabled.  Output contains the following:    
disabled</t>
  </si>
  <si>
    <t>RPC encryption key has not been disabled.</t>
  </si>
  <si>
    <t>2.4</t>
  </si>
  <si>
    <t>To disable this service, run the following command:
```
# svcadm disable svc:/network/rpc/keyserv 
```</t>
  </si>
  <si>
    <t>Disable the keyserv process service. One method to accomplish the recommended state is to execute the following command(s):
# svcadm disable svc:/network/rpc/keyserv.</t>
  </si>
  <si>
    <t>SLR11.4-06</t>
  </si>
  <si>
    <t>Disable Generic Security Services (GSS)</t>
  </si>
  <si>
    <t>The GSS API is a security abstraction layer that is designed to make it easier for developers to integrate with different authentication schemes. It is most commonly used in applications for sites that use Kerberos for network authentication, though it can also allow applications to interoperate with other authentication schemes.</t>
  </si>
  <si>
    <t>Perform the following and verify that the result is as shown:
```
# svcs -Ho state svc:/network/rpc/gss
disabled | uninitialized
```
If the service is not installed, this will return an error, or no output. This is also considered a passing state. If inetd is disabled, the status will return as “uninitialized”.</t>
  </si>
  <si>
    <t xml:space="preserve">GSS is disabled.  Output contains the following:    
disabled    </t>
  </si>
  <si>
    <t>Generic Security Services (GSS) have not been disabled.</t>
  </si>
  <si>
    <t>2.5</t>
  </si>
  <si>
    <t>GSS does not expose anything external to the system as it is configured to use TLI (protocol = `ticotsord`) by default. This service should be disabled if it is not required.</t>
  </si>
  <si>
    <t>To disable this service, run the following command:
```
# svcadm disable svc:/network/rpc/gss
```</t>
  </si>
  <si>
    <t xml:space="preserve">Disable the svcadm GSS API if it is not required for business. One method to accomplish the recommended state is to execute the following command(s):
# svcadm disable svc:/network/rpc/gss.
</t>
  </si>
  <si>
    <t xml:space="preserve">To close this finding, please provide a screenshot showing Generic Security Services (GSS) has been disabled with the agency's CAP. </t>
  </si>
  <si>
    <t>SLR11.4-07</t>
  </si>
  <si>
    <t>Disable Apache Service</t>
  </si>
  <si>
    <t>The Apache service provides an instance of the Apache web server.</t>
  </si>
  <si>
    <t>Perform the following and verify that the result is as shown:
```
# svcs -Ho state svc:/network/http:apache24
disabled
```
If the service is not installed, this will return an error, or no output. This is also considered a passing state.</t>
  </si>
  <si>
    <t xml:space="preserve">Apache has been disabled.  Output contains the following:    
disabled         </t>
  </si>
  <si>
    <t>Apache has not been disabled.</t>
  </si>
  <si>
    <t>2.6</t>
  </si>
  <si>
    <t>To disable this service, run the following command:
```
# svcadm disable svc:/network/http:apache24
```</t>
  </si>
  <si>
    <t>Disable the apache service if the server is not acting as a web server.  One method to accomplish the recommended state is to execute the following command(s):
# svcadm disable svc:/network/http:apache24.</t>
  </si>
  <si>
    <t xml:space="preserve">To close this finding, please provide a screenshot showing apache has been disabled with the agency's CAP. </t>
  </si>
  <si>
    <t>SLR11.4-08</t>
  </si>
  <si>
    <t>The Kerberos TGT warning service is used to warn users when their Kerberos tickets are about to expire or to renew those tickets before they expire. This service is not used if Kerberos has not been configured. This service is configured to be "local only" by default.</t>
  </si>
  <si>
    <t>Perform the following and verify that the result is as shown:
```
# svcs -Ho state svc:/network/security/ktkt_warn
disabled | uninitialized
```
If the service is not installed, this will return an error, or no output. This is also considered a passing state. If inetd is disabled, the status will return as “uninitialized”.</t>
  </si>
  <si>
    <t xml:space="preserve">Kerberos TGT warning service is disabled.  Output contains the following:    
disabled  </t>
  </si>
  <si>
    <t>Kerberos TGT warning service has not been disabled.</t>
  </si>
  <si>
    <t>2.7</t>
  </si>
  <si>
    <t>To disable this service, run the following command:
```
# svcadm disable svc:/network/security/ktkt_warn
```</t>
  </si>
  <si>
    <t xml:space="preserve">Disable the svcadm Kerberos TGT expiration warning parameter. One method to accomplish the recommended state is to execute the following command(s):
# svcadm disable svc:/network/security/ktkt_warn.
</t>
  </si>
  <si>
    <t xml:space="preserve">To close this finding, please provide a screenshot showing Kerberos TGT warning service has been disabled with the agency's CAP. </t>
  </si>
  <si>
    <t>SLR11.4-09</t>
  </si>
  <si>
    <t>Disable NIS Client Services</t>
  </si>
  <si>
    <t>If the local site is not using the NIS naming service to distribute system and user configuration information, this service may be disabled. This service is disabled by default unless the NIS service has been installed and configured on the system.</t>
  </si>
  <si>
    <t>Perform the following and verify that the result is as shown:
```
# svcs -Ho state svc:/network/nis/client
disabled
```
If LDAP is not in use check that nis/domain is also disabled:
```
# svcs -Ho state svc:/network/nis/domain
disabled
```
If the service is not installed, this will return an error, or no output. This is also considered a passing state.</t>
  </si>
  <si>
    <t>NIS server services is disabled.  Output contains the following:    
disabled</t>
  </si>
  <si>
    <t>NIS server services have not been disabled.</t>
  </si>
  <si>
    <t>2.8</t>
  </si>
  <si>
    <t>As RPC-based services such as NIS may use non-secure authentication and share sensitive network object information with systems and applications using RPC-based service, NIS client daemons should be disabled. Users are encouraged to use LDAP as a name service in place of NIS.</t>
  </si>
  <si>
    <t>To disable this service, run the following commands:
```
# svcadm disable svc:/network/nis/client
```
Check to see if LDAP Client is in use:
```
# svcs -a | grep ldap | awk -F" " '{if ($1 ~ /disabled/ &amp;&amp; $3 ~ /client/) print "LDAP Client is disabled - svc:/network/nfs/domain can be disabled.";}'
```
If LDAP is not in use also disable nis/domain:
```
# svcadm disable svc:/network/nis/domain
```</t>
  </si>
  <si>
    <t>Disable NIS server services. One method to accomplish the recommended state is to execute the following command(s):
# svcadm disable svc:/network/nis/client
Check to see if LDAP Client is in use:
# svcs -a | grep ldap | awk -F" " '{if ($1 ~ /disabled/ &amp;}'
If LDAP is not in use also disable nis/domain:
# svcadm disable svc:/network/nis/domain.</t>
  </si>
  <si>
    <t xml:space="preserve">To close this finding, please provide a screenshot showing the NIS server services have been disabled with the agency's CAP. </t>
  </si>
  <si>
    <t>SLR11.4-10</t>
  </si>
  <si>
    <t>Disable NIS Server Services</t>
  </si>
  <si>
    <t>The NIS server software is not installed by default and is only required on systems that are acting as an NIS server for the local site. Typically, there are only a small number of NIS servers on any given network. These services are disabled by default unless the system has been previously configured to act as a NIS server.</t>
  </si>
  <si>
    <t>Perform the following and verify that the result is as shown:
```
# svcs -Ho state svc:/network/nis/server
disabled
```
If LDAP is not in use check that nis/domain is also disabled:
```
# svcs -Ho state svc:/network/nis/domain
disabled
```
If the service is not installed, this will return an error, or no output. This is also considered a passing state.</t>
  </si>
  <si>
    <t>NIS client services is disabled.  Output contains the following:    
disabled</t>
  </si>
  <si>
    <t>NIS client services have not been disabled.</t>
  </si>
  <si>
    <t>2.9</t>
  </si>
  <si>
    <t>As RPC-based services such as NIS may use non-secure authentication and share sensitive network object information with systems and applications using RPC-based services, this service should be disabled. Users are encouraged to use LDAP as a name service in place of NIS.</t>
  </si>
  <si>
    <t>To disable this service, run the following commands:
```
# svcadm disable svc:/network/nis/server
```
Check to see if LDAP Client is in use:
```
# svcs -a | grep ldap | awk -F" " '{if ($1 ~ /disabled/ &amp;&amp; $3 ~ /client/) print "LDAP Client is disabled - svc:/network/nfs/domain can be disabled.";}'
```
If LDAP is not in use also disable nis/domain:
```
# svcadm disable svc:/network/nis/domain
```</t>
  </si>
  <si>
    <t xml:space="preserve">Disable NIS client services. One method to accomplish the recommended state is to execute the following command(s):
# svcadm disable svc:/network/nis/server
Check to see if LDAP Client is in use:
# svcs -a | grep ldap | awk -F" " '{if ($1 ~ /disabled/ &amp;}'
If LDAP is not in use also disable nis/domain:
# svcadm disable svc:/network/nis/domain.
</t>
  </si>
  <si>
    <t xml:space="preserve">To close this finding, please provide a screenshot showing the NIS client services have been disabled with the agency's CAP. </t>
  </si>
  <si>
    <t>SLR11.4-11</t>
  </si>
  <si>
    <t>MP-2</t>
  </si>
  <si>
    <t>Media Access</t>
  </si>
  <si>
    <t>Disable Removable Volume Manager</t>
  </si>
  <si>
    <t>The HAL-aware removable volume manager in the Solaris 11 OS automatically mounts external devices for users whenever the device is attached to the system. These devices include CD-R, CD-RW, floppies, DVD, USB and 1394 mass storage devices. See the `rmvolmgr`(1M) manual page for more details.</t>
  </si>
  <si>
    <t>Perform the following and verify that the result is as shown:
```
# svcs -Ho state svc:/system/filesystem/rmvolmgr
disabled
```
```
# svcs -Ho state svc:/network/rpc/smserver
disabled
```
If the service is not installed, this will return an error, or no output. This is also considered a passing state.</t>
  </si>
  <si>
    <t xml:space="preserve">Removable volume manager has been disabled.  Output contains the following:    
disabled      </t>
  </si>
  <si>
    <t>Removable Volume Manager has not been disabled.</t>
  </si>
  <si>
    <t>2.10</t>
  </si>
  <si>
    <t>Allowing users to mount and access data from removable media devices makes it easier for malicious programs and data to be imported onto the network. It also introduces the risk that sensitive data may be transferred off the system without a log record. By adding `rmvolmgr` to the `.xinitrc` file, user-isolated instances of `rmvolmgr` can be run via a session startup script. In such cases, the `rmvolmgr` instance will not allow management of volumes that belong to other than the owner of the startup script. When a user logs onto the workstation console (`/dev/console`), any instance of user-initiated `rmvolmgr` will only own locally connected devices, such as CD-ROMs or flash memory hardware, locally connected to USB or FireWire ports.</t>
  </si>
  <si>
    <t>Disable the svcadm volfs service to help  prevent malicious programs from infiltrating the agency network via removeable media. One method to accomplish the recommended state is to execute the following command(s):
# svcadm disable svc:/system/filesystem/rmvolmgr
# svcadm disable svc:/network/rpc/smserver.</t>
  </si>
  <si>
    <t xml:space="preserve">To close this finding, please provide a screenshot showing Removable Volume Manager has been disabled with the agency's CAP. </t>
  </si>
  <si>
    <t>SLR11.4-12</t>
  </si>
  <si>
    <t>Disable automount Service</t>
  </si>
  <si>
    <t>The `automount` daemon is normally used to automatically mount NFS file systems from remote file servers when needed. However, the `automount` daemon can also be configured to mount local (loopback) file systems as well, which may include local user home directories, depending on the system configuration.</t>
  </si>
  <si>
    <t>Perform the following and verify that the result is as shown:
```
# svcs -Ho state svc:/system/filesystem/autofs
disabled
```
If the service is not installed, this will return an error, or no output. This is also considered a passing state.</t>
  </si>
  <si>
    <t xml:space="preserve">Automount daemon has been disabled.  Output contains the following:    
disabled       </t>
  </si>
  <si>
    <t>Automount service has not been disabled.</t>
  </si>
  <si>
    <t>2.11</t>
  </si>
  <si>
    <t>To disable this service, run the following command:
```
# svcadm disable svc:/system/filesystem/autofs
```</t>
  </si>
  <si>
    <t>Disable the automount daemon. One method to accomplish the recommended state is to execute the following command(s):
# svcadm disable svc:/system/filesystem/autofs.</t>
  </si>
  <si>
    <t xml:space="preserve">To close this finding, please provide a screenshot showing automount service has been disabled with the agency's CAP. </t>
  </si>
  <si>
    <t>SLR11.4-13</t>
  </si>
  <si>
    <t>Disable Telnet Service</t>
  </si>
  <si>
    <t>The `telnet` daemon, which accepts connections from users from other systems via the `telnet` protocol and can be used for remote shell access.</t>
  </si>
  <si>
    <t>Perform the following and verify that the result is as shown:
```
# svcs -Ho state svc:/network/telnet
disabled
```
If the service is not installed, this will return an error, or no output. This is also considered a passing state.</t>
  </si>
  <si>
    <t xml:space="preserve">Telnet has been disabled.  Output contains the following:    
disabled         </t>
  </si>
  <si>
    <t>Telnet has not been disabled.</t>
  </si>
  <si>
    <t>2.12</t>
  </si>
  <si>
    <t>The `telnet` protocol is insecure and unencrypted. The use of an unencrypted transmission medium could allow a user with access to sniff network traffic the ability to steal credentials. The `ssh protocol` provides an encrypted session and stronger security.</t>
  </si>
  <si>
    <t>To disable this service, run the following command:
```
# svcadm disable svc:/network/telnet
```</t>
  </si>
  <si>
    <t>Disable the Telnet Service. One method to accomplish the recommended state is to execute the following command(s):
# svcadm disable svc:/network/telnet.</t>
  </si>
  <si>
    <t xml:space="preserve">To close this finding, please provide a screenshot showing telnet has been disabled with the agency's CAP. </t>
  </si>
  <si>
    <t>SLR11.4-14</t>
  </si>
  <si>
    <t>This setting controls whether Solaris responds to broadcast ICMPv4 echo requests.</t>
  </si>
  <si>
    <t>Perform the following and verify that the result is as shown:
```
# ipadm show-prop -p _respond_to_echo_broadcast -co current ip
0
```
```
# ipadm show-prop -p _respond_to_echo_broadcast -co persistent ip
0
```</t>
  </si>
  <si>
    <t>Response to broadcast ICMPv4 echo requests have been disabled. 
Output contains the following: 0</t>
  </si>
  <si>
    <t>Response to broadcast ICMPv4 echo requests have not been disabled.</t>
  </si>
  <si>
    <t>3</t>
  </si>
  <si>
    <t>3.1</t>
  </si>
  <si>
    <t>Reduce attack surface by restricting this vector used for host discovery and to prevent denial of service attacks.</t>
  </si>
  <si>
    <t>To enforce this setting, run the following command:
```
# ipadm set-prop -p _respond_to_echo_broadcast=0 ip
```</t>
  </si>
  <si>
    <t>Prevent host and network information spillage by disabling ICMP echo requests within the network parameters script to ensure the setting persists between reboots.  One method to accomplish the recommended state is to execute the following command(s):
# ipadm set-prop -p _respond_to_echo_broadcast=0 ip.</t>
  </si>
  <si>
    <t>SLR11.4-15</t>
  </si>
  <si>
    <t>Disable Response to ICMP Broadcast Netmask Requests</t>
  </si>
  <si>
    <t>This setting controls whether Solaris will respond to ICMP broadcast netmask requests.</t>
  </si>
  <si>
    <t>Perform the following and verify that the result is as shown:
```
# ipadm show-prop -p _respond_to_address_mask_broadcast -co current ip
0
```
```
# ipadm show-prop -p _respond_to_address_mask_broadcast -co persistent ip
0
```</t>
  </si>
  <si>
    <t>ICMP broadcast netmask requests have been disabled. 
Output contains the following: 0</t>
  </si>
  <si>
    <t>Response to ICMP broadcast netmask requests have not been disabled.</t>
  </si>
  <si>
    <t>3.2</t>
  </si>
  <si>
    <t>Reduce attack surface by restricting this vector used for host and network discovery and to prevent denial of service attacks.</t>
  </si>
  <si>
    <t>To enforce this setting, run the following command:
```
# ipadm set-prop -p _respond_to_address_mask_broadcast=0 ip
```</t>
  </si>
  <si>
    <t xml:space="preserve">Prevent network topology information spillage by disabling the response to ICMP netmask requests within the network parameters script to ensure the setting persists between reboots.  One method to accomplish the recommendation is to execute the following command:
# ipadm set-prop -p _respond_to_address_mask_broadcast=0 ip
</t>
  </si>
  <si>
    <t>SLR11.4-16</t>
  </si>
  <si>
    <t>The variable `TCP_STRONG_ISS` defines the mechanism used for TCP initial sequence number generation. If an attacker can predict the next sequence number, it is possible to inject fraudulent packets into the data stream to hijack the session.</t>
  </si>
  <si>
    <t>To verify the setting is in effect in the `/etc/default/inetinit` file, run the following command:
```
# grep "^TCP_STRONG_ISS=" /etc/default/inetinit
TCP_STRONG_ISS=2 
```
To verify this setting is in effect on the running system, run the following command:
```
# ipadm show-prop -p _strong_iss -co current tcp
2
```</t>
  </si>
  <si>
    <t xml:space="preserve">Strong TCP sequence number generation has not been enabled. 
Output contains the following:
2
</t>
  </si>
  <si>
    <t>Strong TCP sequence number generation has not been enabled.</t>
  </si>
  <si>
    <t>3.3</t>
  </si>
  <si>
    <t>The RFC 1948 method is widely accepted as the strongest mechanism for TCP packet generation. This makes remote session hijacking attacks more difficult, as well as any other network-based attack that relies on predicting TCP sequence number information. It is theoretically possible that there may be a small performance hit in connection setup time when this setting is used, but there are no publicly available benchmarks that establish this.</t>
  </si>
  <si>
    <t>Run the following commands to set the `TCP_STRONG_ISS` parameter to use RFC 1948 sequence number generation in the `/etc/default/inetinit` file:
```
# cd /etc/default
```
```
# awk '/TCP_STRONG_ISS=/ { $1 = "TCP_STRONG_ISS=2" }; { print }' inetinit &gt; inetinit.CIS
```
```
# mv inetinit.CIS inetinit 
```
To set the `TCP_STRONG_ISS` parameter on a running system, run the following command:
```
# ipadm set-prop -p _strong_iss=2 tcp
```</t>
  </si>
  <si>
    <t>Configure strong TCP packet sequence number generation on the IP stack.  One method to accomplish the recommended state is to execute the following command(s)::
Run the following commands to set the `TCP_STRONG_ISS` parameter to use RFC 1948 sequence number generation in the `/etc/default/inetinit` file:
# cd /etc/default
# awk '/TCP_STRONG_ISS=/ { $1 = "TCP_STRONG_ISS=2" }; { print }' inetinit &gt; inetinit.CIS
# mv inetinit.CIS inetinit 
To set the `TCP_STRONG_ISS` parameter on a running system, use the command:
# ipadm set-prop -p _strong_iss=2 tcp.</t>
  </si>
  <si>
    <t>SLR11.4-17</t>
  </si>
  <si>
    <t>This setting controls whether Solaris will respond to ICMP broadcast timestamp requests.</t>
  </si>
  <si>
    <t>Perform the following and verify that the result is as shown:
```
# ipadm show-prop -p _respond_to_timestamp_broadcast -co current ip
0
```
```
# ipadm show-prop -p _respond_to_timestamp_broadcast -co persistent ip
0
```</t>
  </si>
  <si>
    <t>ICMP broadcast timestamp requests have been disabled. 
Output contains the following: 0</t>
  </si>
  <si>
    <t>Response to ICMP broadcast timestamp requests have not been disabled.</t>
  </si>
  <si>
    <t>3.4</t>
  </si>
  <si>
    <t>To enforce this setting, run the following command:
```
# ipadm set-prop -p _respond_to_timestamp_broadcast=0 ip
```</t>
  </si>
  <si>
    <t xml:space="preserve">Prevent bulk host discovery by disabling ICMP broadcast timestamp requests within the network parameters script to ensure the setting persists between reboots. One method to accomplish the recommended state is to execute the following command(s):
# ipadm set-prop -p _respond_to_timestamp_broadcast=0 ip.
</t>
  </si>
  <si>
    <t>SLR11.4-18</t>
  </si>
  <si>
    <t>This setting controls whether the IPv4 or IPv6 configuration will forward packets with IPv4 routing options or IPv6 routing headers.</t>
  </si>
  <si>
    <t>Perform the following for `IPv4` packets and verify that the results are as shown:
```
# ipadm show-prop -p _forward_src_routed -co current ipv4
0
```
```
# ipadm show-prop -p _forward_src_routed -co persistent ipv4
0 
```
Perform the following for `IPv6` packets and verify that the results are as shown:
```
# ipadm show-prop -p _forward_src_routed -co current ipv6
0
```
```
# ipadm show-prop -p _forward_src_routed -co persistent ipv6
0
```</t>
  </si>
  <si>
    <t>Source packet forwarding has been disabled. 
Output contains the following: 0</t>
  </si>
  <si>
    <t>Source Packet Forwarding has not been disabled.</t>
  </si>
  <si>
    <t>3.5</t>
  </si>
  <si>
    <t>To enforce this setting for `IPv4` packets, run the following command:
```
# ipadm set-prop -p _forward_src_routed=0 ipv4 
```
To enforce this setting for `IPv6` packets, run the following command:
```
# ipadm set-prop -p _forward_src_routed=0 ipv6
```</t>
  </si>
  <si>
    <t>Prevent denial of service attacks by disabling source packet forwarding within the network parameters script to ensure the setting persists between reboots. One method to accomplish the recommended state is to execute the following command(s):
# ipadm set-prop -p _forward_src_routed=0 ipv4 
To enforce this setting for IPv6 packets, use the command:
# ipadm set-prop -p _forward_src_routed=0 ipv6.</t>
  </si>
  <si>
    <t xml:space="preserve">To close this finding, please provide a screenshot showing source packet forwarding has been disabled with the agency's CAP. </t>
  </si>
  <si>
    <t>SLR11.4-19</t>
  </si>
  <si>
    <t>Disable Directed Broadcast Packet Forwarding</t>
  </si>
  <si>
    <t>This setting controls whether Solaris forwards broadcast packets for a specific network if it is directly connected to the machine.</t>
  </si>
  <si>
    <t>Perform the following and verify that the results are as shown:
```
# ipadm show-prop -p _forward_directed_broadcasts -co current ip
0
```
```
# ipadm show-prop -p _forward_directed_broadcasts -co persistent ip
0
```</t>
  </si>
  <si>
    <t>Directed broadcast packet forwarding has been disabled. 
Output contains the following: 0</t>
  </si>
  <si>
    <t>Directed broadcast packet forwarding has not been disabled.</t>
  </si>
  <si>
    <t>3.6</t>
  </si>
  <si>
    <t>Keep this parameter disabled to prevent denial of service attacks.</t>
  </si>
  <si>
    <t>To enforce this setting, run the following command:
```
# ipadm set-prop -p _forward_directed_broadcasts=0 ip
```</t>
  </si>
  <si>
    <t xml:space="preserve">Prevent broadcast packets from being forwarded by disabling broadcast packet forwarding within the network parameters script to ensure the setting persists between reboots. One method to accomplish the recommended state is to execute the following command(s):
# ipadm set-prop -p _forward_directed_broadcasts=0 ip.
</t>
  </si>
  <si>
    <t>SLR11.4-20</t>
  </si>
  <si>
    <t>Buffer overflow exploits have been the basis for many highly publicized compromises and defacements of large numbers of Internet connected systems. Many of the automated tools in use by system attackers exploit well-known buffer overflow problems in vendor-supplied and third party software.</t>
  </si>
  <si>
    <t>Perform the following and verify that the result is as shown:
```
# sxadm status -po extension,status,configuration nxheap,nxstack
nxheap:enabled.tagged-files:default.default
nxstack:enabled.all:default.default 
```</t>
  </si>
  <si>
    <t xml:space="preserve">Stack protection has been enabled.  
Output contains the following:
noexec_user_stack: 1
</t>
  </si>
  <si>
    <t>Stack protection has not been enabled.</t>
  </si>
  <si>
    <t>3.7</t>
  </si>
  <si>
    <t>Enabling stack protection prevents certain classes of buffer overflow attacks and is a significant security enhancement. However, this does not protect against buffer overflow attacks that do not execute code on the stack (such as `return-to-libc` exploits). While most of the Solaris OS is already configured to employ a non-executable stack, this setting is still recommended to provide a more comprehensive solution for both Solaris and other software that may be installed.</t>
  </si>
  <si>
    <t>To enable stack protection and block stack-smashing attacks, run the following:
```
# sxadm delcust nxheap
```
```
# sxadm delcust nxstack
```</t>
  </si>
  <si>
    <t xml:space="preserve">Enable stack protection to prevent certain classes of buffer overflow attacks and significantly enhance security. One method to accomplish the recommendation is to edit the /etc/system file: 
# if [ ! "`grep noexec_user_stack= /etc/system`" ]; then
 cat /etc/system
set noexec_user_stack=1
set noexec_user_stack_log=1
END_CFG
fi
</t>
  </si>
  <si>
    <t>SLR11.4-21</t>
  </si>
  <si>
    <t>Perform the following and verify that the result is as shown:
```
# coreadm
 global core file pattern: 
 global core file content: default
 kernel zone core file pattern: 
 init core file pattern: core
 init core file content: default
 global core dumps: disabled
 kernel zone core dumps: disabled
 per-process core dumps: enabled
 global setid core dumps: disabled
 per-process setid core dumps: disabled
 global core dump logging: disabled
 diagnostic core dumps: enabled
 retention policy: summary
 core diagnostic alert: enabled
```
```
# ls -ld /var/share/cores
drwx------ 2 root sys 2 Aug 20 2018 /var/share/cores
```</t>
  </si>
  <si>
    <t>Core dumps have been restricted.  
Output contains the following:
/var/cores directory  is owned by Root
File Settings:
global core file pattern: /var/share/cores/core_%n_%f_%u_%g_%t_%p
global core file content: default
init core file pattern: core
init core file content: default
global core dumps: enabled
per-process core dumps: disabled
global setid core dumps: enabled
per-process setid core dumps: disabled
global core dump logging: enabled</t>
  </si>
  <si>
    <t>Core dumps have not been restricted to a protected directory.</t>
  </si>
  <si>
    <t>3.8</t>
  </si>
  <si>
    <t>To implement the recommendation, run the following commands:
```
# chmod 700 /var/share/cores
```
```
# coreadm -g /var/share/cores/core_%n_%f_%u_%g_%t_%p \
 -e log -e global -e global-setid \
 -d process -d proc-setid 
```
If the local site chooses, dumping of core files can be completely disabled with the following command:
```
# coreadm -d global -d global-setid -d process -d proc-setid 
```</t>
  </si>
  <si>
    <t xml:space="preserve">Disable core dumps or route them to a protected directory to ensure sensitive data is not leaked to non-authorized users. One method to accomplish the recommendation is to run the commands:
# chmod 700 /var/share/cores
# coreadm -g /var/share/cores/core_%n_%f_%u_%g_%t_%p \
 -e log -e global -e global-setid \
 -d process -d proc-setid 
If the local site chooses, dumping of core files can be completely disabled with the following command:
# coreadm -d global -d global-setid -d process -d proc-setid.
</t>
  </si>
  <si>
    <t xml:space="preserve">To close this finding, please provide providing evidence showing core dumps have been disabled or a screenshot showing 1) the directory to which the core dumps are directed and 2) the access permissions for the core dump target directory with the agency's CAP. </t>
  </si>
  <si>
    <t>SLR11.4-22</t>
  </si>
  <si>
    <t>This setting controls whether Solaris will respond to ICMP timestamp requests.</t>
  </si>
  <si>
    <t>Perform the following and verify that the results are as shown:
```
# ipadm show-prop -p _respond_to_timestamp -co current ip
0
```
```
# ipadm show-prop -p _respond_to_timestamp -co persistent ip
0
```</t>
  </si>
  <si>
    <t>ICMP timestamp requests have been disabled. 
Output contains the following: 0</t>
  </si>
  <si>
    <t>Response to ICMP timestamp requests have not been disabled.</t>
  </si>
  <si>
    <t>3.9</t>
  </si>
  <si>
    <t>Reduce attack surface by restricting this vector used for host discovery.</t>
  </si>
  <si>
    <t>To enforce this setting, run the following command:
```
# ipadm set-prop -p _respond_to_timestamp=0 ip
```</t>
  </si>
  <si>
    <t xml:space="preserve">Prevent host discovery by disabling the response to ICMP timestamp requests within the network parameters script to ensure the setting persists between reboots.  One method to accomplish the recommended state is to execute the following command(s):
# ipadm set-prop -p _respond_to_timestamp=0 ip.
</t>
  </si>
  <si>
    <t>SLR11.4-23</t>
  </si>
  <si>
    <t>These settings control whether Solaris responds to multicast IPv4 and IPv6 echo requests.</t>
  </si>
  <si>
    <t>Perform the following for `IPv4` packets and verify that the results are as shown:
```
# ipadm show-prop -p _respond_to_echo_multicast -co current ipv4
0
```
```
# ipadm show-prop -p _respond_to_echo_multicast -co persistent ipv4
0
```
Perform the following for `IPv6` packets and verify that the results are as shown:
```
# ipadm show-prop -p _respond_to_echo_multicast -co current ipv6
0
```
```
# ipadm show-prop -p _respond_to_echo_multicast -co persistent ipv6
0
```</t>
  </si>
  <si>
    <t>Response to multicast echo requests have been disabled. 
Output contains the following: 0</t>
  </si>
  <si>
    <t>Response to multicast echo requests have not been disabled.</t>
  </si>
  <si>
    <t>3.10</t>
  </si>
  <si>
    <t>To enforce this setting for `IPv4` packets, run the following command:
```
# ipadm set-prop -p _respond_to_echo_multicast=0 ipv4 
```
To enforce this setting for `IPv6` packets, run the following command:
```
# ipadm set-prop -p _respond_to_echo_multicast=0 ipv6 
```</t>
  </si>
  <si>
    <t>Prevent host and network information spillage by disabling multicast echo requests within the network parameters script to ensure the setting persists between reboots. One method to accomplish the recommended state is to execute the following command(s):
# ipadm set-prop -p _respond_to_echo_multicast=0 ipv4 
To enforce this setting for IPv6 packets, use the command:
# ipadm set-prop -p _respond_to_echo_multicast=0 ipv6.</t>
  </si>
  <si>
    <t>SLR11.4-24</t>
  </si>
  <si>
    <t>These settings control whether Solaris will ignore ICMP redirect messages.</t>
  </si>
  <si>
    <t>Perform the following for `IPv4` packets and verify that the results are as shown:
```
# ipadm show-prop -p _ignore_redirect -co current ipv4
1
```
```
# ipadm show-prop -p _ignore_redirect -co persistent ipv4
1
```
Perform the following for `IPv6` packets and verify that the results are as shown:
```
# ipadm show-prop -p _ignore_redirect -co current ipv6
1
```
```
# ipadm show-prop -p _ignore_redirect -co persistent ipv6
1
```</t>
  </si>
  <si>
    <t>ICMP redirect messages are ignored.
Output contains the following: 1</t>
  </si>
  <si>
    <t>ICMP redirect messages has not been configured appropriately.</t>
  </si>
  <si>
    <t>3.11</t>
  </si>
  <si>
    <t>IP redirects should not be necessary in a well-designed and maintained network. Set to a value of 1 if there is a high risk for a DoS attack. Otherwise, the default value of 0 is sufficient.</t>
  </si>
  <si>
    <t>To enforce this setting for `IPv4` packets, run the following command:
```
# ipadm set-prop -p _ignore_redirect=1 ipv4 
```
To enforce this setting for `IPv6` packets, run the following command:
```
# ipadm set-prop -p _ignore_redirect=1 ipv6 
```</t>
  </si>
  <si>
    <t>Prevent denial of service attacks by ignoring ICMP redirects within the network parameters script to ensure the setting persists between reboots.  One method to accomplish the recommended state is to execute the following command(s):
# ipadm set-prop -p _ignore_redirect=1 ipv4 
To enforce this setting for IPv6 packets, use the command:
# ipadm set-prop -p _ignore_redirect=1 ipv6.</t>
  </si>
  <si>
    <t>SLR11.4-25</t>
  </si>
  <si>
    <t>These settings control whether a packet arriving on a non-forwarding interface can be accepted for an IP address that is not explicitly configured on that interface.</t>
  </si>
  <si>
    <t>Perform the following for `IPv4` packets and verify that the results are as shown:
```
# ipadm show-prop -p _strict_dst_multihoming -co current ipv4
1
```
```
# ipadm show-prop -p _strict_dst_multihoming -co persistent ipv4
1 
```
Perform the following for `IPv6` packets and verify that the results are as shown:
```
# ipadm show-prop -p _strict_dst_multihoming -co current ipv6
1
```
```
# ipadm show-prop -p _strict_dst_multihoming -co persistent ipv6
1 
```</t>
  </si>
  <si>
    <t>Strict Multihoming has been set.
Output contains the following: 1</t>
  </si>
  <si>
    <t>Multihoming has not been configured appropriately.</t>
  </si>
  <si>
    <t>3.12</t>
  </si>
  <si>
    <t>Enable this setting for systems that have interfaces that cross strict networking domains (for example, a firewall or a VPN node).</t>
  </si>
  <si>
    <t>To enforce this setting for `IPv4` packets, run the following command:
```
# ipadm set-prop -p _strict_dst_multihoming=1 ipv4 
```
To enforce this setting for `IPv6` packets, run the following command:
```
# ipadm set-prop -p _strict_dst_multihoming=1 ipv6
```</t>
  </si>
  <si>
    <t>Set strict multihoming parameters to true within the network parameters script to ensure the setting persists between reboots. One method to accomplish the recommended state is to execute the following command(s):
# ipadm set-prop -p _strict_dst_multihoming=1 ipv4 
To enforce this setting for IPv6 packets, use the command:
# ipadm set-prop -p _strict_dst_multihoming=1 ipv6.</t>
  </si>
  <si>
    <t>SLR11.4-26</t>
  </si>
  <si>
    <t>Disable ICMP Redirect Messages</t>
  </si>
  <si>
    <t>These settings control whether Solaris sends ICMPv4 and ICMPv6 redirect messages.</t>
  </si>
  <si>
    <t>Perform the following for `IPv4` packets and verify that the results are as shown:
```
# ipadm show-prop -p send_redirects -co current ipv4
off
```
```
# ipadm show-prop -p send_redirects -co persistent ipv4
off
```
Perform the following for `IPv6` packets and verify that the results are as shown:
```
# ipadm show-prop -p send_redirects -co current ipv6
off
```
```
# ipadm show-prop -p send_redirects -co persistent ipv6
off
```</t>
  </si>
  <si>
    <t>ICMP redirect messages have been disabled. 
Output contains the following: 1</t>
  </si>
  <si>
    <t>ICMP redirect messages have not been disabled.</t>
  </si>
  <si>
    <t>3.13</t>
  </si>
  <si>
    <t>To enforce this setting for `IPv4` packets, run the following command:
```
# ipadm set-prop -p send_redirects=off ipv4 
```
To enforce this setting for `IPv6` packets, run the following command:
```
# ipadm set-prop -p send_redirects=off ipv6 
```</t>
  </si>
  <si>
    <t>Disable ICMP redirect messages. One method to accomplish the recommended state is to execute the following command(s):
# ipadm set-prop -p send_redirects=off ipv4 
To enforce this setting for IPv6 packets, use the command:
# ipadm set-prop -p send_redirects=off ipv6.</t>
  </si>
  <si>
    <t>SLR11.4-27</t>
  </si>
  <si>
    <t>This setting controls whether TCP reverses the IP source routing option for incoming connections.</t>
  </si>
  <si>
    <t>Perform the following and verify that the result is as shown:
```
# ipadm show-prop -p _rev_src_routes -co current tcp
0
```
```
# ipadm show-prop -p _rev_src_routes -co persistent tcp
0
```</t>
  </si>
  <si>
    <t>TCP Reverse IP Source routing has been disabled. 
Output contains the following: 0</t>
  </si>
  <si>
    <t>TCP Reverse IP Source routing has not been disabled.</t>
  </si>
  <si>
    <t>3.14</t>
  </si>
  <si>
    <t>If IP source routing is needed for diagnostic purposes, enable it. Otherwise disable it.</t>
  </si>
  <si>
    <t>To enforce this setting, run the following command:
```
# ipadm set-prop -p _rev_src_routes=0 tcp
```</t>
  </si>
  <si>
    <t>Disable the TCP reverse IP source routing parameter within the network parameters script to ensure the setting persists between reboots. One method to accomplish the recommended state is to execute the following command(s):
# ipadm set-prop -p _rev_src_routes=0 tcp.</t>
  </si>
  <si>
    <t>SLR11.4-28</t>
  </si>
  <si>
    <t>This setting controls how many half-open connections can exist for a TCP port.</t>
  </si>
  <si>
    <t>Perform the following and verify that the result is as shown:
```
# ipadm show-prop -p _conn_req_max_q0 -co current tcp
4096
```
```
# ipadm show-prop -p _conn_req_max_q0 -co persistent tcp
4096
```</t>
  </si>
  <si>
    <t xml:space="preserve">Maximum number of half-open TCP connections is set to 4096.  </t>
  </si>
  <si>
    <t>Maximum Number of Half-open TCP Connections has not been set appropriately.</t>
  </si>
  <si>
    <t>3.15</t>
  </si>
  <si>
    <t>It is necessary to control the number of completed connections to the system to provide some protection against Denial of Service attacks. Note that the value of 4096 is a minimum to establish a good security posture for this setting. In environments where connection numbers are high, such as a busy webserver, this value may need to be increased.</t>
  </si>
  <si>
    <t>To enforce this setting, run the following command:
```
# ipadm set-prop -p _conn_req_max_q0=4096 tcp
```</t>
  </si>
  <si>
    <t>Set the maximum number of half-open TCP connections to 4096 or less within the network parameters script to ensure the setting persists between reboots.  One method to accomplish the recommended state is to execute the following command(s):
# ipadm set-prop -p _conn_req_max_q0=4096 tcp.</t>
  </si>
  <si>
    <t>SLR11.4-29</t>
  </si>
  <si>
    <t>This setting controls the maximum number of incoming connections that can be accepted on a TCP port.</t>
  </si>
  <si>
    <t>Perform the following and verify that the result is as shown:
```
# ipadm show-prop -p _conn_req_max_q -co current tcp
1024
```
```
# ipadm show-prop -p _conn_req_max_q -co persistent tcp
1024
```</t>
  </si>
  <si>
    <t xml:space="preserve">Maximum number of incoming connections is set to 1024.  </t>
  </si>
  <si>
    <t>Maximum Number of Incoming Connections has not been set appropriately.</t>
  </si>
  <si>
    <t>3.16</t>
  </si>
  <si>
    <t>Note that the value of `1024` is a minimum to establish a good security posture for this setting. In environments where connection numbers are high, such as a busy webserver, this value may need to be increased.</t>
  </si>
  <si>
    <t>To enforce this setting, run the following command:
```
# ipadm set-prop -p _conn_req_max_q=1024 tcp
```</t>
  </si>
  <si>
    <t>Limit the number of incoming connections to 1024 by setting the tcp_conn_req_max_p parameter within the network parameters script to ensure the setting persists between reboots.  One method to accomplish the recommended state is to execute the following command(s):
# ipadm set-prop -p _conn_req_max_q=1024 tcp.</t>
  </si>
  <si>
    <t>SLR11.4-30</t>
  </si>
  <si>
    <t>The network routing daemon, `in.routed`, manages network routing tables. If enabled, it periodically supplies copies of the system's routing tables to any directly connected hosts and networks and picks up routes supplied to it from other networks and hosts.</t>
  </si>
  <si>
    <t>Perform the following for `IPv4` and verify that the result is as shown:
```
# routeadm -p | egrep "^ipv4-routing |^ipv4-forwarding " | awk '{printf("%s %s\n", $1, $NF); }'
ipv4-routing current=disabled
ipv4-forwarding current=disabled 
```
Perform the following and verify this setting is persistent between reboots for `IPv4`:
```
# routeadm -p | egrep "^ipv4-routing |^ipv4-forwarding " | awk '{printf("%s %s\n", $1, $2); }'
ipv4-routing persistent=disabled
ipv4-forwarding persistent=disabled 
```
Perform the following for `IPv6` and verify that the result is as shown:
```
# routeadm -p | egrep "^ipv6-routing |^ipv6-forwarding " | awk '{printf("%s %s\n", $1, $NF); }'
ipv6-routing current=disabled
ipv6-forwarding current=disabled 
```
Perform the following and verify this setting is persistent between reboots for `IPv6`:
```
# routeadm -p | egrep "^ipv6-routing |^ipv6-forwarding " | awk '{printf("%s %s\n", $1, $2); }'
ipv6-routing persistent=disabled
ipv6-forwarding persistent=disabled
```</t>
  </si>
  <si>
    <t xml:space="preserve">Network routing has been disabled.  
Output contains the following: 
ipv[4 or 6]-routing persistent=disabled
ipv[4 or 6]-forwarding persistent=disabled </t>
  </si>
  <si>
    <t>Network routing has not been disabled.</t>
  </si>
  <si>
    <t>3.17</t>
  </si>
  <si>
    <t>Routing Internet Protocol (RIP) is a legacy protocol with a number of security weaknesses including a lack of authentication, zoning, pruning, etc.</t>
  </si>
  <si>
    <t>To enforce this setting and disable `IPv4` routing, run the following command:
```
# routeadm -d ipv4-forwarding -d ipv4-routing 
```
To enforce this setting and disable `IPv6` routing, run the following command:
```
# routeadm -d ipv6-forwarding -d ipv6-routing 
```
To apply these changes to the running system, run the following command:
```
# routeadm -u
```</t>
  </si>
  <si>
    <t>Disable the legacy routing internet protocol to prevent the server from routing or acting as a network gateway. One method to accomplish the recommended state is to execute the following command(s):
# routeadm -d ipv4-forwarding -d ipv4-routing 
To enforce this setting and disable IPv6 routing, use the command:
# routeadm -d ipv6-forwarding -d ipv6-routing 
To apply these changes to the running system, use the command:
# routeadm -u.</t>
  </si>
  <si>
    <t>SLR11.4-31</t>
  </si>
  <si>
    <t>Create CIS Audit Class</t>
  </si>
  <si>
    <t>To group a set of related audit events, the Solaris Audit service provides the ability for sites to define their own audit classes that contain just those events that the site wants to audit.</t>
  </si>
  <si>
    <t>Perform the following to verify that the result is as recommended:
```
# grep ":CIS Solaris Benchmark" /etc/security/audit_class
0x0100000000000000:cis:CIS Solaris Benchmark
```</t>
  </si>
  <si>
    <t xml:space="preserve">CIS audit class has been created. 
Output contains the following: 
0x0100000000000000:cis:CIS Solaris Benchmark
</t>
  </si>
  <si>
    <t>CIS Audit class has not been created.</t>
  </si>
  <si>
    <t>HAU17</t>
  </si>
  <si>
    <t>HAU17: Audit logs do not capture sufficient auditable events</t>
  </si>
  <si>
    <t>4</t>
  </si>
  <si>
    <t>4.1</t>
  </si>
  <si>
    <t>To simplify administration, a CIS specific audit class should be created.</t>
  </si>
  <si>
    <t>To create the CIS audit class, edit the `/etc/security/audit_class` file and add the following entry before the last line of the file:
```
0x0100000000000000:cis:CIS Solaris Benchmark
```</t>
  </si>
  <si>
    <t xml:space="preserve">Create an audit class to define subsequent audit settings that are recommended by CIS. To create the CIS audit class, edit the /etc/security/audit_class file and add the following entry before the last line of the file:
0x0100000000000000:cis:CIS Solaris Benchmark
</t>
  </si>
  <si>
    <t>SLR11.4-32</t>
  </si>
  <si>
    <t>Enable Auditing of Incoming Network Connections</t>
  </si>
  <si>
    <t>The Solaris Audit service can be configured to record incoming network connections to any listening service running on the system.</t>
  </si>
  <si>
    <t>Perform the following to verify that the result is as recommended:
```
# grep "cis" /etc/security/audit_event | awk -F: '{ print $2 }'
[…]
AUE_ACCEPT
AUE_CONNECT
AUE_SOCKACCEPT
AUE_SOCKCONNECT
AUE_inetd_connect
[…]
```</t>
  </si>
  <si>
    <t xml:space="preserve">Auditing is enabled on all incoming network connections.  </t>
  </si>
  <si>
    <t>Auditing has not been enabled for incoming network connections.</t>
  </si>
  <si>
    <t>HAU14</t>
  </si>
  <si>
    <t>HAU14:  Remote access is not logged</t>
  </si>
  <si>
    <t>4.2</t>
  </si>
  <si>
    <t>This recommendation will provide an audit trail that contains information related to incoming network connections. While this functionality can be enabled using service-specific mechanisms, using the Solaris Audit service provides a more centralized and complete window into incoming network activity.</t>
  </si>
  <si>
    <t>To enforce this setting, run the following commands to modify the `/etc/security/audit_event` file and add the `cis` audit class to the following audit events:
```
# cp /etc/security/audit_event /etc/security/audit_event.orig
```
```
# awk 'BEGIN{FS=":"; OFS=":"} {if ($2 ~ /AUE_ACCEPT|AUE_CONNECT|AUE_SOCKACCEPT|AUE_SOCKCONNECT|AUE_inetd_connect/) $4=$4",cis";} {print} ' /etc/security/audit_event &gt; /etc/security/audit_event.out
```
```
# cp /etc/security/audit_event.out /etc/security/audit_event
```</t>
  </si>
  <si>
    <t>Enable Auditing of Incoming Network Connections via the auditing daemon within the /etc/security/audit_event file. One method to accomplish the recommended state is to execute the following command(s)::
To enforce this setting, use the commands to modify the `/etc/security/audit_event` file and add the `cis` audit class to the following audit events:
# cp /etc/security/audit_event /etc/security/audit_event.orig
# awk 'BEGIN{FS=":"; OFS=":"} {if ($2 ~ /AUE_ACCEPT|AUE_CONNECT|AUE_SOCKACCEPT|AUE_SOCKCONNECT|AUE_inetd_connect/) $4=$4",cis";} {print} ' etc/security/audit_event &gt; /etc/security/audit_event.out
# cp /etc/security/audit_event.out /etc/security/audit_event.</t>
  </si>
  <si>
    <t>To close this finding, please provide a screenshot showing auditing has been enabled for incoming network connections</t>
  </si>
  <si>
    <t>SLR11.4-33</t>
  </si>
  <si>
    <t>Enable Auditing of File Metadata Modification Events</t>
  </si>
  <si>
    <t>The Solaris Audit service can be configured to record file metadata modification events for every process running on the system. This will allow the auditing service to determine when file ownership, permissions and related information is changed.</t>
  </si>
  <si>
    <t>Perform the following to verify that the result is as recommended:
```
# grep "cis" /etc/security/audit_event | awk -F: '{ print $2 }'
[…]
AUE_CHMOD
AUE_CHOWN
AUE_FCHOWN
AUE_FCHMOD
AUE_LCHOWN
AUE_ACLSET
AUE_FACLSET
[…] 
```
The output of this command may include additional audit event names that had previously been assigned to the `cis` audit class.</t>
  </si>
  <si>
    <t>Auditing is enabled on file metadata modification events.</t>
  </si>
  <si>
    <t>Auditing of file metadata modification events has not been enabled.</t>
  </si>
  <si>
    <t>4.3</t>
  </si>
  <si>
    <t>This recommendation will provide an audit trail that contains information related to changes of file metadata. The Solaris Audit service is used to provide a more centralized and complete window into activities such as these.</t>
  </si>
  <si>
    <t>To enforce this setting, run the following commands to modify the `/etc/security/audit_event` file and add the `cis` audit class to the following audit events:
```
# awk 'BEGIN{FS=":"; OFS=":"} {if ($2 ~ /AUE_CHMOD|AUE_CHOWN|AUE_FCHOWN|AUE_FCHMOD|AUE_LCHOWN|AUE_ACLSET|AUE_FACLSET/) $4=$4",cis";} {print} ' /etc/security/audit_event &gt; /etc/security/audit_event.CIS
```
```
# cp /etc/security/audit_event.CIS /etc/security/audit_event
```</t>
  </si>
  <si>
    <t>Enable Auditing of File Metadata Modification Events via the auditing daemon. One method to accomplish the recommended state is to execute the following command(s)::
To enforce this setting, use the commands to modify the `/etc/security/audit_event` file and add the `cis` audit class to the following audit events:
# awk 'BEGIN{FS=":"; OFS=":"} {if ($2 ~ /AUE_CHMOD|AUE_CHOWN|AUE_FCHOWN|AUE_FCHMOD|AUE_LCHOWN|AUE_ACLSET|AUE_FACLSET/) $4=$4",cis";} {print} ' /etc/security/audit_event &gt; /etc/security/audit_event.CIS
# cp /etc/security/audit_event.CIS /etc/security/audit_event.</t>
  </si>
  <si>
    <t>SLR11.4-34</t>
  </si>
  <si>
    <t>Enable Auditing of Process and Privilege Events</t>
  </si>
  <si>
    <t>The Solaris Audit service can be configured to record the use of privileges by processes running on the system. This will capture events such as the setting of UID and GID values, setting of privileges, as well as the use of functionality such as `chroot(2)`.</t>
  </si>
  <si>
    <t>Perform the following to verify that the result is as recommended:
```
# grep "cis" /etc/security/audit_event | awk -F: '{ print $2 }'
[…]
AUE_CHROOT
AUE_SETREUID
AUE_SETREGID
AUE_FCHROOT
AUE_PFEXEC
AUE_SETUID
AUE_NICE
AUE_SETGID
AUE_PRIOCNTLSYS
AUE_SETEGID
AUE_SETEUID
AUE_SETPPRIV
AUE_SETSID
AUE_SETPGID
[…] 
```
The output of this command may include additional audit event names that had previously been assigned to the `cis `audit class.</t>
  </si>
  <si>
    <t>Auditing is enabled on process and privilege events.</t>
  </si>
  <si>
    <t>Auditing of process and privilege events has not been enabled.</t>
  </si>
  <si>
    <t>4.4</t>
  </si>
  <si>
    <t>This recommendation will provide an audit trail that contains information related to the use of privileges by processes running on the system. The Solaris Audit service is used to provide a more centralized and complete window into activities such as these.</t>
  </si>
  <si>
    <t>To enforce this setting, run the following commands to modify the `/etc/security/audit_event` file and add the `cis` audit class to the following audit events:
```
# awk 'BEGIN{FS=":"; OFS=":"} {if ($2 ~ /AUE_CHROOT|AUE_SETREUID|AUE_SETREGID|AUE_FCHROOT|AUE_PFEXEC|AUE_SETUID|AUE_NICE|AUE_SETGID|AUE_PRIOCNTLSYS|AUE_SETEGID|AUE_SETEUID|AUE_SETPPRIV|AUE_SETSID|AUE_SETPGID/) $4=$4",cis";} {print} ' /etc/security/audit_event &gt; /etc/security/audit_event.CIS
```
```
# cp /etc/security/audit_event.CIS /etc/security/audit_event
```</t>
  </si>
  <si>
    <t>Enable Auditing of Process and Privilege Events. One method to accomplish the recommended state is to execute the following command(s)::
To enforce this setting, use the commands to modify the `/etc/security/audit_event` file and add the `cis` audit class to the following audit events:
# awk 'BEGIN{FS=":"; OFS=":"} {if ($2 ~ /AUE_CHROOT|AUE_SETREUID|AUE_SETREGID|AUE_FCHROOT|AUE_PFEXEC|AUE_SETUID|AUE_NICE|AUE_SETGID|AUE_PRIOCNTLSYS|AUE_SETEGID|AUE_SETEUID|AUE_SETPPRIV|AUE_SETSID|AUE_SETPGID/) $4=$4",cis";} {print} ' /etc/security/audit_event &gt; /etc/security/audit_event.CIS
# cp /etc/security/audit_event.CIS /etc/security/audit_event.</t>
  </si>
  <si>
    <t>SLR11.4-35</t>
  </si>
  <si>
    <t>Configure Solaris Auditing</t>
  </si>
  <si>
    <t>Solaris auditing service keeps a record of how a system is being used. Solaris auditing can be configured to record different classes of events based upon site policy. This recommendation will set and verify a consensus-developed auditing policy. That said, all organizations are encouraged to tailor this policy based upon their specific needs. For more information on the Solaris auditing service including how to filter and view events, see the Oracle Solaris product documentation.
The "`cis`" class is a "custom class" that CIS recommends creating that includes specifically those events that are of interest (defined in the sections above). In addition to those events, this recommendation also includes auditing of login and logout (`lo`) events, administrative (`ad`) events, file transfer (`ft`) events, and command execution (`ex`) events.
This recommendation also configures the Solaris auditing service to capture and report command line arguments (for command execution events) and the zone name in which a command was executed (for global and non-global zones). Further, this recommendation sets a disk utilization threshold of 1%. If this threshold is crossed (for the volume that includes `/var/shares/audit`), then a warning e-mail will be sent to advise the system administrators that audit events may be lost if the disk becomes full. Finally, this recommendation will also ensure that new audit trails are created at the start of each new day (to help keep the size of the files small to facilitate analysis).</t>
  </si>
  <si>
    <t>Perform the following to determine if the system is configured as recommended:
```
# auditconfig -getcond
audit condition = auditing
```
```
# auditconfig -getpolicy
configured audit policies = argv,cnt,zonename
active audit policies = argv,cnt,zonename
```
```
# auditconfig -getflags
configured user default audit flags = ad,ft,lo,ex,cis(0x1000000800f1080,0x1000000800f1080)
active user default audit flags = 
ad,ft,lo,ex,cis(0x1000000800f1080,0x1000000800f1080)
```
```
# auditconfig -getnaflags
configured non-attributable audit flags = lo(0x1000,0x1000)
active non-attributable audit flags = lo(0x1000,0x1000)
```
```
# auditconfig -getplugin audit_binfile
Plugin: audit_binfile (active)
 Attributes: p_age=0h;p_dir=/var/audit;p_flags=all;p_fsize=0;p_minfree=1
```
```
# userattr audit_flags root
lo,ad,ft,ex,cis:no
```
```
# ls -l /var/share/audit/*.not_terminated.*
[verify that the file size is not zero and is growing as events are audited]
```</t>
  </si>
  <si>
    <t>Auditing is configured.  
Output contains the following: 
audit condition = auditing
configured audit policies = argv,cnt,zonename
active audit policies = argv,cnt,zonename
active user default audit flags = cis,ex,aa,ua,as,ss,lo,ft(0x1000000800f1080,0x1000000800f1080)
configured user default audit flags = cis,ex,aa,ua,as,ss,lo,ft(0x1000000800f1080,0x1000000800f1080)
active non-attributable audit flags = lo(0x1000,0x1000)
configured non-attributable audit flags = lo(0x1000,0x1000)
Plugin: audit_binfile (active)
Attributes: p_dir=/var/shares/audit;p_fsize=0;p_minfree=1;
lo,ad,ft,ex,cis:no</t>
  </si>
  <si>
    <t>Solaris auditing has not been configured.</t>
  </si>
  <si>
    <t>HAU2</t>
  </si>
  <si>
    <t>HAU2:  No auditing is being performed on the system</t>
  </si>
  <si>
    <t>4.5</t>
  </si>
  <si>
    <t>The consensus settings described in this section are an effort to log interesting system events without consuming excessive amounts of resources logging significant but usually uninteresting system calls.</t>
  </si>
  <si>
    <t>To enforce this setting, run the following commands:
```
# auditconfig -conf
```
```
# auditconfig -setflags lo,ad,ft,ex,cis
```
```
# auditconfig -setnaflags lo 
```
```
# auditconfig -setpolicy cnt,argv,zonename
```
```
# auditconfig -setplugin audit_binfile active p_minfree=1
```
```
# audit -s
```
```
# rolemod -K audit_flags=lo,ad,ft,ex,cis:no root
```
```
# EDITOR=ed crontab -e root &lt;&lt; END_CRON
$
a
0 0 * * * /usr/sbin/audit -n
.
w
q
END_CRON
```
```
# chown root:root /var/share/audit
```
```
# chmod 750 /var/share/audit
```</t>
  </si>
  <si>
    <t xml:space="preserve">Configure comprehensive Solaris Auditing to ensure all relevant system auditing is accounted for. One method to accomplish the recommended state is to execute the following command(s)::
# auditconfig -conf
# auditconfig -setflags lo,ad,ft,ex,cis
# auditconfig -setnaflags lo 
# auditconfig -setpolicy cnt,argv,zonename
# auditconfig -setplugin audit_binfile active p_minfree=1
# audit -s
# rolemod -K audit_flags=lo,ad,ft,ex,cis:no root
# EDITOR=ed crontab -e root.
</t>
  </si>
  <si>
    <t xml:space="preserve">To close this finding, please provide a screenshot showing Solaris auditing has been configured with the agency's CAP. </t>
  </si>
  <si>
    <t>SLR11.4-36</t>
  </si>
  <si>
    <t>AC-6</t>
  </si>
  <si>
    <t>Least Privilege</t>
  </si>
  <si>
    <t>Perform the following to verify that the result is as recommended:
```
# find / \( -fstype nfs -o -fstype cachefs -o -fstype autofs -o -fstype ctfs -o -fstype mntfs -o -fstype objfs -o -fstype proc \) -prune -o -type d \( -perm -0002 -a ! -perm -1000 \) -ls
```
No output should be returned.</t>
  </si>
  <si>
    <t>Sticky Bit is set on all World-Writable Directories</t>
  </si>
  <si>
    <t>Sticky Bit has not been set on all World-Writable directories.</t>
  </si>
  <si>
    <t>5</t>
  </si>
  <si>
    <t>5.1</t>
  </si>
  <si>
    <t>Files in directories that have had the 'sticky bit' set, can only be deleted by users that have both write permissions for the directory in which the file resides, as well as ownership of the file or directory, or has sufficient privilege. As this prevents users from overwriting each other's files, whether it be accidental or malicious, it is generally appropriate for most world-writable directories (e.g., `/tmp`). However, consult appropriate vendor documentation before blindly applying the sticky bit to any world writable directories found, in order to avoid breaking any application dependencies on a given directory.</t>
  </si>
  <si>
    <t>To set the sticky bit on a directory, run the following command:
```
# chmod +t [directory name]
```</t>
  </si>
  <si>
    <t>Seek world-writable directories and ensure they have a sticky bit set.  Setting the sticky bit on world writable directories prevents users from deleting or renaming files in that directory that are not owned by them. One method to accomplish the recommended state is to execute the following command(s): id to run the following command:
# chmod +t [directory name].</t>
  </si>
  <si>
    <t xml:space="preserve">To close this finding, please provide a screenshot showing Sticky Bit has been set on all World-Writable directories with the agency's CAP. </t>
  </si>
  <si>
    <t>SLR11.4-37</t>
  </si>
  <si>
    <t>Disable login: Services on Serial Ports</t>
  </si>
  <si>
    <t>The `svccfg` command provides service administration for the lower level of the Service Access Facility hierarchy and can be used to disable the ability to login on a particular port.</t>
  </si>
  <si>
    <t>Perform the following to verify that the result is as recommended:
```
# svcs -Ho state svc:/system/console-login:terma
disabled
```
```
# svcs -Ho state svc:/system/console-login:termb
disabled
```</t>
  </si>
  <si>
    <t>Login services have been disabled.
Output contains the following: 
disabled</t>
  </si>
  <si>
    <t>Login services have not been disabled for services on Serial Ports.</t>
  </si>
  <si>
    <t>6</t>
  </si>
  <si>
    <t>6.1</t>
  </si>
  <si>
    <t>Login services should not be enabled on any serial ports that are not strictly required to support the mission of the system. This action can be safely performed even when console access is provided using a serial port.</t>
  </si>
  <si>
    <t>Perform the following to implement the recommended state:
```
# svcadm disable svc:/system/console-login:terma
```
```
# svcadm disable svc:/system/console-login:termb
```</t>
  </si>
  <si>
    <t>Disable login access to the systems serial ports. One method to accomplish the recommended state is to execute the following command(s):
# svcadm disable svc:/system/console-login:terma
# svcadm disable svc:/system/console-login:termb.</t>
  </si>
  <si>
    <t xml:space="preserve">To close this finding, please provide a screenshot showing login services has been disabled for services on serial ports with the agency's CAP. </t>
  </si>
  <si>
    <t>SLR11.4-38</t>
  </si>
  <si>
    <t>Set EEPROM Security Mode and Log Failed Access (SPARC)</t>
  </si>
  <si>
    <t>Oracle SPARC systems support the use of an EEPROM password for the console.</t>
  </si>
  <si>
    <t>Perform the following to verify that the result is as recommended:
```
# eeprom security-mode | awk -F= '{ print $2 }'
[command|full|none]
```
```
# eeprom security-#badlogins | awk -F= '{ print $2 }'
0 
```
If a password has been set, the command will return `command` or `full`. If a password has not been set, the command will return `none`.</t>
  </si>
  <si>
    <t>EEPROM password  has been set. 
Note: If a password has been set, the command will return command or full. If a password has not been set, the command will return none.</t>
  </si>
  <si>
    <t>EEPROM password has not been set.</t>
  </si>
  <si>
    <t>HAC29</t>
  </si>
  <si>
    <t>HAC29:  Access to system functionality without identification and authentication</t>
  </si>
  <si>
    <t>6.2</t>
  </si>
  <si>
    <t>Setting the EEPROM password helps prevent attackers who gain physical access to the system console from booting from an external device (such as a CD-ROM or floppy).</t>
  </si>
  <si>
    <t>Perform the following to implement the recommended state:
```
# eeprom security-mode=command
```
```
# eeprom security-#badlogins=0
```
After entering the last command above, the administrator will be prompted for a password. This password will be required to authorize any future command issued at boot-level on the system (the ok or &gt; prompt) except for the normal multi-user boot command (i.e., the system will be able to reboot unattended).
Write down the password and store it in a sealed envelope in a secure location (note that locked desk drawers are typically not secure). If the password is lost or forgotten, simply log into the system and run the following command:
```
# eeprom security-mode=none 
```
This will erase the forgotten password. If the password is lost or forgotten and this action cannot be completed, then the EEPROM must be replaced to gain access to the system. 
To set a new password, run the following command:
```
# eeprom security-mode=command 
```</t>
  </si>
  <si>
    <t>Configure an EEProm password in order to prevent changing of the boot location for the system. One method to accomplish the recommended state is to execute the following command(s):
# eeprom security-mode=command
# eeprom security-#badlogins=0
After entering the last command above, the administrator will be prompted for a password. This password will be required to authorize any future command issued at boot-level on the system (the ok or &gt; prompt) except for the normal multi-user boot command (i.e., the system will be able to reboot unattended).
Write down the password and store it in a sealed envelope in a secure location (note that locked desk drawers are typically not secure). If the password is lost or forgotten, simply log into the system and run the command:
# eeprom security-mode=none 
This will erase the forgotten password. If the password is lost or forgotten and this action cannot be completed, then the EEPROM must be replaced to gain access to the system. 
To set a new password, run the command:
# eeprom security-mode=command.</t>
  </si>
  <si>
    <t xml:space="preserve">To close this finding, please provide a screenshot that shows an EEPROM password is being utilized  with the agency's CAP. </t>
  </si>
  <si>
    <t>SLR11.4-39</t>
  </si>
  <si>
    <t>The `cron.allow` and `at.allow` files contain a list of users who are allowed to run the `crontab` and at commands to submit jobs to be run at scheduled intervals.</t>
  </si>
  <si>
    <t>Perform the following to verify that the result is as recommended:
```
# ls /etc/cron.d/cron.deny
/etc/cron.d/cron.deny: No such file or directory
```
```
# ls /etc/cron.d/at.deny
/etc/cron.d/at.deny: No such file or directory
```
```
# cat /etc/cron.d/cron.allow
root
```
```
# wc -l /etc/cron.d/at.allow | awk '{ print $1 }'
 0 
```</t>
  </si>
  <si>
    <t>Access to the at/cron is controlled via the /etc/at.allow and /etc/cron.allow file(s).  /etc/at.deny and /etc/cron.deny file (s) are removed. 
The /etc/at.allow and /etc/cron.allow file(s) are user owned and group owned by root.
The /etc/at.allow and /etc/cron.allow file(s) are not more permissive than 400.</t>
  </si>
  <si>
    <t>at/cron has not been restricted appropriately.</t>
  </si>
  <si>
    <t>6.3</t>
  </si>
  <si>
    <t>On many systems, only the system administrator needs the ability to schedule jobs. Even though a given user is not listed in `cron.allow`, `cron` jobs can still be run as that user. The `cron.allow` file only controls administrative access to the `crontab` command for scheduling and modifying `cron` jobs. Much more effective access controls for the `cron` system can be obtained by using Role-Based Access Controls (RBAC).</t>
  </si>
  <si>
    <t>Perform the following to implement the recommended state:
```
# mv /etc/cron.deny /etc/cron.deny.cis
```
```
# mv /etc/at.deny /etc/at.deny.cis
```
```
# echo root &gt; /etc/cron.allow
```
```
# cp /dev/null at.allow
```
```
# chown root:root cron.allow at.allow
```
```
# chmod 400 cron.allow at.allow
```
Note that the root/superuser is always allowed to use the `at` command and is not required to be specifically listed in `at.allow`.</t>
  </si>
  <si>
    <t xml:space="preserve">Remove /etc/cron.deny and /etc/at.deny if they exist and create and configure cron.allow and at.allow with valid users and set the permissions to be no more restrictive than 400 to prevent unauthorized users from executing cron jobs. One method to accomplish the recommended state is to execute the following command(s):
# mv /etc/cron.deny /etc/cron.deny.cis
# mv /etc/at.deny /etc/at.deny.cis
# echo root &gt; /etc/cron.allow
# cp /dev/null at.allow
# chown root:root cron.allow at.allow
# chmod 400 cron.allow at.allow.
</t>
  </si>
  <si>
    <t xml:space="preserve">To close this finding, please provide a screenshot or a copy of the /etc/default/login file  with the agency's CAP. </t>
  </si>
  <si>
    <t>SLR11.4-40</t>
  </si>
  <si>
    <t>The `timeout` parameter dictates the invocation of a password-protected screen saver after a specified time of keyboard and mouse inactivity, specific to the `xscreensaver` application used in the GNOME windowing environment.</t>
  </si>
  <si>
    <t>Perform the following to verify that the result is as recommended:
```
# cd /usr/share/X11/app-defaults
```
```
# grep "^\*timeout:" XScreenSaver
*timeout: 0:15:00
```
```
# grep "^\*lockTimeout:" XScreenSaver
*lockTimeout: 0:00:00
```
```
# grep "^\*lock:" XScreenSaver
*lock: True
```</t>
  </si>
  <si>
    <t>The default screen lock for GNOME users has been set.  
Output contains the following:
*timeout: 0:15:00
*lockTimeout: 0:00:00
*lock: True</t>
  </si>
  <si>
    <t>The default screen lock for GNOME users has not been set.</t>
  </si>
  <si>
    <t>Note: IRS Publication 1075 requires systems to initiate a session lock after 15 minutes of inactivity, requiring re-authentication to regain access.</t>
  </si>
  <si>
    <t>6.4</t>
  </si>
  <si>
    <t>As a screensaver timeout provides protection for a desktop that has not been locked by the user upon his/her departure, to help prevent session hijacking, this value should be set as appropriate to the needs of the user.</t>
  </si>
  <si>
    <t>Perform the following to implement the recommended state:
```
# cd /usr/share/X11/app-defaults
```
```
# cp XScreenSaver XScreenSaver.orig
```
```
# awk '/^\*timeout:/ { $2 = "0:15:00" } /^\*lockTimeout:/ { $2 = "0:00:00" } /^\*lock:/ { $2 = "True" } { print }' xScreenSaver &gt; xScreenSaver.CIS
```
```
# mv xScreenSaver.CIS xScreenSaver
```</t>
  </si>
  <si>
    <t>Configure the GNOME Screensaver timeout to 15 minutes of inactivity. One method to accomplish the recommended state is to execute the following command(s):
# cd /usr/share/X11/app-defaults
# cp XScreenSaver XScreenSaver.orig
# awk '/^\*timeout:/ { $2 = "0:15:00" } /^\*lockTimeout:/ { $2 = "0:00:00" } /^\*lock:/ { $2 = "True" } { print }' xScreenSaver &gt; xScreenSaver.CIS
# mv xScreenSaver.CIS xScreenSaver.</t>
  </si>
  <si>
    <t>SLR11.4-41</t>
  </si>
  <si>
    <t>Remove Autologin Capabilities from the GNOME desktop</t>
  </si>
  <si>
    <t>The GNOME Display Manager is used for login session management. See the manual page `gdm`(1) for more information. By default, GNOME automatic login is defined in `/etc/pam.d/gdm-autologin` to allow users to access the system without a password.</t>
  </si>
  <si>
    <t>Ensure there are no uncommented `gdm-autologin` lines in `/etc/pam.d/gdm-autologin`:
```
# egrep "auth|account" /etc/pam.d/gdm-autologin | grep -vc ^#
0
```
If the command returns other than "0", this is a finding.</t>
  </si>
  <si>
    <t xml:space="preserve">Autologin capabilities from the GNOME desktop have been removed. 
There are no uncommented gdm-autologin lines in /etc/pam.conf or /etc/pam.d/gdm-autologin.
</t>
  </si>
  <si>
    <t>Autologin capabilities from the GNOME desktop have not been removed.</t>
  </si>
  <si>
    <t>6.5</t>
  </si>
  <si>
    <t>As automatic logins are a known security risk for other than "kiosk" types of systems, GNOME automatic login should be disabled in `/etc/pam.d/gdm-autologin`.</t>
  </si>
  <si>
    <t>Comment out or remove all lines from `/etc/pam.d/gdm-autologin`:
```
# cp /etc/pam.d/gdm-autologin /etc/pam.d/gdm-autologin.orig
```
```
# awk '{ if ( $1 ~ /auth/ || $1 ~ /account/) $1 = "#"$1 } { print };' /etc/pam.d/gdm-autologin &gt; /etc/pam.d/gdm-autologin.CIS
```
```
# cp /etc/pam.d/gdm-autologin.CIS /etc/pam.d/gdm-autologin
```</t>
  </si>
  <si>
    <t>Disable the ability to autologin with GNOME display manager. One method to accomplish the recommendation is comment out or remove all lines from `/etc/pam.d/gdm-autologin`:
# cp /etc/pam.d/gdm-autologin /etc/pam.d/gdm-autologin.orig
# awk '{ if ( $1 ~ /auth/ || $1 ~ /account/) $1 = "#"$1 } { print };' /etc/pam.d/gdm-autologin &gt; /etc/pam.d/gdm-autologin.CIS
# cp /etc/pam.d/gdm-autologin.CIS /etc/pam.d/gdm-autologin.</t>
  </si>
  <si>
    <t xml:space="preserve">To close this finding, please provide a screenshot showing autologin capabilities from the GNOME desktop have been removed with the agency's CAP. </t>
  </si>
  <si>
    <t>SLR11.4-42</t>
  </si>
  <si>
    <t>The `SLEEPTIME` variable in the `/etc/default/login` file controls the number of seconds to wait before printing the "login incorrect" message when a bad password is provided. The default value for SLEEPTIME is 4 seconds.</t>
  </si>
  <si>
    <t>Perform the following to verify that the result is as recommended:
```
# grep "^SLEEPTIME=" /etc/default/login
SLEEPTIME=4
```
If SLEEPTIME entry is commented out, this is also considered a passing state as the default value for `SLEEPTIME` is 4 seconds.</t>
  </si>
  <si>
    <t>Delay between failed login attempts has been set to 4. 
Output contains the following:
SLEEPTIME=4</t>
  </si>
  <si>
    <t>6.6</t>
  </si>
  <si>
    <t>As an immediate return of an error message, coupled with the capability to try again may facilitate automatic and rapid-fire brute-force password attacks by a malicious user, this delay time should be set as appropriate to the needs of the user.</t>
  </si>
  <si>
    <t>Perform the following to implement the recommended state:
```
# cd /etc/default
```
```
# cp login login.orig
```
```
# awk '/SLEEPTIME=/ { $1 = "SLEEPTIME=4" } { print }' login &gt; login.CIS
```
```
# mv login.CIS login
```</t>
  </si>
  <si>
    <t xml:space="preserve">Configure a delay between incorrect authentication attempts in order to slow down or deter password cracking brute force attacks. The recommendation can be implemented by modifying the file to include the following lines:
# cd /etc/default
# awk '/SLEEPTIME=/ { $1 = "SLEEPTIME=4" }
 { print }' login &gt; login.CIS
# mv login.CIS login
</t>
  </si>
  <si>
    <t>SLR11.4-43</t>
  </si>
  <si>
    <t>Disable Rhost-based Authentication for SSH</t>
  </si>
  <si>
    <t>The `IgnoreRhosts` parameter specifies that existing `.rhosts` and `.shosts` files, which may apply to application rather than user logins, will not be used in `RhostsRSAAuthentication` or `HostbasedAuthentication`.</t>
  </si>
  <si>
    <t>Perform the following to verify that the result is as recommended:
```
# grep "^IgnoreRhosts" /etc/ssh/sshd_config
IgnoreRhosts yes 
```
If the `IgnoreRhosts` line does not exist in the file, the default setting of `Yes` is automatically applied.</t>
  </si>
  <si>
    <t xml:space="preserve">Rhost-based authentication for SSH has been disabled.  
Output contains the following:
IgnoreRhosts yes </t>
  </si>
  <si>
    <t>Rhost-based authentication for SSH has not been disabled.</t>
  </si>
  <si>
    <t>6.7</t>
  </si>
  <si>
    <t>Perform the following to implement the recommended state:
```
# awk '/^IgnoreRhosts/ { $2 = "yes" } { print }' /etc/ssh/sshd_config &gt; /etc/ssh/sshd_config.CIS
```
``` 
# mv /etc/ssh/sshd_config.CIS /etc/ssh/sshd_config
```
```
# svcadm restart svc:/network/ssh 
```
This action will only set the `IgnoreRhosts` line if it already exists in the file to ensure that it is set to the proper value. If the `IgnoreRhosts` line does not exist in the file, the default setting of `Yes` is automatically used, so no additional changes are needed.</t>
  </si>
  <si>
    <t>Configure the SSH server configuration file to ignore rhosts and shosts entries. One method to accomplish the recommended state is to execute the following command(s):
# awk '/^IgnoreRhosts/ { $2 = "yes" } { print }' /etc/ssh/sshd_config &gt; /etc/ssh/sshd_config.CIS
# mv /etc/ssh/sshd_config.CIS /etc/ssh/sshd_config
# svcadm restart svc:/network/ssh.</t>
  </si>
  <si>
    <t>SLR11.4-44</t>
  </si>
  <si>
    <t>If FTP is permitted to be used on the system, the file `/etc/ftpd/ftpusers` is used to specify a list of users who are not allowed to access the system via FTP.</t>
  </si>
  <si>
    <t>Perform the following to verify that the result is as recommended:
```
# for user in `logins -s | awk '{ print $1 }'` aiuser noaccess nobody nobody4; do
 grep -w "${user}" /etc/ftpd/ftpusers &gt;/dev/null 2&gt;&amp;1
 if [ $? != 0 ]; then
 echo "User '${user}' not in /etc/ftpd/ftpusers."
 fi
done
```
(No output should be returned.)</t>
  </si>
  <si>
    <t xml:space="preserve">FTP is disabled or the use is restricted.  
No output should be returned.  </t>
  </si>
  <si>
    <t>FTP use has not been restricted.</t>
  </si>
  <si>
    <t>6.8</t>
  </si>
  <si>
    <t>FTP is an old and insecure protocol that transfers files and credentials in clear text and can be replaced by using `sftp`. However, if FTP is permitted for use in your environment, it is important to ensure that the default "system" accounts are not permitted to transfer files via FTP, especially the `root` role. Consider also adding the names of other privileged or shared accounts that may exist on your system such as user `oracle` and the account which your Web server process runs under. It should be reminded that the Solaris FTP service is disabled by default.</t>
  </si>
  <si>
    <t>Perform the following to implement the recommended state:
```
# cd /etc/ftpd
```
```
# cp ftpusers ftpusers.orig
```
```
# for user in `logins -s | awk '{ print $1 }'` aiuser noaccess nobody nobody4; do
$(echo $user &gt;&gt; ftpusers)
done
```
```
# sort -u ftpusers &gt; ftpusers.CIS
```
```
# mv ftpusers.CIS ftpusers
```
If your site policy states that users have to be authorized to use FTP, consider placing all users in the `/etc/ftpd/ftpusers` file and then explicitly removing those who are permitted to use the service. To accomplish this, use the command:
```
# getent passwd | cut -f1 -d":" &gt; /etc/ftpd/ftpusers
```
This prohibits any user on the system from using ftp unless they are explicitly removed from the file. Note that this file will need to be updated as users are added to or removed from the system.</t>
  </si>
  <si>
    <t xml:space="preserve">Remove ftp unless it is required for business functions.  If business dictates the need for it, configure the system to deny users such as default system accounts access to the FTP daemon in order to prevent accounts such as root from transmitting passwords in clear text by adding them to the /etc/ftpd/ftpusers file. One method to accomplish the recommendation is to
# cd /etc/ftpd
# for user in `logins -s | awk '{ print $1 }'` 
 aiuser noaccess nobody nobody4; do
 $(echo $user &gt;&gt; ftpusers)
done
# sort -u ftpusers &gt; ftpusers.CIS
# mv ftpusers.CIS ftpusers
If the agency site policy states that users have to be authorized to use FTP, consider placing all users in the /etc/ftpd/ftpusers file and then explicitly removing those who are permitted to use the service. To accomplish this, use the command:
 # getent passwd | cut -f1 -d":" &gt; /etc/ftpd/ftpusers
</t>
  </si>
  <si>
    <t>SLR11.4-45</t>
  </si>
  <si>
    <t>Disable root login for SSH</t>
  </si>
  <si>
    <t>The `PermitRootLogin` value (in `/etc/ssh/sshd_config`) allows for direct `root` login by a remote user/application to resources on the local host.</t>
  </si>
  <si>
    <t>Perform the following to verify that the result is as recommended:
```
# grep "^PermitRootLogin" /etc/ssh/sshd_config
PermitRootLogin no
```</t>
  </si>
  <si>
    <t>Root login for SSH has been disabled.
Output contains the following:
PermitRootLogin no</t>
  </si>
  <si>
    <t>Root login for SSH has not been disabled.</t>
  </si>
  <si>
    <t>6.9</t>
  </si>
  <si>
    <t>By default, it is not possible for the `root` account to log directly into the system console because the account is configured as a role. This setting therefore does not significantly alter the security posture of the system unless the `root` account is changed from this default and configured to be a normal user.</t>
  </si>
  <si>
    <t>Perform the following to implement the recommended state:
```
# awk '/^PermitRootLogin/ { $2 = "no" } { print }' /etc/ssh/sshd_config &gt; /etc/ssh/sshd_config.CIS
```
```
# mv /etc/ssh/sshd_config.CIS /etc/ssh/sshd_config
```
```
# svcadm restart svc:/network/ssh
```</t>
  </si>
  <si>
    <t xml:space="preserve">Configure the SSH server configuration to disable direct root login. One method to accomplish the recommendation is to
# awk '/^PermitRootLogin/ { $2 = "no" } 
 { print }' /etc/ssh/sshd_config &gt; /etc/ssh/sshd_config.CIS
# mv /etc/ssh/sshd_config.CIS /etc/ssh/sshd_config
# svcadm restart svc:/network/ssh
</t>
  </si>
  <si>
    <t>SLR11.4-46</t>
  </si>
  <si>
    <t>Disable Host-based Authentication for Login-based Services</t>
  </si>
  <si>
    <t>The `.rhosts` files are used for automatic login to remote hosts and contain username and hostname combinations. The `.rhosts` files are unencrypted (usually group- or world-readable) and present a serious risk in that a malicious user could use the information within to gain access to a remote host with the privileges of the original application or user.</t>
  </si>
  <si>
    <t>In Solaris 11.4, the /etc/pam.conf is delivered with no entries. Ensure that no uncommented `pam_rhosts_auth` lines exist:
```
# grep "pam_rhosts_auth" /etc/pam.conf
```
```
#rlogin auth sufficient pam_rhosts_auth.so.1
```
```
#rsh auth sufficient pam_rhosts_auth.so.1
```
```
# grep "pam_rhosts_auth" /etc/pam.d/*
```</t>
  </si>
  <si>
    <t xml:space="preserve">Host-based authentication for login-based services has been disabled.  
Output contains no uncommented pam_rhosts_auth lines.  </t>
  </si>
  <si>
    <t>Host-based authentication for login-based services has not been disabled.</t>
  </si>
  <si>
    <t>6.10</t>
  </si>
  <si>
    <t>The use of `.rhosts` authentication is an old and insecure protocol and can be replaced with public-key authentication using Secure Shell. As automatic authentication settings in the `.rhosts` files can provide a malicious user with sensitive system credentials, the use of `.rhosts` files should be disabled. It should be noted that by default the Solaris services that use this file, including `rsh` and `rlogin`, are disabled by default.</t>
  </si>
  <si>
    <t>Edit `/etc/pam.conf` and any `/etc/pam.d/*` results from audit procedure and comment out or remove any `pam_rhosts_auth` lines:
```
#rlogin auth sufficient pam_rhosts_auth.so.1
```
```
#rsh auth sufficient pam_rhosts_auth.so.1
```</t>
  </si>
  <si>
    <t>Disallow rhosts connections via PAM by commenting them out in /etc/pam.conf. One method to accomplish the recommendation is edit `/etc/pam.conf` and any `/etc/pam.d/*` results from audit procedure and comment out or remove any `pam_rhosts_auth` lines:
#rlogin auth sufficient pam_rhosts_auth.so.1
#rsh auth sufficient pam_rhosts_auth.so.1.</t>
  </si>
  <si>
    <t xml:space="preserve">To close this finding, please provide a screenshot showing host-based authentication for login-based services has been disabled with the agency's CAP. </t>
  </si>
  <si>
    <t>SLR11.4-47</t>
  </si>
  <si>
    <t>Blocking Authentication Using Empty/Null Passwords for SSH</t>
  </si>
  <si>
    <t>The `PermitEmptyPasswords` value allows for direct login through SSH without a password by a remote user/application to resources on the local host in the same way a standard remote login would.</t>
  </si>
  <si>
    <t>Perform the following to verify that the result is as recommended:
```
# grep "^PermitEmptyPasswords" /etc/ssh/sshd_config
PermitEmptyPasswords no
```
If the PermitEmptyPasswords entry is commented out, this is also considered a passing state as the default value is “no”.</t>
  </si>
  <si>
    <t>PermitEmptyPassowords is set to NO.  
Output contains the following:
PermitEmptyPasswords no</t>
  </si>
  <si>
    <t>PermitEmptyPassowords has not been set to NO.</t>
  </si>
  <si>
    <t>6.11</t>
  </si>
  <si>
    <t>Permitting login without a password is inherently risky.</t>
  </si>
  <si>
    <t>Perform the following to implement the recommended state:
```
# awk '/^.PermitEmptyPasswords/ { $1 = “PermitEmptyPasswords” ; $2 = "no" } { print }' /etc/ssh/sshd_config &gt; /etc/ssh/sshd_config.CIS
```
```
# mv /etc/ssh/sshd_config.CIS /etc/ssh/sshd_config
```
```
# svcadm restart svc:/network/ssh
```</t>
  </si>
  <si>
    <t>Configure the SSH server configuration file to disallow blank passwords on login. One method to accomplish the recommended state is to execute the following command(s):
# awk '/^.PermitEmptyPasswords/ { $1 = “PermitEmptyPasswords” ; $2 = "no" } { print }' /etc/ssh/sshd_config &gt; /etc/ssh/sshd_config.CIS
# mv /etc/ssh/sshd_config.CIS /etc/ssh/sshd_config
# svcadm restart svc:/network/ssh.</t>
  </si>
  <si>
    <t>SLR11.4-48</t>
  </si>
  <si>
    <t>Limit Consecutive Login Attempts for SSH</t>
  </si>
  <si>
    <t>The 'MaxAuthTries' parameter in the `/etc/ssh/sshd_config` file specifies the maximum number of authentication attempts permitted per connection. By restricting the number of failed authentication attempts before the server terminates the connection, malicious users are blocked from gaining access to the host by using repetitive brute-force login exploits.</t>
  </si>
  <si>
    <t>Perform the following to verify that the result is as recommended:
```
# grep "^MaxAuthTries" /etc/ssh/sshd_config
MaxAuthTries 3
```
If MaxAuthTries is commented out, this is also considered a passing state as the default setting is 3.</t>
  </si>
  <si>
    <t>SSH MaxAuthTries is set to 3 or Less
Output contains the following:
MaxAuthTries 3</t>
  </si>
  <si>
    <t>SSH MaxAuthTries has not been set to 3 or less.</t>
  </si>
  <si>
    <t>Update MaxAuth Tries from 6 to 3 to comply with IRS Publication 1075</t>
  </si>
  <si>
    <t>HAC15</t>
  </si>
  <si>
    <t>HAC15:  User accounts not locked out after 3 unsuccessful login attempts</t>
  </si>
  <si>
    <t>6.12</t>
  </si>
  <si>
    <t>By setting the authentication login limit to a low value this will disconnect the attacker and force a reconnect, which severely limits the speed of such brute force attacks.</t>
  </si>
  <si>
    <t>Perform the following to implement the recommended state:
```
# awk '/MaxAuthTries/ { $1 = "MaxAuthTries"; $2 = "3" } { print }' /etc/ssh/sshd_config &gt; /etc/ssh/sshd_config.CIS
```
```
# mv /etc/ssh/sshd_config.CIS /etc/ssh/sshd_config
```
```
# svcadm restart svc:/network/ssh
```</t>
  </si>
  <si>
    <t xml:space="preserve">Set the MaxAuthTries parameter to '3' in the /etc/ssh/sshd_config file in order to force users to enter a password when attempting to authenticate with SSH. One method to accomplish the recommended state is to execute the following command(s):
# awk '/MaxAuthTries/ { $1 = "MaxAuthTries"; $2 = "3" } { print }' /etc/ssh/sshd_config &gt; /etc/ssh/sshd_config.CIS
# mv /etc/ssh/sshd_config.CIS /etc/ssh/sshd_config
# svcadm restart svc:/network/ssh.
</t>
  </si>
  <si>
    <t>SLR11.4-49</t>
  </si>
  <si>
    <t>Disable X11 Forwarding for SSH</t>
  </si>
  <si>
    <t>The `X11 Forwarding` parameter defined within the `/etc/ssh/sshd_config` file specifies whether or not X11 Forwarding via SSH is enabled on the server: The Secure Shell service provides an encrypted 'tunnel' for the data traffic passing through it. While commonly used to substitute for clear-text, CLI-based remote connections such as telnet, Secure Shell can be used to forward an 'X Window' session through the encrypted tunnel, allowing the remote user to have a GUI interface.</t>
  </si>
  <si>
    <t>Perform the following to verify that the result is as recommended:
```
# grep "^X11Forwarding" /etc/ssh/sshd_config
X11Forwarding no
```</t>
  </si>
  <si>
    <t>X11 forwarding for SSH has been disabled. 
X11Forwarding no</t>
  </si>
  <si>
    <t>X11 forwarding for SSH has not been disabled.</t>
  </si>
  <si>
    <t>6.13</t>
  </si>
  <si>
    <t>As enabling X11Forwarding on the host can permit a malicious user to secretly open another X11 connection to another remote client during the session and perform unobtrusive activities such as keystroke monitoring, if the X11 services are not required for the system's intended function, it should be disabled or restricted as appropriate to the user's needs.</t>
  </si>
  <si>
    <t>Perform the following to implement the recommended state:
```
# cp /etc/ssh/sshd_config /etc/ssh/sshd_config.orig
```
```
# awk '/^X11Forwarding / { $2 = "no" } { print }' /etc/ssh/sshd_config &gt; /etc/ssh/sshd_config.CIS
```
```
# mv /etc/ssh/sshd_config.CIS /etc/ssh/sshd_config
```
```
# svcadm restart svc:/network/ssh
```</t>
  </si>
  <si>
    <t>Set the Disable X11 parameter within the /etc/ssh/sshd_config file to prevent GUI access to the server.  One method to accomplish the recommended state is to execute the following command(s):
# cp /etc/ssh/sshd_config /etc/ssh/sshd_config.orig
# awk '/^X11Forwarding / { $2 = "no" } { print }' /etc/ssh/sshd_config &gt; /etc/ssh/sshd_config.CIS
# mv /etc/ssh/sshd_config.CIS /etc/ssh/sshd_config
# svcadm restart svc:/network/ssh.</t>
  </si>
  <si>
    <t>SLR11.4-50</t>
  </si>
  <si>
    <t>This action listed prevents `keyserv` from using default keys for the nobody user, effectively stopping the nobody user from accessing information via Secure RPC.</t>
  </si>
  <si>
    <t>Perform the following to verify that the result is as recommended:
```
# grep "^ENABLE_NOBODY_KEYS=" /etc/default/keyserv
ENABLE NOBODY KEYS=NO
```
This will return an error if the file does not exist due to the service not being installed. This is also considered a passing state.</t>
  </si>
  <si>
    <t>"nobody" access for RPC encryption key storage service has been disabled.  
Output contains the following: 
ENABLE NOBODY KEYS=NO</t>
  </si>
  <si>
    <t>"nobody" access for RPC Encryption key storage service has not been disabled.</t>
  </si>
  <si>
    <t>6.14</t>
  </si>
  <si>
    <t>If login by the user `nobody` is allowed for secure RPC, there is an increased risk of system compromise. If `keyserv` holds a private key for the nobody user, it will be used by `key_encryptsession` to compute a magic phrase which can be easily recovered by a malicious user.</t>
  </si>
  <si>
    <t>Perform the following to implement the recommended state:
```
# cd /etc/default
```
```
# cp keyserv keyserv.orig
```
```
# awk '/ENABLE_NOBODY_KEYS=/ { $1 = "ENABLE_NOBODY_KEYS=NO" } { print }' keyserv &gt; keyserv.CIS
```
```
# mv keyserv.CIS keyserv
```</t>
  </si>
  <si>
    <t>Deny access to Secure RPC by keyserv for the nobody user. One method to accomplish the recommended state is to execute the following command(s):
# cd /etc/default
# cp keyserv keyserv.orig
# awk '/ENABLE_NOBODY_KEYS=/ { $1 = "ENABLE_NOBODY_KEYS=NO" } { print }' keyserv &gt; keyserv.CIS
# mv keyserv.CIS keyserv.</t>
  </si>
  <si>
    <t>SLR11.4-51</t>
  </si>
  <si>
    <t>Secure the GRUB Menu (Intel)</t>
  </si>
  <si>
    <t>GRUB is a boot loader for x64 based systems that permits loading an OS image from any location. Oracle x64 systems support the use of a GRUB Menu password for the console.</t>
  </si>
  <si>
    <t>Perform the following to verify that the result is as recommended:
```
# psrinfo -pv | awk '/GenuineIntel/ {print substr($2, 2)}'
GenuineIntel
```
```
# /usr/bin/grep "password.cfg" /rpool/boot/grub/grub.cfg
source /@/boot/grub/password.cfg
```</t>
  </si>
  <si>
    <t>GRUB Menu password has been set.
Output contains the following:
source /@/boot/grub/password.cfg</t>
  </si>
  <si>
    <t>GRUB Menu password has not been set.</t>
  </si>
  <si>
    <t>6.15</t>
  </si>
  <si>
    <t>The flexibility that GRUB provides creates a security risk if its configuration is modified by an unauthorized user. The failsafe menu entry needs to be secured in the same environments that require securing the systems firmware to avoid unauthorized removable media boots. Setting the `GRUB Menu` password helps prevent attackers with physical access to the system console from booting off some external device (such as a CD-ROM or floppy) and subverting the security of the system. The actions described in this section will ensure you cannot get to failsafe or any of the GRUB command line options without first entering the password.</t>
  </si>
  <si>
    <t>Run the following command to generate your password hash:
```
# /usr/lib/grub2/bios/bin/grub-mkpasswd-pbkdf2
Enter password:
Reenter password:
PBKDF2 hash of your password is &lt;em&gt;&lt;password_hash&gt;&lt;/em&gt; 
```
Create the file `/usr/lib/grub2/bios/etc/grub.d/01\_password`:
```
#!/bin/sh
/usr/bin/cat &gt; /rpool/boot/grub/password.cfg&lt;&lt;EOF
#
# GRUB password
#
set superusers="root"
password_pbkdf2 root &lt;em&gt;&lt;password_hash&gt;&lt;/em&gt;
EOF
/usr/bin/chmod 600 /rpool/boot/grub/password.cfg
/usr/bin/echo 'source /@/boot/grub/password.cfg' 
```
Run the following to finalize the password configuration and set menu timeout:
```
# /usr/bin/chmod 700 /usr/lib/grub2/bios/etc/grub.d/01_password
```
```
# /usr/sbin/bootadm set-menu timeout=30 
```
Changes will take effect on the next reboot.</t>
  </si>
  <si>
    <t>Configure a GRUB bootloader password in order to prevent the changing of the boot location for the system.  One method to accomplish the recommended state is to execute the following command(s): to generate your password hash:
# /usr/lib/grub2/bios/bin/grub-mkpasswd-pbkdf2
Enter password:
Reenter password:
PBKDF2 hash of your password is 
Create the file `/usr/lib/grub2/bios/etc/grub.d/01\_password`:
#!/bin/sh
/usr/bin/cat &gt; /rpool/boot/grub/password.cfg.</t>
  </si>
  <si>
    <t xml:space="preserve">To close this finding, please provide a copy of the /rpool/boot/grub/menu.lst file (for ZFS) or  /boot/grub/menu.lst file (for UFS) with the agency's CAP. </t>
  </si>
  <si>
    <t>SLR11.4-52</t>
  </si>
  <si>
    <t>Privileged access to the system via `root` must be accountable to a particular user.</t>
  </si>
  <si>
    <t>Perform the following to verify that the result is as recommended:
```
# grep "^CONSOLE=/dev/console" /etc/default/login
CONSOLE=/dev/console
```</t>
  </si>
  <si>
    <t xml:space="preserve">Root login has been restricted to system console.  
Output contains the following:
CONSOLE=/dev/console
</t>
  </si>
  <si>
    <t>Root login has not been restricted on the system console.</t>
  </si>
  <si>
    <t>6.16</t>
  </si>
  <si>
    <t>Use an authorized mechanism such as RBAC and the `su` command to provide administrative access to unprivileged accounts. These mechanisms provide an audit trail in the event of problems.</t>
  </si>
  <si>
    <t>Perform the following to implement the recommended state:
```
# cd /etc/default
```
```
# awk '/CONSOLE=/ { print "CONSOLE=/dev/console"; next }; { print }' login &gt; login.CIS
```
```
# mv login.CIS login
```</t>
  </si>
  <si>
    <t>Limit console access within the /etc/default/login file to the root user in the event of an emergency. One method to accomplish the recommended state is to execute the following command(s):
# cd /etc/default
# awk '/CONSOLE=/ { print "CONSOLE=/dev/console"; next }; { print }' login &gt; login.CIS
# mv login.CIS login.</t>
  </si>
  <si>
    <t>SLR11.4-53</t>
  </si>
  <si>
    <t>The `RETRIES` parameter is the number of failed login attempts a user is allowed before being disconnected from the system and forced to reconnect. When `LOCK_AFTER_RETRIES` is set in `/etc/security/policy.conf`, then the user's account is locked after this many failed retries (the account can only be unlocked by the administrator using the command: `passwd -u` `&lt;username&gt;`. The account lockout threshold (`RETRIES` parameter) restricts the number of failed login attempts allowed before requiring the offending account be locked. The lockout requirement will help block malicious users from gaining access to the host via automated, repetitive brute-force login exploits--trying different passwords until one fits a user name.</t>
  </si>
  <si>
    <t>Perform the following to verify that the result is as recommended:
```
# grep "^RETRIES=" /etc/default/login
RETRIES=3
```
```
# grep "^LOCK_AFTER_RETRIES=" /etc/security/policy.conf
LOCK_AFTER_RETRIES=YES
```
```
# userattr lock_after_retries &lt;username&gt;
```
(Output should be "no" for any accounts that are exempt from this policy including "root".)</t>
  </si>
  <si>
    <t xml:space="preserve">Accounts lockout after 3 failed login attempts.  </t>
  </si>
  <si>
    <t>6.17</t>
  </si>
  <si>
    <t>Setting the failed login limit to an appropriate value locks the user account, which will severely limit the speed of such attacks, making it much more likely that the attacker's pattern will be noticed and the offending source address and/or port blocked, so this should be set according to the needs of the user.</t>
  </si>
  <si>
    <t>Perform the following to implement the recommended state:
```
# cd /etc/default
```
```
# awk '/RETRIES=/ { $1 = "RETRIES=3" } { print }' login &gt;login.CIS
```
```
# mv login.CIS login
```
```
# cd /etc/security
```
```
# awk '/LOCK_AFTER_RETRIES=/ { $1 = "LOCK_AFTER_RETRIES=YES" } { print }' policy.conf &gt; policy.conf.CIS
```
```
# mv policy.conf.CIS policy.conf
```
```
# svcadm restart svc:/system/name-service/cache 
```
Be careful when enabling these settings as they can create a denial-of-service situation for legitimate users and applications. Account lockout can be disabled for specific users via the usermod command. For example, the following command disables account lock specifically for the oracle account:
```
# usermod -K lock_after_retries=no oracle 
```
**Note:** The root role is configured in this manner by default to prevent accidental lock out.</t>
  </si>
  <si>
    <t>Set the RETRIES parameter in the /etc/default/login file to '3' to limit the number of failed logins attempts a user is allowed prior to being locked out of the system. One method to accomplish the recommended state is to execute the following command(s):
# cd /etc/default
# awk '/RETRIES=/ { $1 = "RETRIES=3" } { print }' login &gt;login.CIS
# mv login.CIS login
# cd /etc/security
# awk '/LOCK_AFTER_RETRIES=/ { $1 = "LOCK_AFTER_RETRIES=YES" } { print }' policy.conf &gt; policy.conf.CIS
# mv policy.conf.CIS policy.conf
# svcadm restart svc:/system/name-service/cache.</t>
  </si>
  <si>
    <t>SLR11.4-54</t>
  </si>
  <si>
    <t>The characteristics of an operating system that make 'user identification' via password a secure and workable solution is the combination of settings chosen. By requiring that a series of password-choices be security-centric, it reduces the risk of a malicious user breaking the password through dictionary/brute force attacks or fortuitous guessing based upon 'social engineering.' A basic password security strategy is requiring a new password to be chosen every 90 days, so that repeated attempts to gain entry by brute-force tactics will fail when a new password is chosen, which requires starting over again to break the new password.</t>
  </si>
  <si>
    <t>Perform the following to verify that the result is as recommended:
```
# logins -ox | awk -F: '( $1 != "root" &amp;&amp; $8 != "LK" &amp;&amp; $8 != "NL" &amp;&amp; ( $10 &lt; 7 || $11 &gt; 84 || $12 &lt; 14 )) { print }'
```
(No output should be returned.)
```
# grep "WEEKS=" /etc/default/passwd | sort -u
MAXWEEKS=12
MINWEEKS=1
WARNWEEKS=2
```</t>
  </si>
  <si>
    <t xml:space="preserve">Password expiration is 90 days for privilege accounts and normal users. </t>
  </si>
  <si>
    <t>7</t>
  </si>
  <si>
    <t>7.1</t>
  </si>
  <si>
    <t>The commands for this item set all active accounts (except the `root` account) to force password changes every 84 days (12 weeks), and then prevent password changes for seven days (one week), thereafter. Users will begin receiving warnings 14 days (2 week) before their password expires. Sites also have the option of expiring idle accounts after a certain number of days (see the on-line manual page for the `usermod` command, particularly the `-f` option).</t>
  </si>
  <si>
    <t>Perform the following to implement the recommended state:
```
# logins -ox | awk -F: '($1 == "root" || $8 == "LK" || $8 == "NL") { next } ; { cmd = "passwd" } ; ($11 &lt; 84) { cmd = cmd " -x 84" } ($10 &lt; 7) { cmd = cmd " -n 7" } ($12 &lt; 14) { cmd = cmd " -w 14" } (cmd != "passwd") { print cmd " " $1 }' &gt; /etc/CISupd_accounts
```
```
# /sbin/sh /etc/CISupd_accounts
```
```
# rm -f /etc/CISupd_accounts
```
```
# cd /etc/default
```
```
# cp passwd passwd.orig
```
```
# grep -v WEEKS passwd &gt; passwd.CIS
```
```
# cat &lt;&lt;EODefaults &gt;&gt; passwd.CIS
MAXWEEKS=12
MINWEEKS=1
WARNWEEKS=2
EODefaults
```
```
# mv passwd.CIS passwd
```</t>
  </si>
  <si>
    <t>Enforce password changes every  84 days (12 weeks) for all accounts on the system. The recommendation can be implemented by performing the following:
# logins -ox |
 awk -F: '($1 == "root" || $8 == "LK" || $8 == "NL") 
 { next } ; 
 { $cmd = "passwd" } ;
 ($11 84) { $cmd = $cmd " -x 84" } 
 ($10 &lt; 14) { $cmd = $cmd " -n 7" } 
 ($12 &lt; 56) { $cmd = $cmd " -w 14" } 
 ($cmd != "passwd") { print $cmd " " $1 }' 
 &gt; /etc/CISupd_accounts
# /sbin/sh /etc/CISupd_accounts
# rm -f /etc/CISupd_accounts
# cd /etc/default
# grep -v WEEKS passwd &gt; passwd.CIS
# cat  passwd.CIS
MAXWEEKS=12
MINWEEKS=1
WARNWEEKS=2
EODefaults
# mv passwd.CIS passwd</t>
  </si>
  <si>
    <t xml:space="preserve">To close this finding, please provide a screenshot of the password expiration settings with the agency's CAP. </t>
  </si>
  <si>
    <t>SLR11.4-55</t>
  </si>
  <si>
    <t>The variables in the `/etc/default/passwd` file indicate various strategies for creating differences required between an old and a new password. As requiring users to select a specific numbers of differences between the characters in the existing password and the new one can strengthen the password by increasing the symbol-set space, to further increase the difficulty of breaking any password by brute-force attacks, these values should be set as appropriate to the needs of the user.</t>
  </si>
  <si>
    <t>Perform the following to verify that the result is as recommended:
```
# grep "^NAMECHECK=" /etc/default/passwd
NAMECHECK=YES
```
```
# grep "^HISTORY=" /etc/default/passwd
HISTORY=24
```
```
# grep "^MINDIFF=" /etc/default/passwd
MINDIFF=2
```
# grep "^MINALPHA=" /etc/default/passwd
MINALPHA=3
```
# grep "^MINUPPER=" /etc/default/passwd
MINUPPER=1
```
```
# grep "^MINLOWER=1" /etc/default/passwd
MINLOWER=1
```
```
# grep "^MINSPECIAL=1" /etc/default/passwd
MINSPECIAL=1
```
```
# grep "^MINDIGIT=1" /etc/default/passwd
MINDIGIT=1
```
```
# grep "^MAXREPEATS=1" /etc/default/passwd
MAXREPEATS=4
```
```
# grep "^WHITESPACE=YES" /etc/default/passwd
WHITESPACE=YES
```
```
# grep "^DICTIONDBDIR=/var/passwd" /etc/default/passwd
DICTIONDBDIR=/var/passwd
```
```
# grep "^DICTIONLIST=/usr/share/lib/dict/words" /etc/default/passwd
DICTIONLIST=/usr/share/lib/dict/words
```</t>
  </si>
  <si>
    <t xml:space="preserve">Setting meet IRS Requirements.  
NAMECHECK=YES
HISTORY=24
MINDIFF=2
MINALPHA=3
MINUPPER=1
MINLOWER=1
MINSPECIAL=1
MINDIGIT=1
MINNONALPHA=1
MAXREPEATS=4
WHITESPACE=YES
DICTIONLIST=/usr/share/lib/dict/words
</t>
  </si>
  <si>
    <t>IRS Publication 1075 mandates that the password history expiry be set to 24 generations (or 6 months non‑reuse).
Note: If test case SLRGEN-11 has passed, then this test case is not applicable.</t>
  </si>
  <si>
    <t>7.2</t>
  </si>
  <si>
    <t>Administrators may wish to add site-specific dictionaries to the `DICTIONLIST` parameter.</t>
  </si>
  <si>
    <t>Perform the following to implement the recommended state:
```
# cd /etc/default
```
```
# awk '
/NAMECHECK=/ { $1 = "NAMECHECK=YES" };
/HISTORY=/ { $1 = "HISTORY=24" };
/MINDIFF=/ { $1 = "MINDIFF=2" };
/MINUPPER=/ { $1 = "MINUPPER=1" };
/MINLOWER=/ { $1 = "MINLOWER=1" };
/MINSPECIAL=/ { $1 = "MINSPECIAL=1" };
/MINDIGIT=/ { $1 = "MINDIGIT=1" };
/MINALPHA=/ { $1 = "MINALPHA=3" };
/MAXREPEATS=/ { $1 = "MAXREPEATS=4" };
/WHITESPACE=/ { $1 = "WHITESPACE=YES" };
/DICTIONDBDIR=/ { $1 = "DICTIONDBDIR=/var/passwd" };
/DICTIONLIST=/ { $1 = "DICTIONLIST=/usr/share/lib/dict/words" };
{ print }' passwd &gt; passwd.CIS
```
```
# mv passwd.CIS passwd
```</t>
  </si>
  <si>
    <t>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
/NAMECHECK=/ { $1 = "NAMECHECK=YES" };
/HISTORY=/ { $1 = "HISTORY=24" };
/MINDIFF=/ { $1 = "MINDIFF=2" };
/MINUPPER=/ { $1 = "MINUPPER=1" };
/MINLOWER=/ { $1 = "MINLOWER=1" };
/MINSPECIAL=/ { $1 = "MINSPECIAL=1" };
/MINDIGIT=/ { $1 = "MINDIGIT=1" };
/MINALPHA=/ { $1 = "MINALPHA=3" };
/MAXREPEATS=/ { $1 = "MAXREPEATS=4" };
/WHITESPACE=/ { $1 = "WHITESPACE=YES" };
/DICTIONDBDIR=/ { $1 = "DICTIONDBDIR=/var/passwd" };
/DICTIONLIST=/ { $1 = "DICTIONLIST=/usr/share/lib/dict/words" };
{ print }' passwd &gt; passwd.CIS
# mv passwd.CIS passwd.</t>
  </si>
  <si>
    <t xml:space="preserve">To close this finding, please provide a screenshot of the password configuration settings  with the agency's CAP. </t>
  </si>
  <si>
    <t>SLR11.4-89</t>
  </si>
  <si>
    <t xml:space="preserve">Perform the following to verify that the result is as recommended:
```
# grep "^PASSLENGTH=" /etc/default/passwd
PASSLENGTH=14
```
</t>
  </si>
  <si>
    <t xml:space="preserve">Setting meets IRS Requirements.  
PASSLENGTH=14
</t>
  </si>
  <si>
    <t>7.2.1</t>
  </si>
  <si>
    <t>Perform the following to implement the recommended state:
```
# cd /etc/default
```
```
# awk '/PASSLENGTH=/ { $1 = "PASSLENGTH=14" };
{ print }' passwd &gt; passwd.CIS
```
```
# mv passwd.CIS passwd
```</t>
  </si>
  <si>
    <t>Configure strong password settings that comply with IRS Publication 1075. These settings include but are not limited to - password length, aging, history and acceptable characters. One method to accomplish the recommended state is to execute the following command(s):
# cd /etc/default
# awk '/PASSLENGTH=/ { $1 = "PASSLENGTH=14" };
# mv passwd.CIS passwd.</t>
  </si>
  <si>
    <t>SLR11.4-56</t>
  </si>
  <si>
    <t>Set Default umask for users</t>
  </si>
  <si>
    <t>The default `umask`(1) determines the permissions of files created by users. The user creating the file has the discretion of making their files and directories readable by others via the `chmod`(1) command. Users who wish to allow their files and directories to be readable by others by default may choose a different default `umask `by inserting the `umask `command into the standard shell configuration files (`.profile`, `.cshrc`, etc.) in their home directories.</t>
  </si>
  <si>
    <t>Perform the following to verify that the result is as recommended:
```
# grep "^UMASK=" /etc/default/login
UMASK=027
```</t>
  </si>
  <si>
    <t>Default Umask for users is set to 027. 
Output contains the following:
umask 027</t>
  </si>
  <si>
    <t>The default umask has not been set to 027.</t>
  </si>
  <si>
    <t>7.3</t>
  </si>
  <si>
    <t>Setting a very secure default value for `umask` ensures that users make a conscious choice about their file permissions. A default `umask` setting of `077` causes files and directories created by users to not be readable by any other user on the system. A `umask` of `027` would allow files and directories readable by users in the same Unix group, while a `umask` of `022` would make files readable by every user on the system.</t>
  </si>
  <si>
    <t>Perform the following to implement the recommended state:
```
# cd /etc/default
```
``` 
# awk '/#UMASK=/ { $1 = "UMASK=027" } { print }' login &gt; login.CIS
```
```
# mv login.CIS login
```</t>
  </si>
  <si>
    <t>Configure the system to enforce any new files created by to be unreadable by other users. One method to accomplish this is to set UMASK=077 within the files /etc/default/login, /etc/profile, /etc/.login. One method to accomplish the recommended state is to execute the following command(s):
# cd /etc/default
# awk '/#UMASK=/ { $1 = "UMASK=027" } { print }' login &gt; login.CIS
# mv login.CIS login.</t>
  </si>
  <si>
    <t xml:space="preserve">To close this finding, please provide a screenshot showing the default unmask has been set to 027 with the agency's CAP. </t>
  </si>
  <si>
    <t>SLR11.4-57</t>
  </si>
  <si>
    <t>Set Default File Creation Mask for FTP Users</t>
  </si>
  <si>
    <t>If FTP is permitted, set a strong, default file creation mask to apply to files created by the FTP server.</t>
  </si>
  <si>
    <t>Perform the following to verify that the result is as recommended:
```
# grep "^Umask" /etc/proftpd.conf | awk '{ print $2 }'
027
```
**Note:** This is only required on systems where the ftp server is installed.</t>
  </si>
  <si>
    <t>Default Umask for file creation is set to 027. 
Output contains the following:
umask 027</t>
  </si>
  <si>
    <t>The default file creation mask for FTP Users has not been set appropriately.</t>
  </si>
  <si>
    <t>7.4</t>
  </si>
  <si>
    <t>Many users assume that the FTP server will use their system file creation mask; generally it does not. This setting ensures that files transmitted over FTP use a strong file creation mask.</t>
  </si>
  <si>
    <t>Perform the following to implement the recommended state:
```
# cd /etc
```
```
# if [ "`grep '^Umask' proftpd.conf`" ]; then 
 awk '/^Umask/ { $2 = "027" } { print }' proftpd.conf &gt; proftpd.conf.CIS
 mv proftpd.conf.CIS proftpd.conf
 else
 echo "Umask 027" &gt;&gt; proftpd.conf
 fi
```</t>
  </si>
  <si>
    <t>Configure the system to enforce files created by the FTP server to be readable only that user. One method to accomplish the recommended state is to execute the following command(s):
# cd /etc
# if [ "`grep '^Umask' proftpd.conf`" ]; then 
 awk '/^Umask/ { $2 = "027" } { print }' proftpd.conf &gt; proftpd.conf.CIS
 mv proftpd.conf.CIS proftpd.conf
 else
 echo "Umask 027" &gt;&gt; proftpd.conf
 fi.</t>
  </si>
  <si>
    <t xml:space="preserve">To close this finding, please provide a screenshot showing the default umask for file creation is set to 027 with the agency's CAP. </t>
  </si>
  <si>
    <t>SLR11.4-58</t>
  </si>
  <si>
    <t>The "mesg n" command blocks attempts to use the `write` or `talk` commands to contact users at their terminals, but has the side effect of slightly strengthening permissions on the user's tty device.</t>
  </si>
  <si>
    <t>Perform the following to verify that the result is as recommended:
```
# grep "^mesg" /etc/.login
mesg n
```
```
# grep "^mesg" /etc/profile
mesg n
```</t>
  </si>
  <si>
    <t>"mesg n" has been set as default for All Users.   
Output contains the following:
mesg n</t>
  </si>
  <si>
    <t>"mesg n" has not been as Default for all users.</t>
  </si>
  <si>
    <t>7.5</t>
  </si>
  <si>
    <t>Since `write` and `talk` are no longer widely used at most sites, the incremental security increase is worth the loss of functionality.</t>
  </si>
  <si>
    <t>Perform the following to implement the recommended state:
```
# cd /etc
```
```
# for file in profile .login ; do
 if [ "`grep mesg $file`" ]; then
 awk '$1 == "mesg" { $2 = "n" } { print }' $file &gt; $file.CIS
 mv $file.CIS $file
 else
 echo mesg n &gt;&gt; $file
 fi
 done 
```</t>
  </si>
  <si>
    <t>Disable the write and talk features between terminals. One method to accomplish the recommended state is to execute the following command(s):
# cd /etc
# for file in profile .login ; do
 if [ "`grep mesg $file`" ]; then
 awk '$1 == "mesg" { $2 = "n" } { print }' $file &gt; $file.CIS
 mv $file.CIS $file
 else
 echo mesg n &gt;&gt; $file
 fi
 done.</t>
  </si>
  <si>
    <t xml:space="preserve">To close this finding, please provide a screenshot showing the 'mesg n' has been set to default for all users with the agency's CAP. </t>
  </si>
  <si>
    <t>SLR11.4-59</t>
  </si>
  <si>
    <t>User accounts must be locked out after 120 days of inactivity. This number may vary based on the particular site's policy.</t>
  </si>
  <si>
    <t>Perform the following to verify that the result is as recommended:
```
# useradd -D | xargs -n 1 | grep inactive | awk -F= '{ print $2 }' 
120
```
```
# logins -axo -l "[name]" | awk -F: '{ print $13 }'
120
```</t>
  </si>
  <si>
    <t xml:space="preserve">User accounts are locked after 120 days of inactivity.  </t>
  </si>
  <si>
    <t>Inactive user accounts have not been locked.</t>
  </si>
  <si>
    <t>Changed from 35 to 120 days to reflect IRS requirements.</t>
  </si>
  <si>
    <t>7.6</t>
  </si>
  <si>
    <t>Perform the following to implement the recommended state:
```
# useradd -D -f 120
```
To set this policy on a user account, use the command(s):
```
# usermod -f 120 [name] 
```
To set this policy on a role account, use the command(s):
```
# rolemod -f 120 [name]
```</t>
  </si>
  <si>
    <t>Configure all accounts to lock after 120 days of inactivity. One method to accomplish the recommended state is to execute the following command(s):
# useradd -D -f 120
To set this policy on a user account, use the command(s):
# usermod -f 120 [name] 
To set this policy on a role account, use the command(s):
# rolemod -f 120 [name].</t>
  </si>
  <si>
    <t>SLR11.4-60</t>
  </si>
  <si>
    <t>The contents of the `/etc/issue` file are displayed prior to the login prompt on the system's console and serial devices and also prior to logins via `telnet` and Secure Shell. The contents of the `/etc/motd` file are generally displayed after all successful logins, regardless from where the user is logging in.</t>
  </si>
  <si>
    <t>Perform the following to verify that the result is as recommended:
```
# cat /etc/motd
Authorized users only. All activity may be monitored and reported.
```
```
# ls -l /etc/motd
-rw-r--r-- 1 root sys 67 Dec 20 18:28 /etc/motd
```
```
# cat /etc/issue
Authorized users only. All activity may be monitored and reported. 
```
```
# ls -l /etc/issue
-rw-r--r-- 1 root root 66 Dec 20 18:27 /etc/issue
```</t>
  </si>
  <si>
    <t>Permissions for these files are:
/etc/motd
-rw-r--r-- 1 root root 
/etc/issue
-rw-r--r-- 1 root root 
The displayed warning banner must have this content: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</si>
  <si>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8</t>
  </si>
  <si>
    <t>8.1</t>
  </si>
  <si>
    <t>Warning messages inform users who are attempting to login to the system of their legal status regarding the system and must include the name of the organization that owns the system and any monitoring policies that are in place. As implementing a logon banner to deter inappropriate use and can provide a foundation for legal action against abuse, this warning content should be set as appropriate. Consult with your organization's legal counsel for the appropriate wording as the examples below are for demonstration purposes only.</t>
  </si>
  <si>
    <t>Perform the following to implement the recommended state:
```
# echo "Authorized users only. All activity may be monitored and reported." &gt; /etc/motd
```
```
# echo "Authorized users only. All activity may be monitored and reported." &gt; /etc/issue
```
```
# chown root:root /etc/issue
```
```
# chmod 644 /etc/issue
```</t>
  </si>
  <si>
    <t>Configure a warning banner in the /etc/motd file for login sessions to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t>
  </si>
  <si>
    <t>SLR11.4-61</t>
  </si>
  <si>
    <t>Enable a Warning Banner for the FTP service</t>
  </si>
  <si>
    <t>Perform the following to verify that the result is as recommended:
```
# grep "DisplayConnect" /etc/proftpd.conf
DisplayConnect /etc/issue
```</t>
  </si>
  <si>
    <t>Expected Results:
The warning banner is compliant with IRS guidelines and contains the following 4 elements:
-  the system contains US government information
-  users’ actions are monitored and audited
-  unauthorized use of the system is prohibited 
-  unauthorized use of the system is subject to criminal and civil penalties</t>
  </si>
  <si>
    <t>8.2</t>
  </si>
  <si>
    <t>If FTP is permitted for use in your environment, it is important to ensure that Warning Banners inform users who are attempting to access the system of their legal status regarding using the system. The text below is a generic sample only, so consult with your organization's legal counsel for the appropriate wording.</t>
  </si>
  <si>
    <t>Perform the following to implement the recommended state:
```
# echo "DisplayConnect /etc/issue" &gt;&gt; /etc/proftpd.conf
```
```
# svcadm restart ftp
```</t>
  </si>
  <si>
    <t>Configure an IRS compliant warning banner in the  /etc/ftpd/banner.msg for FTP users.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t>
  </si>
  <si>
    <t>SLR11.4-62</t>
  </si>
  <si>
    <t>Enable a Warning Banner for the SSH Service</t>
  </si>
  <si>
    <t>The contents of the `Banner` string in the `/etc/ssh/sshd_config` file are sent to the remote user before authentication is allowed, requiring that the user read the legal caution.</t>
  </si>
  <si>
    <t>Perform the following to verify that the result is as recommended:
```
# grep "^Banner" /etc/ssh/sshd_config
Banner /etc/issue
```</t>
  </si>
  <si>
    <t>8.3</t>
  </si>
  <si>
    <t>Performing these steps will ensure the appropriate legal caution is displayed to any user accessing the system via SSH.</t>
  </si>
  <si>
    <t>Perform the following to implement the recommended state:
```
# awk '/^#Banner/ { $1 = "Banner" } { print }' /etc/ssh/sshd_config &gt; /etc/ssh/sshd_config.CIS
```
```
# mv /etc/ssh/sshd_config.CIS /etc/ssh/sshd_config
```
```
# svcadm restart svc:/network/ssh
```</t>
  </si>
  <si>
    <t>Configure the /etc/ssh/sshd_config file, banner field, to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t>
  </si>
  <si>
    <t>SLR11.4-63</t>
  </si>
  <si>
    <t>Enable a Warning Banner for the GNOME Service</t>
  </si>
  <si>
    <t>The GNOME Display Manager is used for login session management. See the manual page `gdm`(1) for more information on configuration of the settings, which can be user or group specific.</t>
  </si>
  <si>
    <t>If GDM is installed perform the following to verify that the result is as recommended:
```
# cd /etc/gdm/Init
```
```
# grep "Security Message" Default
--title="Security Message" --filename=/etc/issue
```</t>
  </si>
  <si>
    <t>8.4</t>
  </si>
  <si>
    <t>The remediation action for this item sets a pre-login warning message for GDM users. Additional methods can be employed to display a similar message to a user post-authentication. For more information, see the Oracle Solaris 11 Security Guidelines document.</t>
  </si>
  <si>
    <t>Perform the following to implement the recommended state:
Edit the `/etc/gdm/Init/Default` file to add the following content before the last line of the file.
```
/usr/bin/zenity --text-info --width=800 --height=300 --title="Security Message" --filename=/etc/issue
```</t>
  </si>
  <si>
    <t>Configure an IRS compliant warning banner in the /etc/gdm/Init/Default file.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t>
  </si>
  <si>
    <t>SLR11.4-64</t>
  </si>
  <si>
    <t>Check that the Banner Setting for telnet is Null</t>
  </si>
  <si>
    <t>The `BANNER` variable in the file `/etc/default/telnetd` can be used to display text before the telnet login prompt. Traditionally, it has been used to display the OS level of the target system.</t>
  </si>
  <si>
    <t>Perform the following to verify that the result is as recommended:
```
# grep "^BANNER" /etc/default/telnetd
BANNER=
```</t>
  </si>
  <si>
    <t>The BANNER variable has been set to null. 
Output contains the following:
BANNER=&lt;NULL&gt;</t>
  </si>
  <si>
    <t>The telnet warning BANNER variable is not set to NULL.</t>
  </si>
  <si>
    <t>8.5</t>
  </si>
  <si>
    <t>The warning banner provides information that can be used in reconnaissance for an attack. By default, this file is distributed with the `BANNER` variable set to null. It is not necessary to create a separate warning banner for `telnet` if a warning is set in the `/etc/issue` file. As `telnet` is an insecure protocol, it should be **disabled** and all remote administrative/user connections take place by Secure Shell.</t>
  </si>
  <si>
    <t>Perform the following to implement the recommended state:
```
# cd /etc/default
```
```
# awk '/^BANNER=/ { $1 = "BANNER=" }; { print }' telnetd &gt; telnetd.CIS
```
```
# mv telnetd.CIS telnetd
```</t>
  </si>
  <si>
    <t>Configure an IRS compliant warning banner in the  /etc/default/telnetd file, BANNER field for telnet users.  The warning banner must contain the four required elements below that are defined in IRS Publication 1075:
1) The system contains US government information
2) Users actions are monitored and audited
3) Unauthorized use of the system is prohibited 
4) Unauthorized use of the system is subject to criminal and civil penalties.</t>
  </si>
  <si>
    <t>SLR11.4-65</t>
  </si>
  <si>
    <t>The `consadm` command can be used to select or display alternate console devices.</t>
  </si>
  <si>
    <t>Perform the following to verify that the result is as recommended:
```
# /usr/sbin/consadm -p
```
(No output should be returned.)
**Note:** This only applies to global zones.</t>
  </si>
  <si>
    <t>Remote consoles have been defined.</t>
  </si>
  <si>
    <t>9</t>
  </si>
  <si>
    <t>9.1</t>
  </si>
  <si>
    <t>Since the system console has special properties to handle emergency situations, it is important to ensure that the console is in a physically secure location and that unauthorized consoles have not been defined. The "`consadm -p`" command displays any alternate consoles that have been defined as auxiliary across reboots. If no remote consoles have been defined, there will be no output from this command.</t>
  </si>
  <si>
    <t>Perform the following to implement the recommended state:
```
# /usr/sbin/consadm [-d device...]
```</t>
  </si>
  <si>
    <t>Ensure the console listing only contains items physically secured within the environment. One method to accomplish the recommended state is to execute the following command(s):
# /usr/sbin/consadm [-d device...].</t>
  </si>
  <si>
    <t>SLR11.4-66</t>
  </si>
  <si>
    <t>Although the `useradd` program will not let you create a duplicate user name, it is possible for an administrator to manually modify `passwd`(4) and change the user name.</t>
  </si>
  <si>
    <t>Perform the following to verify that the result is as recommended:
```
# getent passwd | cut -f1 -d":" | sort -n | uniq -c | while read x ; do
 [ -z "${x}" ] &amp;&amp; break
 set - $x
 if [ $1 -gt 1 ]; then
 gids=`getent passwd | nawk -F: '($1 == n) { print $3 }' n=$2 | xargs`
 echo "Duplicate User Name ($2): ${gids}"
 fi
 done
```
(No output should be returned.)</t>
  </si>
  <si>
    <t>There are duplicate usernames on the system.</t>
  </si>
  <si>
    <t>9.2</t>
  </si>
  <si>
    <t>If a user is assigned a duplicate user name, it will create and have access to files with the first UID for that username in `passwd`(4). For example, if "test4" has a UID of 1000 and a subsequent "test4" entry has a UID of 2000, logging in as "test4" will use UID 1000. Effectively, the UID is shared, which is a potential security problem.</t>
  </si>
  <si>
    <t>Correct or justify any items discovered in the Audit step. Determine if there are any duplicate user names, and work with their respective owners to determine the best course of action in accordance with site policy.</t>
  </si>
  <si>
    <t>Review all assigned usernames and ensure that there are no duplicate identifiers assigned.  The recommendation can be implemented by removing any duplicate usernames that are identified by executing the following script: 
# getent passwd | cut -f1 -d":" | sort | uniq -d.</t>
  </si>
  <si>
    <t>SLR11.4-67</t>
  </si>
  <si>
    <t>Users can be defined to have a home directory in `passwd`(4), even if the directory does not actually exist.</t>
  </si>
  <si>
    <t>Perform the following to verify that the result is as recommended:
```
# logins -xo | while read line; do
 user=`echo ${line} | awk -F: '{ print $1 }'`
 home=`echo ${line} | awk -F: '{ print $6 }'`
 if [ ! -d "${home}" ]; then
 echo ${user}
 fi
 done
```
Starting in Solaris 11.4, uucp is no longer installed by default. With the `uucp` package installed, only `uucp` and `nuucp` should generate errors (as their home directories do not exist). Other entries should be verified for correctness.</t>
  </si>
  <si>
    <t xml:space="preserve">For each system user, there is an associated home directory. </t>
  </si>
  <si>
    <t>User's home directory does not exist in passwd(4).</t>
  </si>
  <si>
    <t>9.3</t>
  </si>
  <si>
    <t>Correct or justify any items discovered in the Audit step. Determine if there exists any users whose home directories do not exist, and work with those users to determine the best course of action in accordance with site policy.</t>
  </si>
  <si>
    <t xml:space="preserve">Ensure all users have valid home directories. Create any directories for users who do not have a home directory.  The recommendation can be implemented by removing any discrepancies identified when performing the following:
# /usr/sbin/pwck.
</t>
  </si>
  <si>
    <t>SLR11.4-68</t>
  </si>
  <si>
    <t>Verify System Account Default Passwords</t>
  </si>
  <si>
    <t>There are a number of accounts provided with the Solaris OS that are used to manage applications and are not intended to provide an interactive shell. These accounts are delivered either in a locked or non-login state. Oracle does not support nor recommend changing the passwords associated with these accounts.</t>
  </si>
  <si>
    <t>Perform the following to determine if the system is configured as recommended:
```
# for user in $(logins -s | awk '{ print $1 }'); do
 if [ "${user}" != "root" ]; then 
 stat=`passwd -s ${user} | awk '{ print $2 }'`
 if [ "${stat}" != "LK" ] &amp;&amp; [ "${stat}" != "NL" ]; then
 echo "Account ${user} is not locked or non-login."
 fi
 fi
 done
```
(No output should be returned.)</t>
  </si>
  <si>
    <t>Default system accounts have not been locked.</t>
  </si>
  <si>
    <t>9.4</t>
  </si>
  <si>
    <t>System accounts, such as `bin`, `lpd`, and `sys` have special purposes and privileges. By default, these accounts are configured as either locked or non-login. This status should be verified to ensure that these accounts have not accidentally or intentionally been enabled.</t>
  </si>
  <si>
    <t>To lock a single account, use the command:
```
# passwd -d [username]
```
```
# passwd -l &lt;em&gt;[username] 
```
To configure a single account to be non-login, use the command:
```
# passwd -d [username]
```
```
# passwd -N &lt;em&gt;[username]
```</t>
  </si>
  <si>
    <t>Ensure all default accounts are assigned a unique password  to prevent system login. A full list is available within the CIS Benchmark and IRS SCSEM. To lock a single account, use the command:
To lock a single account, use the command:
# passwd -d [username]
# passwd -l [username] 
To configure a single account to be non-login, use the command:
# passwd -d [username]
# passwd -N [username].</t>
  </si>
  <si>
    <t xml:space="preserve">To close this finding, please provide a screenshot showing default system accounts have been locked with the agency's CAP. </t>
  </si>
  <si>
    <t>SLR11.4-69</t>
  </si>
  <si>
    <t>SI-7</t>
  </si>
  <si>
    <t xml:space="preserve">Software, Firmware, and Information Integrity </t>
  </si>
  <si>
    <t>The `pkg verify` and command checks the accuracy of installed directory structures and files.</t>
  </si>
  <si>
    <t>Perform the following to verify that the result is as recommended:
```
# pkg verify
```
Errors may be a simple reflection of changes made earlier in this benchmark, such as alteration of the ownership of the `cron` process, so this result indicates that pkg verify is doing its job and detecting file changes.</t>
  </si>
  <si>
    <t xml:space="preserve">System files and directories are maintained with the permissions they were intended to have from the OS vendor (Oracle).
</t>
  </si>
  <si>
    <t>System file permission have not been set appropriately.</t>
  </si>
  <si>
    <t>9.5</t>
  </si>
  <si>
    <t>Correct or justify any items discovered in the Audit step. Perform the following to set correct any identified package errors:
```
# pkg fix
```
Exercise caution in running this command as it may reverse modifications implemented previously including some of those recommended by this document. Rather than use this command broadly, it is recommended that it be used more tactically to correct specific package problems when possible.</t>
  </si>
  <si>
    <t>Utilize the pkg verify command to check the accuracy of installed files as well as the integrity of directory structures and files. One method to accomplish the recommendation is to Correct or justify any items discovered in the Audit step. Perform the following to correct or justify any items discovered in the Audit step. Perform the following to set correct any identified package errors:
# pkg fix
Exercise caution in running this command as it may reverse modifications implemented previously including some of those recommended by this document. Rather than use this command broadly, it is recommended that it be used more tactically to correct specific package problems when possible.</t>
  </si>
  <si>
    <t>SLR11.4-70</t>
  </si>
  <si>
    <t>An account with an empty password field means that anybody may log in as that user without providing a password at all (assuming that the value `PASSREQ=NO` is set in `/etc/default/login`).</t>
  </si>
  <si>
    <t>Perform the following to verify that the result is as recommended:
```
# logins -p
```
No output should be returned.</t>
  </si>
  <si>
    <t>Some password fields are empty.</t>
  </si>
  <si>
    <t>9.6</t>
  </si>
  <si>
    <t>All accounts must have passwords, be configured as "Non-login," or be locked.</t>
  </si>
  <si>
    <t>Use the `passwd -l` command to lock accounts that are not permitted to execute commands . Use the `passwd -N` command to set accounts to be non-login.</t>
  </si>
  <si>
    <t xml:space="preserve">Utilize the passwd -l command to lock accounts that are not permitted to execute commands . Use the passwd -N command to set accounts to be non-login. </t>
  </si>
  <si>
    <t xml:space="preserve">To close this finding, please provide a screenshot showing all accounts have passwords, are configured as 'non-login', or are locked with the agency's CAP. </t>
  </si>
  <si>
    <t>SLR11.4-71</t>
  </si>
  <si>
    <t>Any account with UID 0 has superuser rights on the system.</t>
  </si>
  <si>
    <t>Perform the following to verify that the result is as recommended:
```
# logins -o | awk -F: '($2 == 0) { print $1 }'
root
```</t>
  </si>
  <si>
    <t xml:space="preserve">Root is the only account with a User ID (UID) of 0. </t>
  </si>
  <si>
    <t>A superuser other than root exists with the superuser identifier.</t>
  </si>
  <si>
    <t>9.7</t>
  </si>
  <si>
    <t>This access must be limited to only the default `root` role and be made accessible from the system console only. Administrative access granted to an unprivileged account should use an approved mechanism such as RBAC.</t>
  </si>
  <si>
    <t>Disable or delete any other `0` UID entries that are displayed; there should be only one `root` account. Finer granularity access control for administrative access can be obtained by using the Solaris Role-Based Access Control (RBAC) mechanism. RBAC configurations should be monitored via `user_attr`(4) to make sure that privileges are managed appropriately.</t>
  </si>
  <si>
    <t xml:space="preserve">Ensure that no other accounts aside from the root account have a user ID of zero (0).  One method to accomplish the recommended state is to execute the following command(s):
# logins -o | awk -F: '($2 == 0) { print $1 }' and ensure the output is root.
</t>
  </si>
  <si>
    <t>SLR11.4-72</t>
  </si>
  <si>
    <t>The `root` user can execute any command on the system and could be tricked into executing programs if the PATH is not set correctly.</t>
  </si>
  <si>
    <t>Perform the following to verify that the result is as recommended:
```
# if [ "`echo $PATH | grep :: `" != "" ]; then
 echo "Empty Directory in PATH (::)"
 fi
```
No output should be returned
```
# if [ "`echo $PATH | grep :$`" != "" ]; then
 echo "Trailing : in PATH"
 fi
```
No output should be returned
```
#!/usr/bin/bash
p=`echo $PATH | sed -e 's/::/:/' -e 's/:$//' -e 's/:/ /g'`
set -- $p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
```
No output should be returned.</t>
  </si>
  <si>
    <t>The root PATH integrity is not appropriately set.</t>
  </si>
  <si>
    <t>9.8</t>
  </si>
  <si>
    <t>Including the current working directory (.) or any other writable directory in `root's executable path makes it likely that an attacker can gain superuser access by forcing an administrator operating as `root` to execute a malcode, such as a Trojan horse program.</t>
  </si>
  <si>
    <t>Ensure all PATH variable entries are owned by root.  The recommendation can be implemented by removing all entries that appear after performing the following:
#if [ ""`echo $PATH | grep : `"" != """" ]; then
echo ""Empty Directory in PATH (:)""
fi
# if [ ""`echo $PATH | grep :$`"" != """" ]; then
echo ""Trailing : in PATH""
fi
# p=`echo $PATH | sed -e 's/:/:/' -e 's/:$//' -e 's/:/ /g'`
# set -- $p
# while [ ""$1"" != """" ]; do
if [ ""$1"" = ""."" ]; then
echo ""PATH contains .""
shift
continue
fi
if [ -d $1 ]; then
dirperm=`ls -ld $1 | cut -f1 -d"" ""`
if [ `echo $dirperm | cut -c6 ` != ""-"" ]; then
echo ""Group Write permission set on directory $1""
fi
if [ `echo $dirperm | cut -c9 ` != ""-"" ]; then
echo ""Other Write permission set on directory $1""
fi
fi
shift
done.</t>
  </si>
  <si>
    <t xml:space="preserve">To close this finding, please provide evidence of the PATH variable contents and a ls -l output for each directory with the agency's CAP. </t>
  </si>
  <si>
    <t>SLR11.4-73</t>
  </si>
  <si>
    <t>Perform the following to verify that the result is as recommended:
```
# for dir in `logins -ox | awk -F: '($8 == "PS") { print $6 }'`; do
 find ${dir} -type d -prune \( -perm -g+w -o -perm -o+r -o -perm -o+w -o -perm -o+x \) -ls
 done
```
No output should be returned.</t>
  </si>
  <si>
    <t>9.9</t>
  </si>
  <si>
    <t>Correct or justify any items discovered in the Audit step. Determine if any user directory permissions are world-readable, writable, or executable, and work with those users to determine the best course of action in accordance with site policy.</t>
  </si>
  <si>
    <t>Configure each users' home directory to not contain world writable files or directories.  One method to accomplish the recommendation is to
# for dir in `logins -ox |
 awk -F: '($8 == ""PS"" &amp; do
 dirperm=`ls -ld $dir | cut -f1 -d"" ""`
 if [ `echo $dirperm | cut -c6 ` != ""-"" ]; then
 echo ""Group Write permission set on directory $dir""
 fi
 if [ `echo $dirperm | cut -c8 ` != ""-"" ]; then
 echo ""Other Read permission set on directory $dir""
 fi
 if [ `echo $dirperm | cut -c9 ` != ""-"" ]; then
 echo ""Other Write permission set on directory $dir""
 fi
 if [ `echo $dirperm | cut -c10 ` != ""-"" ]; then
 echo ""Other Execute permission set on directory $dir""
 fi
done.</t>
  </si>
  <si>
    <t xml:space="preserve">To close this finding, please provide evidence of the user’s home directory permissions with the agency's CAP. </t>
  </si>
  <si>
    <t>SLR11.4-74</t>
  </si>
  <si>
    <t>Check Permissions on User "." (Hidden) Files</t>
  </si>
  <si>
    <t>Perform the following to verify that the result is as recommended:
```
# for dir in `logins -ox | awk -F: '($8 == "PS") { print $6 }'`; do
 find ${dir}/.[A-Za-z0-9]* \! -type l \( -perm -20 -o -perm -02 \) -ls
 done
```
No output should be returned.
**Note:** On systems with a large number of files and/or directories, this audit may be a long running process.</t>
  </si>
  <si>
    <t>Permissions on "dot" files have not been set appropriately.</t>
  </si>
  <si>
    <t>9.10</t>
  </si>
  <si>
    <t>Correct or justify any items discovered in the Audit step. Determine if any user hidden files are world-readable or writable, and work with those users to determine the best course of action in accordance with site policy.</t>
  </si>
  <si>
    <t>Configure each users' dot files to not contain world writable files or directories.  The recommendation can be implemented by modifying permission on any files identified when performing the following:
# for dir in `logins -ox | awk -F: '($8 == ""PS"") { print $6 }'`; do
 for file in $dir/.[A-Za-z0-9]*; do
 # if [ ! -h ""$file"" -a -f ""$file"" ]; then
 fileperm=`ls -ld $file | cut -f1 -d"" ""`
 if [ `echo $fileperm | cut -c6 ` != ""-"" ]; then
 echo ""Group Write permission set on file $file""
 fi
 if [ `echo $fileperm | cut -c9 ` != ""-"" ]; then
 echo ""Other Write permission set on file $file""
 fi
 fi
done
done.</t>
  </si>
  <si>
    <t>SLR11.4-75</t>
  </si>
  <si>
    <t>Perform the following to verify that the result is as recommended:
# for dir in 
 `logins -ox | awk -F: '($8 == "PS") { print $6 }'`; do
 find ${dir}/.netrc -type f ( 
 -perm -g+r -o -perm -g+w -o -perm -g+x -o 
 -perm -o+r -o -perm -o+w -o -perm -o+x ) 
 -ls 2&gt;/dev/null
done
(No output should be returned.)</t>
  </si>
  <si>
    <t>Permissions on .netrc files have not been set appropriately.</t>
  </si>
  <si>
    <t>HPW10</t>
  </si>
  <si>
    <t>HPW10:  Passwords are allowed to be stored</t>
  </si>
  <si>
    <t>9.11</t>
  </si>
  <si>
    <t>`.netrc` files may contain unencrypted passwords that can be used to attack other systems.</t>
  </si>
  <si>
    <t>Correct or justify any items discovered in the Audit step. Determine if any user `.netrc` files are group- or world-readable or writable, and work with those users to determine the best course of action in accordance with site policy.</t>
  </si>
  <si>
    <t xml:space="preserve">Configure any .netrc files to be only allowed access by the users.  The recommendation can be implemented by modifying permission on any files identified when performing the following:
# for dir in `logins -ox |
 awk -F: '($8 == ""PS"") { print $6 }'`; do
 for file in $dir/.netrc; do
 if [ ! -h ""$file"" -a -f ""$file"" ]; then
 fileperm=`ls -ld $file | cut -f1 -d"" ""`
 if [ `echo $fileperm | cut -c5 ` != ""-"" ]
 then
 echo ""Group Read set on $file""
 fi
 if [ `echo $fileperm | cut -c6 ` != ""-"" ]
 then
 echo ""Group Write set on $file""
 fi
 if [ `echo $fileperm | cut -c7 ` != ""-"" ]
 then
 echo ""Group Execute set on $file""
 fi
 if [ `echo $fileperm | cut -c8 ` != ""-"" ]
 then
 echo ""Other Read set on $file""
 fi
 if [ `echo $fileperm | cut -c9 ` != ""-"" ]
 then
 echo ""Other Write set on $file""
 fi
 if [ `echo $fileperm | cut -c10 ` != ""-"" ]
 then
 echo ""Other Execute set on $file""
 fi
 fi
 done
done.
</t>
  </si>
  <si>
    <t>SLR11.4-76</t>
  </si>
  <si>
    <t>While no `.rhosts` files are shipped with Solaris, users can easily create them.</t>
  </si>
  <si>
    <t>Perform the following to verify that the result is as recommended:
```
# for dir in `logins -ox | awk -F: '($8 == "PS") { print $6 }'`; do
 find ${dir}/.rhosts -type f -ls 2&gt;/dev/null
 done
```
No output should be returned.</t>
  </si>
  <si>
    <t>Permissions on .rhosts files have not been set appropriately.</t>
  </si>
  <si>
    <t>9.12</t>
  </si>
  <si>
    <t>This action is only meaningful if `.rhosts` support is permitted in the PAM configuration. Even though the `.rhosts` files are ineffective if support is disabled in the PAM configuration, they may have been brought over from other systems and could contain information useful to an attacker for those other systems.</t>
  </si>
  <si>
    <t>Correct or justify any items discovered in the Audit step. Determine if any user `.rhosts` files are present in user directories and work with those users to determine the best course of action in accordance with site policy.</t>
  </si>
  <si>
    <t xml:space="preserve">Remove any .rhosts files from the system as they contain cleartext credentials.  The recommendation can be implemented by removing any .rhosts files identified when performing the following:
# for dir in `logins -ox |
 awk -F: '($8 == ""PS"") { print $6 }'`; do
 for file in $dir/.rhosts; do
 if [ ! -h ""$file"" -a -f ""$file"" ]; then
 echo "".rhosts file in $dir""
 fi done
done.
</t>
  </si>
  <si>
    <t xml:space="preserve">To close this finding, please provide a screenshot of the output generated from executing the above script  with the agency's CAP. </t>
  </si>
  <si>
    <t>SLR11.4-77</t>
  </si>
  <si>
    <t>Check Groups in passwd</t>
  </si>
  <si>
    <t>Over time, system administration errors and changes can lead to groups being defined in `passwd` but not in `group`.</t>
  </si>
  <si>
    <t>Perform the following to verify that the result is as recommended:
```
# logins -xo | awk -F: '($3 == "") { print $1 }'
```
No output should be returned.</t>
  </si>
  <si>
    <t>Groups are defined in passwd but not in group.</t>
  </si>
  <si>
    <t>9.13</t>
  </si>
  <si>
    <t>Groups defined in `passwd` but not in `group` file pose a threat to system security since group permissions are not properly managed.</t>
  </si>
  <si>
    <t>Correct or justify any items discovered in the Audit step. Determine if any groups are in `passwd` but not in `group`, and work with those users or group owners to determine the best course of action in accordance with site policy.</t>
  </si>
  <si>
    <t>Ensure all groups defined on the system are needed and /etc/group and /etc/passwd are synchronized.  The recommendation can be implemented by removing any excess groups identified when executing the following script:
#!/sbin/sh 
defUsers=""root daemon bin sys adm lp uucp nuucp smmsp listen gdm webservd postgres svctag nobody noaccess nobody4 unknown""
getent passwd | while :
do
 x=`line`
 if [ ""$x"" = """" ]
 then
 break
 fi
 userid=`echo ""$x"" | cut -f1 -d':'`
 found=0
 for n in $defUsers
 do
 if [ $userid = ""$n"" ]
 then
 found=1
 break
 fi
 done
 if [ $found -eq 1 ]
 then
 continue
 fi
 groupid=`echo ""$x"" | cut -f4 -d':'`
 getent group | while :
 do
 x=`line`
 if [ ""$x"" = """" ]
 then
 echo ""Groupid $groupid does not exist in /etc/group, but is used by $userid""
 break
 fi
 y=`echo $x | cut -f3 -d"":""`
 if [ $y -eq $groupid ]
 then
 break
 fi
 done
done.</t>
  </si>
  <si>
    <t>SLR11.4-78</t>
  </si>
  <si>
    <t>`passwd` defines a home directory that each user is placed in upon login. If there is no defined home directory, a user will be placed in `/` and will not be able to write any files or have local environment variables set.</t>
  </si>
  <si>
    <t>This following check is to make sure each user has a home directory defined in `passwd`.
```
# logins -xo | while read line; do
 user=`echo ${line} | awk -F: '{ print $1 }'`
 home=`echo ${line} | awk -F: '{ print $6 }'`
 if [ -z "${home}" ]; then
 echo ${user}
 fi
 done
```
No output should be returned.</t>
  </si>
  <si>
    <t>All users have not been assigned a home directory in passwd.</t>
  </si>
  <si>
    <t>9.14</t>
  </si>
  <si>
    <t>All users must be assigned a home directory in `passwd`.</t>
  </si>
  <si>
    <t>Correct or justify any items discovered in the Audit step. Determine if there exists any users who are in `passwd` but do not have a home directory, and work with those users to determine the best course of action in accordance with site policy.</t>
  </si>
  <si>
    <t xml:space="preserve">Ensure all users have valid home directories. Create any directories for users who do not have a home directory.  The recommendation can be implemented by removing unneeded users or assigning home directories to any users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-z ""${dir}"" ] || [ ""$dir"" = ""/"" ]); then
 echo ""User $user has no home directory defined""
 fi
 fi
done.
</t>
  </si>
  <si>
    <t>SLR11.4-79</t>
  </si>
  <si>
    <t>Perform the following to verify that the result is as recommended:
```
# logins -xo | awk -F: '($8 == "PS") { print }' | while read line; do
 user=`echo ${line} | awk -F: '{ print $1 }'`
 home=`echo ${line} | awk -F: '{ print $6 }'`
 find ${home} -type d -prune \! -user ${user} -ls
 done
```
Only uucp and nuucp should generate errors (as their home directories do not exist). Other entries should be verified for correctness.</t>
  </si>
  <si>
    <t xml:space="preserve">Each user has a valid home directory that is owned by the user. </t>
  </si>
  <si>
    <t>The user does not own their home directory.</t>
  </si>
  <si>
    <t>9.15</t>
  </si>
  <si>
    <t>Correct or justify any items discovered in the Audit step. Determine if there exists any users whose home directory is not properly owned, and work with those users to determine the best course of action in accordance with site policy.</t>
  </si>
  <si>
    <t xml:space="preserve">Ensure all users have valid home directories and they own their directory.  The recommendation can be implemented by removing any discrepancies identified when executing the following script:
#!/sbin/sh
getent passwd | awk -F: '{ print $1"" ""$6 }' | while read user dir
do
 found=0
 for tUser in root daemon bin sys adm lp uucp nuucp smmsp listen gdm webservd postgres svctag nobody noaccess nobody4 unknown
 do
 if [ ""$user"" = ""$tUser"" ]; then
 found=1
 fi
 done
 if [ $found -eq 0 ]; then
 if [ -d $dir ]; then
 owner=`ls -ld $dir/. | awk '{ print $3 }'`
 if [ ""$owner"" != ""$user"" ]; then
 echo ""Home directory for $user is owned by $owner""
 fi
 else
 echo ""$user has no home directory""
 fi
 fi
done.
</t>
  </si>
  <si>
    <t>SLR11.4-80</t>
  </si>
  <si>
    <t>Although the `useradd` program will not let you create a duplicate User ID (UID), it is possible for an administrator to manually modify `passwd` and change the UID field.</t>
  </si>
  <si>
    <t>Perform the following to verify that the result is as recommended:
```
# logins -d
```
No output should be returned.</t>
  </si>
  <si>
    <t>There are duplicate UID's on the system.</t>
  </si>
  <si>
    <t>9.16</t>
  </si>
  <si>
    <t>Correct or justify any items discovered in the Audit step. Determine if there exists any users who share a common `UID`, and work with those users to determine the best course of action in accordance with site policy.</t>
  </si>
  <si>
    <t>Review all assigned user IDs and ensure that there are no duplicate identifiers assigned. To seek out these duplicates, running the grep and uniq commands on /etc/password. The recommendation can be implemented by reviewing and reconciling all UID's identified when executing the following script:
# getent passwd | cut -f1,3 -d":" | awk -F: '{ printf("%s %sn", $1, $2) '} | sort -k2n | uniq | uniq -d -f 1 | awk '{ print "UID " $2 " is used by multiple users." '}
(nothing should be returned).</t>
  </si>
  <si>
    <t>SLR11.4-81</t>
  </si>
  <si>
    <t>Although the `groupadd` program will not let you create a duplicate Group ID (GID), it is possible for an administrator to manually modify `group` and change the GID field.</t>
  </si>
  <si>
    <t>Perform the following to verify that the result is as recommended:
```
# getent group | cut -f3 -d":" | sort -n | uniq -c | while read x ; do
 [ -z "${x}" ] &amp;&amp; break
 set - $x
 if [ $1 -gt 1 ]; then
 grps=`getent group | nawk -F: '($3 == n) { print $1 }' n=$2 | xargs`
 echo "Duplicate GID ($2): ${grps}"
 fi
 done
```
No output should be returned.</t>
  </si>
  <si>
    <t>There are duplicate GID's on the system.</t>
  </si>
  <si>
    <t>9.17</t>
  </si>
  <si>
    <t>Correct or justify any items discovered in the Audit step. Determine if there exists any duplicate group identifiers, and work with each respective group owner to remediate this issue and ensure that the group ownership of their files are set to an appropriate value.</t>
  </si>
  <si>
    <t>Review all assigned group IDs and ensure that there are no duplicate identifiers assigned. The recommendation can be implemented by ensuring all UIDs in the /etc/group file are unique upon executing the following script:
#!/sbin/sh 
echo ""The Output for the Audit of Control 9.16 - Check for Duplicate GIDs is""
cat /etc/group | cut -f3 -d"":"" | sort -n | uniq -c |
while read x ; do
 [ -z ""${x}"" ] &amp; then
 grps=`nawk -F: '($3 == n) { print $1 }' n=$2 
 /etc/group | xargs`
 echo ""Duplicate GID ($2): ${grps}""
 fi
done.</t>
  </si>
  <si>
    <t>SLR11.4-82</t>
  </si>
  <si>
    <t>Although the `groupadd` program will not let you create a duplicate group name, it is possible for an administrator to manually modify `group` and change the group name.</t>
  </si>
  <si>
    <t>Perform the following to verify that the result is as recommended:
```
# getent group | cut -f1 -d":" | sort -n | uniq -c | while read x ; do
 [ -z "${x}" ] &amp;&amp; break
 set - $x
 if [ $1 -gt 1 ]; then
 gids=`getent group |\
 nawk -F: '($1 == n) { print $3 }' n=$2 | xargs`
 echo "Duplicate Group Name ($2): ${gids}"
 fi
 done
```
No output should be returned.</t>
  </si>
  <si>
    <t>There are duplicate group names on the system.</t>
  </si>
  <si>
    <t>9.18</t>
  </si>
  <si>
    <t>If a group is assigned a duplicate group name, it will create and have access to files with the first GID for that group in `group`. Effectively, the GID is shared, which is a security risk.</t>
  </si>
  <si>
    <t>Correct or justify any items discovered in the Audit step. Determine if there are any duplicate group names, and work with their respective owners to determine the best course of action in accordance with site policy.</t>
  </si>
  <si>
    <t xml:space="preserve">Review all assigned group IDs and ensure that there are no duplicate identifiers assigned.  The recommendation can be implemented by removing any duplicate group names that are identified by executing the following script: 
#!/sbin/sh 
echo ""The Output for the Audit of Control 9.19 - Check for Duplicate Group Names is""
cat /etc/group | cut -f1 -d"":"" | sort -n | uniq -c |
 while read x ; do
 [ -z ""${x}"" ] &amp; then
 gids=`nawk -F: '($1 == n) { print $3 }' n=$2 
 /etc/group | xargs`
 echo ""Duplicate Group Name ($2): ${gids}""
 fi
done.
</t>
  </si>
  <si>
    <t>SLR11.4-83</t>
  </si>
  <si>
    <t>The `.netrc` file contains data for logging into a remote host for file transfers via FTP.</t>
  </si>
  <si>
    <t>Perform the following to verify that the result is as recommended:
```
# for dir in `logins -ox | awk -F: '($8 == "PS") { print $6 }'`; do
 ls -l ${dir}/.netrc 2&gt;/dev/null
 done
```
No output should be returned.</t>
  </si>
  <si>
    <t>.netrc file exists on the system.</t>
  </si>
  <si>
    <t>9.19</t>
  </si>
  <si>
    <t>The `.netrc` file presents a significant security risk since it stores passwords in unencrypted form.</t>
  </si>
  <si>
    <t>Correct or justify any items discovered in the Audit step. Determine if any `.netrc` files exist, and work with the owner to determine the best course of action in accordance with site policy.</t>
  </si>
  <si>
    <t>Remove any instances of .netrc files on the server, as they allow for storage of credentials in unencrypted form. To remediate, a sample script is available inside of the SCSEM and within the CIS benchmark.</t>
  </si>
  <si>
    <t xml:space="preserve">To close this finding, please provide a screenshot showing .netrc files do not exist on the system with the agency's CAP. </t>
  </si>
  <si>
    <t>SLR11.4-84</t>
  </si>
  <si>
    <t xml:space="preserve">Access Enforcement </t>
  </si>
  <si>
    <t>The `.forward` file specifies an email address to which a user's mail is forwarded.</t>
  </si>
  <si>
    <t>Perform the following to verify that the result is as recommended:
```
# for dir in `logins -ox | awk -F: '($8 == "PS") { print $6 }'`; do
 ls -l ${dir}/.forward 2&gt;/dev/null
 done
```
No output should be returned.</t>
  </si>
  <si>
    <t>.forward files exist on the system.</t>
  </si>
  <si>
    <t>9.20</t>
  </si>
  <si>
    <t>Use of the `.forward` file poses a security risk in that sensitive data may be inadvertently transferred outside the organization. The `.forward` file also poses a secondary risk as it can be used to execute commands that may perform unintended actions.</t>
  </si>
  <si>
    <t>Correct or justify any items discovered in the Audit step. Determine if any `.forward` files exist, and work with the owner to determine the best course of action in accordance with site policy.</t>
  </si>
  <si>
    <t>Remove any instances of .forward files on the server, as they allow for storage of credentials in unencrypted form.  One method to accomplish the recommendation is to
#!/sbin/sh 
echo ""The Output from the Audit of Control 9.21 - Check for Presence of User .forward Files is""
for dir in `logins -ox |
 awk -F: '($8 == ""PS"") { print $6 }'`; do
 for file in $dir/.forward; do
 if [ ! -h ""$file"" -a -f ""$file"" ]; then
 echo "".forward file $file exists""
 fi
 done
done.</t>
  </si>
  <si>
    <t xml:space="preserve">To close this finding, please provide a screenshot showing .forward files do not exist on the system with the agency's CAP. </t>
  </si>
  <si>
    <t>SLR11.4-85</t>
  </si>
  <si>
    <t>Unix-based systems support variable settings to control access to files. World-writable files are the least secure. See the `chmod` man page for more information.</t>
  </si>
  <si>
    <t>Perform the following to verify that the result is as recommended:
```
# find / \( -fstype nfs -o -fstype cachefs -o -fstype autofs -o -fstype ctfs -o -fstype mntfs -o -fstype objfs -o -fstype proc \) -prune -o -type f -perm -0002 -print
```
No output should be returned.
**Note:** The script above does a file traversal of all files under the "/" directory, including NFS attached file systems, so running this search command may take quite some time.</t>
  </si>
  <si>
    <t>There are World Writable files on the system.</t>
  </si>
  <si>
    <t>9.21</t>
  </si>
  <si>
    <t>Data in world-writable files can be read, modified, and potentially compromised by any user on the system. World-writable files may also indicate an incorrectly written script or program that could potentially be the cause of a larger compromise to the system's integrity.</t>
  </si>
  <si>
    <t>Correct or justify any items discovered in the Audit step. Determine the existence of any "write access" given for the "other" category (`chmod o-w &lt;filename&gt;`), and work with the owner to determine the best course of action in accordance with site policy.</t>
  </si>
  <si>
    <t>Ensure all world writable files on the system are authorized system binaries. Remove world writable permissions from any non-system essential binaries. The recommendation can be implemented by removing any files that are returned as a result of executing the following script:
# find / ( -fstype nfs -o -fstype cachefs 
 -o -fstype autofs -o -fstype ctfs -o -fstype mntfs 
 -o -fstype objfs -o -fstype proc ) -prune 
 -o -type f -perm -0002 -print.</t>
  </si>
  <si>
    <t>SLR11.4-86</t>
  </si>
  <si>
    <t>The owner of a file can set the file's permissions to run with the owner's or group's permissions, even if the user running the program is not the owner or a member of the group. The most common reason for a SUID/SGID program is to enable users to perform functions (such as changing their password), which requires root privileges.</t>
  </si>
  <si>
    <t>Perform the following to verify that the result is as recommended:
```
# find / \( -fstype nfs -o -fstype cachefs -o -fstype autofs -o -fstype ctfs -o -fstype mntfs -o -fstype objfs -o -fstype proc \) -prune -o -type f \( -perm -4000 -o -perm -2000 \) -print
```
No output should be returned.
**Note:** The script above does a transversal of all files under the "`/`" directory, including NFS attached file systems, so running this search command may take quite some time.</t>
  </si>
  <si>
    <t>There are SUID/SGID programs on the system that have not been approved.</t>
  </si>
  <si>
    <t>9.22</t>
  </si>
  <si>
    <t>Correct or justify any items discovered in the Audit step. Determine the existence of any set-UID programs that do not belong on the system, and work with the owner (or system administrator) to determine the best course of action in accordance with site policy. Digital signatures on the Solaris Set-UID binaries can be verified with the `elfsign` utility, such as this example:
```
# elfsign verify -e /usr/bin/su
elfsign: verification of /usr/bin/su passed.
```</t>
  </si>
  <si>
    <t>Ensure all SetUID and SetGID files on the system are authorized system binaries. Remove SetUID and SetGID permissions from any non-system essential binaries.  The recommendation can be implemented by removing unneeded sticky bits from any files identified when executing the following script:
# find / ( -fstype nfs -o -fstype cachefs 
 -o -fstype autofs -o -fstype ctfs -o -fstype mntfs 
 -o -fstype objfs -o -fstype proc ) -prune 
 -o -type f ( -perm -4000 -o -perm -2000 ) -print.</t>
  </si>
  <si>
    <t>SLR11.4-87</t>
  </si>
  <si>
    <t>Sometimes when administrators delete users from the password file they neglect to remove all files owned by those users from the system.</t>
  </si>
  <si>
    <t>Perform the following to verify that the result is as recommended:
```
# find / \( -fstype nfs -o -fstype cachefs -o -fstype autofs -o -fstype ctfs -o -fstype mntfs -o -fstype objfs -o -fstype proc \) -prune -o \( -nouser -o -nogroup \) -ls
```
No output should be returned.
**Note:** The script above does a transversal of all files under the "`/`" directory, including NFS attached file systems, so running this search command may take quite some time. Additionally false positives may be returned in `/zones/` when run in the global zone.</t>
  </si>
  <si>
    <t>There are Un-owned files and Directories on the system.</t>
  </si>
  <si>
    <t>9.23</t>
  </si>
  <si>
    <t>Correct or justify any items discovered in the Audit step. Determine the existence of any files that are not attributed to current users or groups on the system, and determine the best course of action in accordance with site policy. Note that the Solaris OS is shipped with all files appropriately owned.</t>
  </si>
  <si>
    <t xml:space="preserve">Search the filesystem for unowned files and directories and ensure they are removed or turned over to an owner and group.  The recommendation can be implemented by identifying and removing the files that are displayed when executing the following script: 
# df --local -P | awk {'if (NR!=1) print $6'} | xargs -I '{}' find '{}' -xdev -nouser -ls.
</t>
  </si>
  <si>
    <t>SLR11.4-88</t>
  </si>
  <si>
    <t>Extended attributes are implemented as files in a "shadow" file system that is not generally visible via normal administration commands without special arguments.</t>
  </si>
  <si>
    <t>Perform the following to verify that the result is as recommended:
```
# find / \( -fstype nfs -o -fstype cachefs -o -fstype autofs -o -fstype ctfs\ -o -fstype mntfs -o -fstype objfs -o -fstype proc \) -prune -o -xattr -ls
```
No output should be returned.
**Note:** The script above does a transversal of all files under the "/" directory, including NFS attached file systems, so running this search command may take quite some time.</t>
  </si>
  <si>
    <t>There are files and directories on the system with extended attributes.</t>
  </si>
  <si>
    <t>9.24</t>
  </si>
  <si>
    <t>Correct or justify any items discovered in the Audit step. Determine the existence of any files having extended file attributes, and determine the best course of action in accordance with site policy. Note that the Solaris OS does not ship with files that have extended attributes.</t>
  </si>
  <si>
    <t>Search the filesystem for files and directories with extended attributes and remove them. To achieve this, a sample script is provided within the SCSEM and CIS benchmark to find these files.  The recommendation can be implemented by identifying and removing the files that are displayed when executing the following scrip
# find / ( -fstype nfs -o -fstype cachefs 
 -o -fstype autofs -o -fstype ctfs -o -fstype mntfs 
 -o -fstype objfs -o -fstype proc ) -prune 
 -o -xattr -print.</t>
  </si>
  <si>
    <t>Change Log</t>
  </si>
  <si>
    <t>Version</t>
  </si>
  <si>
    <t>Date</t>
  </si>
  <si>
    <t>Description of Changes</t>
  </si>
  <si>
    <t>Author</t>
  </si>
  <si>
    <t>First Release</t>
  </si>
  <si>
    <t xml:space="preserve">Internal Revenue Service </t>
  </si>
  <si>
    <t>Updated risk scoring methodology</t>
  </si>
  <si>
    <t>Updated issue codes</t>
  </si>
  <si>
    <t>1/31/2017</t>
  </si>
  <si>
    <t>Updated Issue Codes and Addressed Pub 1075 Updates</t>
  </si>
  <si>
    <t>9/30/2017</t>
  </si>
  <si>
    <t>Updated issue code table</t>
  </si>
  <si>
    <t>1/31/2018</t>
  </si>
  <si>
    <t>Minor changes - turned checks that search / to manual to reduce system stress.</t>
  </si>
  <si>
    <t>09/30/2018</t>
  </si>
  <si>
    <t>Internal Updates</t>
  </si>
  <si>
    <t>03/31/2019</t>
  </si>
  <si>
    <t>Internal Updates and Updated issue code table</t>
  </si>
  <si>
    <t>Added Oracle Solaris 11.4 Benchmark and Updated issue code table</t>
  </si>
  <si>
    <t>Added Oracle Solaris 11.2 Benchmark, Updated based on IRS Publication 1075 (November 2021) Internal updates and Issue Code Table updates</t>
  </si>
  <si>
    <t>Internal changes &amp; updates</t>
  </si>
  <si>
    <t xml:space="preserve">Updated issue code </t>
  </si>
  <si>
    <t>Updated Issue Code Table</t>
  </si>
  <si>
    <t>Appendix</t>
  </si>
  <si>
    <t>SCSEM Sources:</t>
  </si>
  <si>
    <t>This SCSEM was created for the IRS Office of Safeguards based on the following resources.</t>
  </si>
  <si>
    <t xml:space="preserve">▪ IRS Publication 1075, Tax Information Security Guidelines for Federal, State and Local Agencies (Rev. 11-2021) </t>
  </si>
  <si>
    <t>▪ NIST SP 800-53 Rev. 5, Recommended Security Controls for Federal Information Systems and Organizations</t>
  </si>
  <si>
    <t>▪ CIS_Oracle_Solaris_10_Benchmark_v5.2.0.pdf</t>
  </si>
  <si>
    <t>▪ CIS_Oracle_Solaris_11.4_Benchmark_v1.1.0.pdf</t>
  </si>
  <si>
    <t>Out of Scope Controls - Unselected NIST 800-53 Controls</t>
  </si>
  <si>
    <t>Reason: Not required by Publication 1075.  See Publication 1075 for more details.</t>
  </si>
  <si>
    <t xml:space="preserve">AC-21, AU-13, AU-14, CP-3, CP-8, CP-9, CP-10, IA-8, PE-9, PE-10, PE-11, PE-12, PE-13, PE-14, PE-15, PM-1, PM-3, PM-5, PM-6, </t>
  </si>
  <si>
    <t>PM-7, PM-8, PM-9, PM-10, PM-11, SA-12, SA-13, SA-14, SC-16, SC-20, SC-22, SC-25, SC-26, SC-27, SC-28, SC-29, SC-30, SC-31,</t>
  </si>
  <si>
    <t>SC-33, SC-34, SI-8, SI-13</t>
  </si>
  <si>
    <t>Out of Scope Controls - Policy &amp; Procedural Controls</t>
  </si>
  <si>
    <t>Reason: Tested in the Management, Operational and Technical (MOT) SCSEM</t>
  </si>
  <si>
    <t xml:space="preserve">AC-1, AC-14, AC-18, AC-19, AC-20, AC-22, AT-3, AT-4, AU-1, AU-7, AU-11, CA-1, CA-2, CA-3, CA-5, CA-6, CA-7, CM-1, CM-2, CM-3, CM-4, CM-5, </t>
  </si>
  <si>
    <t xml:space="preserve">CM-6, CM-7, CM-8, CM-9, CP-1, CP-2, CP-4, CP-6, IA-1, IR-3, IR-7, IR-8, MA-1, MA-2, MA-3, MA-4, MA-5, PL-1, PL-2, PL-4, PL-5, PL-6, PM-2, RA-1, </t>
  </si>
  <si>
    <t xml:space="preserve">RA-2, RA-3, RA-5, SA-1, SA-2, SA-3, SA-4, SA-5, SA-6, SA-7, SA-8, SA-10, SA-11, SC-1, SC-5, SC-7, SC-12, SC-15, SC-17, SC-18, SC-19, SC-32, </t>
  </si>
  <si>
    <t>SI-1, SI-4, SI-5, SI-7, SI-9, SI-10, SI-11</t>
  </si>
  <si>
    <t>Out of Scope Controls - Physical Security or Disclosure Controls</t>
  </si>
  <si>
    <t>Reason: Tested in the Safeguard Disclosure Security Evaluation Matrix (SDSEM)</t>
  </si>
  <si>
    <t>AT-1, AT-2, CP-7, IR-1, IR-2, IR-4, IR-5, IR-6, MP-1, MP-2, MP-3, MP-4, MP-5, MP-6, MP-7, PE-1, PE-2, PE-3, PE-4, PE-5, PE-6, PE-7, PE-8, PE-16,</t>
  </si>
  <si>
    <t xml:space="preserve"> PE-17, PE-18, PM-4, PS-1, PS-2, PS-3, PS-4, PS-5, PS-6, PS-7, PS-8, SA-9, SI-12</t>
  </si>
  <si>
    <t>Color</t>
  </si>
  <si>
    <t>Meaning</t>
  </si>
  <si>
    <t>Red</t>
  </si>
  <si>
    <t>Release no longer supported</t>
  </si>
  <si>
    <t>Orange</t>
  </si>
  <si>
    <t>Sustaining Support Indefinite</t>
  </si>
  <si>
    <t>Green</t>
  </si>
  <si>
    <t>Release still supported</t>
  </si>
  <si>
    <t>Blue</t>
  </si>
  <si>
    <t>Future release</t>
  </si>
  <si>
    <t>Solaris version</t>
  </si>
  <si>
    <t>SunOS version</t>
  </si>
  <si>
    <t>Release date</t>
  </si>
  <si>
    <t>SPARC</t>
  </si>
  <si>
    <t>x86</t>
  </si>
  <si>
    <t>11 Express 2010.11</t>
  </si>
  <si>
    <t xml:space="preserve">Test Case Tab </t>
  </si>
  <si>
    <t xml:space="preserve">Date </t>
  </si>
  <si>
    <t>Aligned test procedure and remediation procedure with CIS Benchmark</t>
  </si>
  <si>
    <t>Aligned description, test procedure, test method and remediation procedure with CIS Benchmark</t>
  </si>
  <si>
    <t>Aligned description, test procedure and remediation procedure with CIS Benchmark</t>
  </si>
  <si>
    <t>SLR11.1-36</t>
  </si>
  <si>
    <t>Aligned test procedure with CIS Benchmark</t>
  </si>
  <si>
    <t>SLR11.1-48</t>
  </si>
  <si>
    <t>Aligned test procedure, expected results, and remediation procedure with CIS Benchmark</t>
  </si>
  <si>
    <t>SLR11.1-60</t>
  </si>
  <si>
    <t>SLR11.1-72</t>
  </si>
  <si>
    <t>SLR11.1-73</t>
  </si>
  <si>
    <t>SLR11.1-74</t>
  </si>
  <si>
    <t>SLR11.1-80</t>
  </si>
  <si>
    <t>SLR11.1-84</t>
  </si>
  <si>
    <t>SLR11.1-85</t>
  </si>
  <si>
    <t>SLR11.1-86</t>
  </si>
  <si>
    <t>SLR11.1-87</t>
  </si>
  <si>
    <t>SLR11.1-88</t>
  </si>
  <si>
    <t>SLR11.1-89</t>
  </si>
  <si>
    <t>SLR11-21</t>
  </si>
  <si>
    <t>SLR11-22</t>
  </si>
  <si>
    <t>SLR11-23</t>
  </si>
  <si>
    <t>SLR11-24</t>
  </si>
  <si>
    <t>SLR11-31</t>
  </si>
  <si>
    <t>SLR11-38</t>
  </si>
  <si>
    <t>SLR11-47</t>
  </si>
  <si>
    <t>SLR11-61</t>
  </si>
  <si>
    <t>SLR11-73</t>
  </si>
  <si>
    <t>SLR11-74</t>
  </si>
  <si>
    <t>SLR11-75</t>
  </si>
  <si>
    <t>SLR11-76</t>
  </si>
  <si>
    <t>SLR11-82</t>
  </si>
  <si>
    <t>SLR11-83</t>
  </si>
  <si>
    <t>SLR11-85</t>
  </si>
  <si>
    <t>SLR11-86</t>
  </si>
  <si>
    <t>SLR11-87</t>
  </si>
  <si>
    <t>SLR11-88</t>
  </si>
  <si>
    <t>SLR11-89</t>
  </si>
  <si>
    <t>SLR11-90</t>
  </si>
  <si>
    <t>SLR11-91</t>
  </si>
  <si>
    <t>Changed test method to Manual and added information to "Notes/Evidence"</t>
  </si>
  <si>
    <t>Added information to "Notes/Evidence"</t>
  </si>
  <si>
    <t>SLR11-57</t>
  </si>
  <si>
    <t>SLR11-56</t>
  </si>
  <si>
    <t>SLR11.1-54</t>
  </si>
  <si>
    <t>SLR11.1-55</t>
  </si>
  <si>
    <t>SLR11.2-54</t>
  </si>
  <si>
    <t>SLR11.2-55</t>
  </si>
  <si>
    <t>Aligned test procedure and description with CIS Benchmark</t>
  </si>
  <si>
    <t>SLR11.1-26</t>
  </si>
  <si>
    <t>Changed expected result to "1"</t>
  </si>
  <si>
    <t>SLR11.2-59</t>
  </si>
  <si>
    <t>Aligned description with CIS Benchmark</t>
  </si>
  <si>
    <t>SLR11.1-59</t>
  </si>
  <si>
    <t>Added new test case splitting up password length with other test cases pertaining to password characteristics</t>
  </si>
  <si>
    <t>SLR11.2-89</t>
  </si>
  <si>
    <t>SLR11.1-90</t>
  </si>
  <si>
    <t>Aligned test title to align with CIS Benchmark</t>
  </si>
  <si>
    <t>Aligned description, test procedure,  rationale statement and remediation procedure to align with CIS Benchmark</t>
  </si>
  <si>
    <t>SLR11.2-05</t>
  </si>
  <si>
    <t>SLR11.2-06</t>
  </si>
  <si>
    <t>SLR11.2-75</t>
  </si>
  <si>
    <t>SLR11.2-56</t>
  </si>
  <si>
    <t>Aligned remediation procedure to align with CIS Benchmark</t>
  </si>
  <si>
    <t>SLR11.2-57</t>
  </si>
  <si>
    <t>SLR11.1-62</t>
  </si>
  <si>
    <t>SLR11.1-47</t>
  </si>
  <si>
    <t>SLR11.1-64</t>
  </si>
  <si>
    <t>SLR10-07</t>
  </si>
  <si>
    <t>Removed test case to align with CIS Benchmark</t>
  </si>
  <si>
    <t>Aligned recommendation number with CIS Benchmark</t>
  </si>
  <si>
    <t>Added new test case to align with CIS Benchmark</t>
  </si>
  <si>
    <t>SLR11-92</t>
  </si>
  <si>
    <t>Corrected remediation statement</t>
  </si>
  <si>
    <t>Updated NIST ID and Control Name</t>
  </si>
  <si>
    <t>HAC1</t>
  </si>
  <si>
    <t>Contractors with unauthorized access to FTI</t>
  </si>
  <si>
    <t>Accounts do not expire after the correct period of inactivity</t>
  </si>
  <si>
    <t>HAC100</t>
  </si>
  <si>
    <t>Other</t>
  </si>
  <si>
    <t>User access was not established with concept of least privilege</t>
  </si>
  <si>
    <t>HAC12</t>
  </si>
  <si>
    <t>Separation of duties is not in place</t>
  </si>
  <si>
    <t>Operating system configuration files have incorrect permissions</t>
  </si>
  <si>
    <t>Warning banner is insufficient</t>
  </si>
  <si>
    <t>User accounts not locked out after 3 unsuccessful login attempts</t>
  </si>
  <si>
    <t>HAC16</t>
  </si>
  <si>
    <t xml:space="preserve">Network device allows telnet connections </t>
  </si>
  <si>
    <t>HAC17</t>
  </si>
  <si>
    <t>Account lockouts do not require administrator action</t>
  </si>
  <si>
    <t>HAC18</t>
  </si>
  <si>
    <t>Network device has modems installed</t>
  </si>
  <si>
    <t>HAC19</t>
  </si>
  <si>
    <t>Out of Band Management is not utilized in all instances</t>
  </si>
  <si>
    <t>User sessions do not lock after the Publication 1075 required timeframe</t>
  </si>
  <si>
    <t>Agency duplicates usernames</t>
  </si>
  <si>
    <t>HAC21</t>
  </si>
  <si>
    <t>Agency shares administrative account inappropriately</t>
  </si>
  <si>
    <t>HAC22</t>
  </si>
  <si>
    <t>Administrators do not use su or sudo command to access root privileges</t>
  </si>
  <si>
    <t>HAC23</t>
  </si>
  <si>
    <t>Unauthorized disclosure to other agencies</t>
  </si>
  <si>
    <t>HAC24</t>
  </si>
  <si>
    <t>User roles do not exist within the data warehouse environment</t>
  </si>
  <si>
    <t>HAC25</t>
  </si>
  <si>
    <t>Agency employees with inappropriate access to FTI</t>
  </si>
  <si>
    <t>HAC26</t>
  </si>
  <si>
    <t>Inappropriate access to FTI from mobile devices</t>
  </si>
  <si>
    <t>Default accounts have not been disabled or renamed</t>
  </si>
  <si>
    <t>HAC28</t>
  </si>
  <si>
    <t>Database trace files are not properly protected</t>
  </si>
  <si>
    <t>Access to system functionality without identification and authentication</t>
  </si>
  <si>
    <t>HAC3</t>
  </si>
  <si>
    <t>Agency processes FTI at a contractor-run consolidated data center</t>
  </si>
  <si>
    <t>HAC30</t>
  </si>
  <si>
    <t>RACF access controls not properly implemented</t>
  </si>
  <si>
    <t>HAC31</t>
  </si>
  <si>
    <t>The database public users has improper access to data and/or resources</t>
  </si>
  <si>
    <t>HAC32</t>
  </si>
  <si>
    <t>Mainframe access control function does not control access to FTI data</t>
  </si>
  <si>
    <t>HAC33</t>
  </si>
  <si>
    <t>FTI is accessible to third parties</t>
  </si>
  <si>
    <t>HAC34</t>
  </si>
  <si>
    <t>Improper access to DBMS by non-DBAs</t>
  </si>
  <si>
    <t>HAC35</t>
  </si>
  <si>
    <t>Inappropriate public access to FTI</t>
  </si>
  <si>
    <t>HAC36</t>
  </si>
  <si>
    <t>Agency allows FTI access from unsecured wireless network</t>
  </si>
  <si>
    <t>HAC37</t>
  </si>
  <si>
    <t>Account management procedures are not implemented</t>
  </si>
  <si>
    <t>HAC38</t>
  </si>
  <si>
    <t>Warning banner does not exist</t>
  </si>
  <si>
    <t>HAC39</t>
  </si>
  <si>
    <t>Access to wireless network exceeds acceptable range</t>
  </si>
  <si>
    <t>HAC4</t>
  </si>
  <si>
    <t>FTI is not labeled and is commingled with non-FTI</t>
  </si>
  <si>
    <t>HAC40</t>
  </si>
  <si>
    <t>The system does not effectively utilize whitelists or ACLs</t>
  </si>
  <si>
    <t>HAC41</t>
  </si>
  <si>
    <t>Accounts are not removed or suspended when no longer necessary</t>
  </si>
  <si>
    <t>HAC42</t>
  </si>
  <si>
    <t>System configuration files are not stored securely</t>
  </si>
  <si>
    <t>HAC43</t>
  </si>
  <si>
    <t>Management sessions are not properly restricted by ACL</t>
  </si>
  <si>
    <t>HAC44</t>
  </si>
  <si>
    <t>System does not have a manual log off feature</t>
  </si>
  <si>
    <t>HAC45</t>
  </si>
  <si>
    <t>Split tunneling is enabled</t>
  </si>
  <si>
    <t>HAC46</t>
  </si>
  <si>
    <t>Access to mainframe product libraries is not adequately controlled</t>
  </si>
  <si>
    <t>HAC47</t>
  </si>
  <si>
    <t xml:space="preserve">Files containing authentication information are not adequately protected </t>
  </si>
  <si>
    <t>HAC48</t>
  </si>
  <si>
    <t>Usernames are not archived and may be re-issued to different users</t>
  </si>
  <si>
    <t>HAC49</t>
  </si>
  <si>
    <t>Use of emergency userIDs is not properly controlled</t>
  </si>
  <si>
    <t>HAC5</t>
  </si>
  <si>
    <t>FTI is commingled with non-FTI data in the data warehouse</t>
  </si>
  <si>
    <t>HAC50</t>
  </si>
  <si>
    <t xml:space="preserve">Print spoolers do not adequately restrict jobs </t>
  </si>
  <si>
    <t>HAC51</t>
  </si>
  <si>
    <t xml:space="preserve">Unauthorized access to FTI </t>
  </si>
  <si>
    <t>HAC52</t>
  </si>
  <si>
    <t>Wireless usage policies are not sufficient</t>
  </si>
  <si>
    <t>HAC53</t>
  </si>
  <si>
    <t>Mobile device policies are not sufficient</t>
  </si>
  <si>
    <t>HAC54</t>
  </si>
  <si>
    <t>FTI is not properly labeled in the cloud environment</t>
  </si>
  <si>
    <t>HAC55</t>
  </si>
  <si>
    <t>FTI is not properly isolated in the cloud environment</t>
  </si>
  <si>
    <t>HAC56</t>
  </si>
  <si>
    <t>Mobile device does not wipe after the required threshold of passcode failures</t>
  </si>
  <si>
    <t>HAC57</t>
  </si>
  <si>
    <t>Mobile devices policies governing access to FTI are not sufficient</t>
  </si>
  <si>
    <t>HAC58</t>
  </si>
  <si>
    <t xml:space="preserve">Access control parameter thresholds are reset </t>
  </si>
  <si>
    <t>HAC59</t>
  </si>
  <si>
    <t>The guest account has improper access to data and/or resources</t>
  </si>
  <si>
    <t>HAC6</t>
  </si>
  <si>
    <t>Cannot determine who has access to FTI</t>
  </si>
  <si>
    <t>HAC60</t>
  </si>
  <si>
    <t xml:space="preserve">Agency does not centrally manage access to third party environments </t>
  </si>
  <si>
    <t>HAC61</t>
  </si>
  <si>
    <t>User rights and permissions are not adequately configured</t>
  </si>
  <si>
    <t>HAC62</t>
  </si>
  <si>
    <t>Host-based firewall is not configured according to industry standard best practice</t>
  </si>
  <si>
    <t>HAC63</t>
  </si>
  <si>
    <t>Security profiles have not been established</t>
  </si>
  <si>
    <t>HAC64</t>
  </si>
  <si>
    <t>Multi-factor authentication is not required for internal privileged and non-privileged access</t>
  </si>
  <si>
    <t>HAC65</t>
  </si>
  <si>
    <t>Multi-factor authentication is not required for internal privileged access</t>
  </si>
  <si>
    <t>HAC66</t>
  </si>
  <si>
    <t>Multi-factor authentication is not required for internal non-privileged access</t>
  </si>
  <si>
    <t>HAC67</t>
  </si>
  <si>
    <t>Lock screen does not obscure or block potentially sensitive data</t>
  </si>
  <si>
    <t>HAC68</t>
  </si>
  <si>
    <t>Peer to peer or client to client access/filesharing is enabled</t>
  </si>
  <si>
    <t>HAC69</t>
  </si>
  <si>
    <t>Sensitive data about the FTI environment is shared</t>
  </si>
  <si>
    <t>Account management procedures are not in place</t>
  </si>
  <si>
    <t>HAC8</t>
  </si>
  <si>
    <t>Accounts are not reviewed periodically for proper privileges</t>
  </si>
  <si>
    <t>HAC9</t>
  </si>
  <si>
    <t>Accounts have not been created using user roles</t>
  </si>
  <si>
    <t>HAT1</t>
  </si>
  <si>
    <t>Agency does not train employees with FTI access</t>
  </si>
  <si>
    <t>HAT100</t>
  </si>
  <si>
    <t>HAT2</t>
  </si>
  <si>
    <t>Agency does not train contractors with FTI access</t>
  </si>
  <si>
    <t>HAT3</t>
  </si>
  <si>
    <t>Agency does not maintain training records</t>
  </si>
  <si>
    <t>HAT4</t>
  </si>
  <si>
    <t>Agency does not provide security-specific training</t>
  </si>
  <si>
    <t>HAU1</t>
  </si>
  <si>
    <t>No auditing is being performed at the agency</t>
  </si>
  <si>
    <t>Audit logs are not properly protected</t>
  </si>
  <si>
    <t>HAU100</t>
  </si>
  <si>
    <t>HAU11</t>
  </si>
  <si>
    <t>NTP is not properly implemented</t>
  </si>
  <si>
    <t>HAU12</t>
  </si>
  <si>
    <t>Audit records are not timestamped</t>
  </si>
  <si>
    <t>HAU13</t>
  </si>
  <si>
    <t>Audit records are not archived during VM rollback</t>
  </si>
  <si>
    <t>Remote access is not logged</t>
  </si>
  <si>
    <t>HAU15</t>
  </si>
  <si>
    <t>Verbose logging is not being performed on perimeter devices</t>
  </si>
  <si>
    <t>HAU16</t>
  </si>
  <si>
    <t>A centralized automated audit log analysis solution is not implemented</t>
  </si>
  <si>
    <t>Audit logs do not capture sufficient auditable events</t>
  </si>
  <si>
    <t>HAU18</t>
  </si>
  <si>
    <t>Audit logs are reviewed, but not per Pub 1075 requirements</t>
  </si>
  <si>
    <t>HAU19</t>
  </si>
  <si>
    <t>Audit log anomalies or findings are not reported and tracked</t>
  </si>
  <si>
    <t>No auditing is being performed on the system</t>
  </si>
  <si>
    <t>HAU20</t>
  </si>
  <si>
    <t>Audit log data not sent from a consistently identified source</t>
  </si>
  <si>
    <t>HAU21</t>
  </si>
  <si>
    <t xml:space="preserve">System does not audit all attempts to gain access </t>
  </si>
  <si>
    <t>HAU22</t>
  </si>
  <si>
    <t>Content of audit records is not sufficient</t>
  </si>
  <si>
    <t>HAU23</t>
  </si>
  <si>
    <t>Audit storage capacity threshold has not been defined</t>
  </si>
  <si>
    <t>HAU24</t>
  </si>
  <si>
    <t>Administrators are not notified when audit storage threshold is reached</t>
  </si>
  <si>
    <t>HAU25</t>
  </si>
  <si>
    <t>Audit processing failures are not properly reported and responded to</t>
  </si>
  <si>
    <t>HAU26</t>
  </si>
  <si>
    <t xml:space="preserve">System/service provider is not held accountable to protect and share audit records with the agency </t>
  </si>
  <si>
    <t>HAU27</t>
  </si>
  <si>
    <t>Audit trail does not include access to FTI in pre-production</t>
  </si>
  <si>
    <t>Audit logs are not being reviewed</t>
  </si>
  <si>
    <t>System does not audit failed attempts to gain access</t>
  </si>
  <si>
    <t>HAU5</t>
  </si>
  <si>
    <t>Auditing is not performed on all data tables containing FTI</t>
  </si>
  <si>
    <t>System does not audit changes to access control settings</t>
  </si>
  <si>
    <t>Audit records are not retained per Pub 1075</t>
  </si>
  <si>
    <t>HAU8</t>
  </si>
  <si>
    <t>Logs are not maintained on a centralized log server</t>
  </si>
  <si>
    <t>HAU9</t>
  </si>
  <si>
    <t>No log reduction system exists</t>
  </si>
  <si>
    <t>HCA1</t>
  </si>
  <si>
    <t>Systems are not formally certified by management to process FTI</t>
  </si>
  <si>
    <t>HCA10</t>
  </si>
  <si>
    <t>Assessment results are not shared with designated agency officials</t>
  </si>
  <si>
    <t>HCA100</t>
  </si>
  <si>
    <t>HCA11</t>
  </si>
  <si>
    <t>Interconnection Security Agreements are not sufficient</t>
  </si>
  <si>
    <t>HCA12</t>
  </si>
  <si>
    <t>POA&amp;Ms are not reviewed in accordance with Pub 1075</t>
  </si>
  <si>
    <t>HCA13</t>
  </si>
  <si>
    <t xml:space="preserve">System authorizations are not updated in accordance with Pub 1075 </t>
  </si>
  <si>
    <t>HCA14</t>
  </si>
  <si>
    <t>A continuous monitoring program has not been established</t>
  </si>
  <si>
    <t>HCA15</t>
  </si>
  <si>
    <t xml:space="preserve">The continuous monitoring program is not sufficient </t>
  </si>
  <si>
    <t>HCA16</t>
  </si>
  <si>
    <t>Independent control assessments are not conducted at least annually</t>
  </si>
  <si>
    <t>HCA17</t>
  </si>
  <si>
    <t>Penetration testing assessments are not performed</t>
  </si>
  <si>
    <t>HCA18</t>
  </si>
  <si>
    <t>Penetration testing assessments do not generate corrective action plans</t>
  </si>
  <si>
    <t>HCA19</t>
  </si>
  <si>
    <t>Penetration testing assessments are not performed as frequently as required per Publication 1075</t>
  </si>
  <si>
    <t>HCA2</t>
  </si>
  <si>
    <t>Undocumented system interconnections exist</t>
  </si>
  <si>
    <t>HCA20</t>
  </si>
  <si>
    <t>Scope of penetration testing assessment is not sufficient</t>
  </si>
  <si>
    <t>HCA3</t>
  </si>
  <si>
    <t>Agency does not conduct routine assessments of security controls</t>
  </si>
  <si>
    <t>HCA4</t>
  </si>
  <si>
    <t>No third party verification of security assessments</t>
  </si>
  <si>
    <t>HCA5</t>
  </si>
  <si>
    <t>POA&amp;Ms are not used to track and mitigate potential weaknesses</t>
  </si>
  <si>
    <t>HCA6</t>
  </si>
  <si>
    <t>The agency's SSR does not address the current FTI environment</t>
  </si>
  <si>
    <t>HCA7</t>
  </si>
  <si>
    <t>SSR is not current with Pub 1075 reporting requirements</t>
  </si>
  <si>
    <t>HCA8</t>
  </si>
  <si>
    <t>Rules of behavior does not exist</t>
  </si>
  <si>
    <t>HCA9</t>
  </si>
  <si>
    <t>Rules of behavior is not sufficient</t>
  </si>
  <si>
    <t>Information system baseline is insufficient</t>
  </si>
  <si>
    <t>System has unneeded functionality installed</t>
  </si>
  <si>
    <t>HCM100</t>
  </si>
  <si>
    <t>HCM11</t>
  </si>
  <si>
    <t>SNMP is not implemented correctly</t>
  </si>
  <si>
    <t>HCM12</t>
  </si>
  <si>
    <t>Offline system configurations are not kept up-to-date</t>
  </si>
  <si>
    <t>HCM13</t>
  </si>
  <si>
    <t>System component inventories do not exist</t>
  </si>
  <si>
    <t>HCM14</t>
  </si>
  <si>
    <t>System component inventories are outdated</t>
  </si>
  <si>
    <t>HCM15</t>
  </si>
  <si>
    <t>Hardware asset inventory is not sufficient</t>
  </si>
  <si>
    <t>HCM16</t>
  </si>
  <si>
    <t>Software asset inventory is not sufficient</t>
  </si>
  <si>
    <t>HCM17</t>
  </si>
  <si>
    <t>Hardware asset inventory does not exist</t>
  </si>
  <si>
    <t>HCM18</t>
  </si>
  <si>
    <t>Software asset inventory does not exist</t>
  </si>
  <si>
    <t>HCM19</t>
  </si>
  <si>
    <t xml:space="preserve">Firewall rules are not reviewed or removed when no longer necessary </t>
  </si>
  <si>
    <t>HCM2</t>
  </si>
  <si>
    <t>FTI is not properly labeled on-screen</t>
  </si>
  <si>
    <t>HCM20</t>
  </si>
  <si>
    <t>Application interfaces are not separated from management functionality</t>
  </si>
  <si>
    <t>HCM21</t>
  </si>
  <si>
    <t>Permitted services have not been documented and approved</t>
  </si>
  <si>
    <t>HCM22</t>
  </si>
  <si>
    <t>Application code is not adequately separated from data sets</t>
  </si>
  <si>
    <t>HCM23</t>
  </si>
  <si>
    <t>System is not monitored for changes from baseline</t>
  </si>
  <si>
    <t>HCM24</t>
  </si>
  <si>
    <t>Agency network diagram is not complete</t>
  </si>
  <si>
    <t>HCM25</t>
  </si>
  <si>
    <t>Zoning has not been configured appropriately</t>
  </si>
  <si>
    <t>HCM26</t>
  </si>
  <si>
    <t>Static IP addresses are not used when needed</t>
  </si>
  <si>
    <t>HCM27</t>
  </si>
  <si>
    <t xml:space="preserve">Information system baseline does not exist </t>
  </si>
  <si>
    <t>HCM28</t>
  </si>
  <si>
    <t>Boundary devices are not scanned for open ports and services</t>
  </si>
  <si>
    <t>HCM29</t>
  </si>
  <si>
    <t>Application architecture does not properly separate user interface from data repository</t>
  </si>
  <si>
    <t>HCM3</t>
  </si>
  <si>
    <t>Operating system does not have vendor support</t>
  </si>
  <si>
    <t>HCM30</t>
  </si>
  <si>
    <t xml:space="preserve">System reset function leaves device in unsecure state </t>
  </si>
  <si>
    <t>HCM31</t>
  </si>
  <si>
    <t>Default SSID has not been changed</t>
  </si>
  <si>
    <t>HCM32</t>
  </si>
  <si>
    <t>The device is inappropriately used to serve multiple functions</t>
  </si>
  <si>
    <t>HCM33</t>
  </si>
  <si>
    <t>Significant changes are not reviewed for security impacts before being implemented</t>
  </si>
  <si>
    <t>HCM34</t>
  </si>
  <si>
    <t>Agency does not control significant changes to systems via an approval process</t>
  </si>
  <si>
    <t>HCM35</t>
  </si>
  <si>
    <t>Services are not configured to use the default/standard ports</t>
  </si>
  <si>
    <t>HCM36</t>
  </si>
  <si>
    <t xml:space="preserve">The required benchmark has not been applied </t>
  </si>
  <si>
    <t>HCM37</t>
  </si>
  <si>
    <t xml:space="preserve">Configuration settings and benchmarks have not been defined </t>
  </si>
  <si>
    <t>HCM38</t>
  </si>
  <si>
    <t>Agency does not adequately govern or control software usage</t>
  </si>
  <si>
    <t>HCM39</t>
  </si>
  <si>
    <t xml:space="preserve">RACF security settings are not properly configured </t>
  </si>
  <si>
    <t>HCM4</t>
  </si>
  <si>
    <t>Routine operational changes are not reviewed for security impacts before being implemented</t>
  </si>
  <si>
    <t>HCM40</t>
  </si>
  <si>
    <t>ACF security settings are not properly configured</t>
  </si>
  <si>
    <t>HCM41</t>
  </si>
  <si>
    <t>Top Secret security settings are not properly configured</t>
  </si>
  <si>
    <t>HCM42</t>
  </si>
  <si>
    <t>UNISYS security settings are not properly configured</t>
  </si>
  <si>
    <t>HCM43</t>
  </si>
  <si>
    <t>IBMi security settings are not properly configured</t>
  </si>
  <si>
    <t>HCM44</t>
  </si>
  <si>
    <t>Agency does not properly test changes prior to implementation</t>
  </si>
  <si>
    <t>HCM45</t>
  </si>
  <si>
    <t>System configuration provides additional attack surface</t>
  </si>
  <si>
    <t>HCM46</t>
  </si>
  <si>
    <t>Agency does not centrally manage mobile device configuration</t>
  </si>
  <si>
    <t>HCM47</t>
  </si>
  <si>
    <t>System error messages display system configuration information</t>
  </si>
  <si>
    <t>HCM48</t>
  </si>
  <si>
    <t>Low-risk operating system settings are not configured securely</t>
  </si>
  <si>
    <t>HCM49</t>
  </si>
  <si>
    <t>A tool is not used to block unauthorized software</t>
  </si>
  <si>
    <t>HCM5</t>
  </si>
  <si>
    <t>Web portal with FTI does not have three-tier architecture</t>
  </si>
  <si>
    <t>HCM50</t>
  </si>
  <si>
    <t>Unauthorized hardware is not blocked</t>
  </si>
  <si>
    <t>HCM6</t>
  </si>
  <si>
    <t>Agency does not control routine operational changes to systems via an approval process</t>
  </si>
  <si>
    <t>HCM7</t>
  </si>
  <si>
    <t>Configuration management procedures do not exist</t>
  </si>
  <si>
    <t>The ability to make changes is not properly limited</t>
  </si>
  <si>
    <t>Systems are not deployed using the concept of least privilege</t>
  </si>
  <si>
    <t>HCP1</t>
  </si>
  <si>
    <t>No contingency plan exists for FTI data</t>
  </si>
  <si>
    <t>HCP10</t>
  </si>
  <si>
    <t>Backup data is located on production systems</t>
  </si>
  <si>
    <t>HCP100</t>
  </si>
  <si>
    <t>HCP11</t>
  </si>
  <si>
    <t>System Recovery and Reconstitution process is not defined</t>
  </si>
  <si>
    <t>HCP2</t>
  </si>
  <si>
    <t>Contingency plans are not tested annually</t>
  </si>
  <si>
    <t>HCP3</t>
  </si>
  <si>
    <t>Contingency plan does not exist for consolidated data center</t>
  </si>
  <si>
    <t>HCP4</t>
  </si>
  <si>
    <t>FTI is not encrypted in transit to the DR site</t>
  </si>
  <si>
    <t>HCP5</t>
  </si>
  <si>
    <t>Backup data is not adequately protected</t>
  </si>
  <si>
    <t>HCP6</t>
  </si>
  <si>
    <t>Contingency plan is not updated annually</t>
  </si>
  <si>
    <t>HCP7</t>
  </si>
  <si>
    <t>Contingency plan is not sufficient</t>
  </si>
  <si>
    <t>HCP8</t>
  </si>
  <si>
    <t>Contingency training is not conducted</t>
  </si>
  <si>
    <t>HCP9</t>
  </si>
  <si>
    <t xml:space="preserve">Contingency training is not sufficient </t>
  </si>
  <si>
    <t>HIA1</t>
  </si>
  <si>
    <t>Adequate device identification and authentication is not employed</t>
  </si>
  <si>
    <t>HIA2</t>
  </si>
  <si>
    <t>Standardized naming convention is not enforced</t>
  </si>
  <si>
    <t>HIA3</t>
  </si>
  <si>
    <t>Authentication server is not used for end user authentication</t>
  </si>
  <si>
    <t>HIA4</t>
  </si>
  <si>
    <t>Authentication server is not used for device administration</t>
  </si>
  <si>
    <t>HIA5</t>
  </si>
  <si>
    <t>System does not properly control authentication process</t>
  </si>
  <si>
    <t>HIA6</t>
  </si>
  <si>
    <t>Identity proofing as not been implemented</t>
  </si>
  <si>
    <t>HIA7</t>
  </si>
  <si>
    <t>Identity proofing has not been properly implemented</t>
  </si>
  <si>
    <t>HIR1</t>
  </si>
  <si>
    <t>Incident response program does not exist</t>
  </si>
  <si>
    <t>HIR100</t>
  </si>
  <si>
    <t>HIR2</t>
  </si>
  <si>
    <t>Incident response plan is not sufficient</t>
  </si>
  <si>
    <t>HIR3</t>
  </si>
  <si>
    <t>Agency does not perform incident response exercises in accordance with Pub 1075</t>
  </si>
  <si>
    <t>HIR4</t>
  </si>
  <si>
    <t>Agency does not provide support resource for assistance in handling and reporting security incidents</t>
  </si>
  <si>
    <t>HIR5</t>
  </si>
  <si>
    <t>Incident response plan does not exist</t>
  </si>
  <si>
    <t>HMA1</t>
  </si>
  <si>
    <t>External maintenance providers not escorted in the data center</t>
  </si>
  <si>
    <t>HMA100</t>
  </si>
  <si>
    <t>HMA2</t>
  </si>
  <si>
    <t>Maintenance not restricted to local access</t>
  </si>
  <si>
    <t>HMA3</t>
  </si>
  <si>
    <t>Maintenance tools are not approved / controlled</t>
  </si>
  <si>
    <t>HMA4</t>
  </si>
  <si>
    <t>Maintenance records are not sufficient</t>
  </si>
  <si>
    <t>HMA5</t>
  </si>
  <si>
    <t>Non local maintenance is not implemented securely</t>
  </si>
  <si>
    <t>HMP1</t>
  </si>
  <si>
    <t>Media sanitization is not sufficient</t>
  </si>
  <si>
    <t>HMT1</t>
  </si>
  <si>
    <t>Risk Assessment controls are not implemented properly</t>
  </si>
  <si>
    <t>HMT10</t>
  </si>
  <si>
    <t>Incident response controls are not implemented properly</t>
  </si>
  <si>
    <t>HMT100</t>
  </si>
  <si>
    <t>HMT11</t>
  </si>
  <si>
    <t>Awareness and training controls are not implemented properly</t>
  </si>
  <si>
    <t>HMT12</t>
  </si>
  <si>
    <t>Identification and authentication controls are not implemented properly</t>
  </si>
  <si>
    <t>HMT13</t>
  </si>
  <si>
    <t>Access controls are not implemented properly</t>
  </si>
  <si>
    <t>HMT14</t>
  </si>
  <si>
    <t>Audit and accountability are not implemented properly</t>
  </si>
  <si>
    <t>HMT15</t>
  </si>
  <si>
    <t>System and communications protection controls are not implemented properly</t>
  </si>
  <si>
    <t>HMT16</t>
  </si>
  <si>
    <t>Documentation does not exist</t>
  </si>
  <si>
    <t>HMT17</t>
  </si>
  <si>
    <t>Documentation is sufficient but outdated</t>
  </si>
  <si>
    <t>HMT18</t>
  </si>
  <si>
    <t>Documentation exists but is not sufficient</t>
  </si>
  <si>
    <t>HMT19</t>
  </si>
  <si>
    <t>Management Operational and Technical controls are not implemented properly</t>
  </si>
  <si>
    <t>HMT2</t>
  </si>
  <si>
    <t>Planning controls are not implemented properly</t>
  </si>
  <si>
    <t>HMT3</t>
  </si>
  <si>
    <t>Program management controls are not implemented properly</t>
  </si>
  <si>
    <t>HMT4</t>
  </si>
  <si>
    <t>System acquisition controls are not implemented properly</t>
  </si>
  <si>
    <t>HMT5</t>
  </si>
  <si>
    <t>SA&amp;A controls are not implemented properly</t>
  </si>
  <si>
    <t>HMT6</t>
  </si>
  <si>
    <t>Contingency planning controls are not implemented properly</t>
  </si>
  <si>
    <t>HMT7</t>
  </si>
  <si>
    <t>Configuration management controls are not implemented properly</t>
  </si>
  <si>
    <t>HMT8</t>
  </si>
  <si>
    <t>Maintenance controls are not implemented properly</t>
  </si>
  <si>
    <t>HMT9</t>
  </si>
  <si>
    <t>System and information integrity controls are not implemented properly</t>
  </si>
  <si>
    <t>HPE1</t>
  </si>
  <si>
    <t>Printer does not lock and prevent access to the hard drive</t>
  </si>
  <si>
    <t>HPM1</t>
  </si>
  <si>
    <t xml:space="preserve">A senior information officer does not exist </t>
  </si>
  <si>
    <t>HPM2</t>
  </si>
  <si>
    <t>Key security or privacy program management leadership roles are not established.</t>
  </si>
  <si>
    <t>HPM3</t>
  </si>
  <si>
    <t>The agency has not developed a risk management strategy</t>
  </si>
  <si>
    <t>No password is required to access an FTI system</t>
  </si>
  <si>
    <t>Passwords are allowed to be stored</t>
  </si>
  <si>
    <t>HPW100</t>
  </si>
  <si>
    <t>HPW11</t>
  </si>
  <si>
    <t>Password transmission does not use strong cryptography</t>
  </si>
  <si>
    <t>Passwords do not meet complexity requirements</t>
  </si>
  <si>
    <t>HPW13</t>
  </si>
  <si>
    <t>Enabled secret passwords are not implemented correctly</t>
  </si>
  <si>
    <t>HPW14</t>
  </si>
  <si>
    <t>Authenticator feedback is labeled inappropriately</t>
  </si>
  <si>
    <t>HPW15</t>
  </si>
  <si>
    <t>Passwords are shared inappropriately</t>
  </si>
  <si>
    <t>HPW16</t>
  </si>
  <si>
    <t>Swipe-based passwords are allowed on mobile devices</t>
  </si>
  <si>
    <t>HPW17</t>
  </si>
  <si>
    <t>Default passwords have not been changed</t>
  </si>
  <si>
    <t>HPW18</t>
  </si>
  <si>
    <t xml:space="preserve">No password is required to remotely access an FTI system </t>
  </si>
  <si>
    <t>More than one Publication 1075 password requirement is not met</t>
  </si>
  <si>
    <t>Password does not expire timely</t>
  </si>
  <si>
    <t>HPW20</t>
  </si>
  <si>
    <t>User is not required to change password upon first use</t>
  </si>
  <si>
    <t>HPW21</t>
  </si>
  <si>
    <t>Passwords are allowed to be stored unencrypted in config files</t>
  </si>
  <si>
    <t>HPW22</t>
  </si>
  <si>
    <t>Administrators cannot override minimum password age for users, when required</t>
  </si>
  <si>
    <t>HPW23</t>
  </si>
  <si>
    <t>Passwords cannot be changed by users</t>
  </si>
  <si>
    <t>HPW3</t>
  </si>
  <si>
    <t>Minimum password length is too short</t>
  </si>
  <si>
    <t>HPW4</t>
  </si>
  <si>
    <t>Minimum password age does not exist</t>
  </si>
  <si>
    <t>HPW5</t>
  </si>
  <si>
    <t>Passwords are generated and distributed automatically</t>
  </si>
  <si>
    <t>HPW6</t>
  </si>
  <si>
    <t>Password history is insufficient</t>
  </si>
  <si>
    <t>HPW7</t>
  </si>
  <si>
    <t>Password change notification is not sufficient</t>
  </si>
  <si>
    <t>HPW8</t>
  </si>
  <si>
    <t>Passwords are displayed on screen when entered</t>
  </si>
  <si>
    <t>HPW9</t>
  </si>
  <si>
    <t>Password management processes are not documented</t>
  </si>
  <si>
    <t>HRA1</t>
  </si>
  <si>
    <t>Risk assessments are not performed</t>
  </si>
  <si>
    <t>HRA10</t>
  </si>
  <si>
    <t>Web Application is not scanned for Web Application Vulnerabilities</t>
  </si>
  <si>
    <t>HRA100</t>
  </si>
  <si>
    <t>HRA2</t>
  </si>
  <si>
    <t>Vulnerability assessments are not performed</t>
  </si>
  <si>
    <t>HRA3</t>
  </si>
  <si>
    <t>Vulnerability assessments do not generate corrective action plans</t>
  </si>
  <si>
    <t>HRA4</t>
  </si>
  <si>
    <t>Vulnerability assessments are not performed as frequently as required per Publication 1075</t>
  </si>
  <si>
    <t>HRA5</t>
  </si>
  <si>
    <t>Vulnerabilities are not remediated in a timely manner</t>
  </si>
  <si>
    <t>HRA6</t>
  </si>
  <si>
    <t>Scope of vulnerability scanning is not sufficient</t>
  </si>
  <si>
    <t>HRA7</t>
  </si>
  <si>
    <t>Risk assessments are performed but not in accordance with Pub 1075 parameters</t>
  </si>
  <si>
    <t>HRA8</t>
  </si>
  <si>
    <t>Penetration test results are not included in agency POA&amp;Ms</t>
  </si>
  <si>
    <t>HRA9</t>
  </si>
  <si>
    <t>Application source code is not assessed for static vulnerabilities</t>
  </si>
  <si>
    <t>HRM1</t>
  </si>
  <si>
    <t>Multi-factor authentication is not required for external or remote access</t>
  </si>
  <si>
    <t>HRM10</t>
  </si>
  <si>
    <t>Client side cache cleaning utility has not been implemented</t>
  </si>
  <si>
    <t>HRM100</t>
  </si>
  <si>
    <t>HRM11</t>
  </si>
  <si>
    <t>Site to site connection does not terminate outside the firewall</t>
  </si>
  <si>
    <t>HRM12</t>
  </si>
  <si>
    <t>An FTI system is directly routable to the internet via unencrypted protocols</t>
  </si>
  <si>
    <t>HRM13</t>
  </si>
  <si>
    <t xml:space="preserve">The agency does not blacklist known malicious IPs </t>
  </si>
  <si>
    <t>HRM14</t>
  </si>
  <si>
    <t>The agency does not update blacklists of known malicious IPs</t>
  </si>
  <si>
    <t>HRM15</t>
  </si>
  <si>
    <t xml:space="preserve">Multi-factor authentication is not enforced for local device management </t>
  </si>
  <si>
    <t>HRM16</t>
  </si>
  <si>
    <t>VPN access points have not been limited</t>
  </si>
  <si>
    <t>HRM17</t>
  </si>
  <si>
    <t>SSH is not implemented correctly for device management</t>
  </si>
  <si>
    <t>HRM18</t>
  </si>
  <si>
    <t>Remote access policies are not sufficient</t>
  </si>
  <si>
    <t>HRM19</t>
  </si>
  <si>
    <t>Agency cannot remotely wipe lost mobile device</t>
  </si>
  <si>
    <t>HRM2</t>
  </si>
  <si>
    <t>Multi-factor authentication is not required to access FTI via personal devices</t>
  </si>
  <si>
    <t>HRM20</t>
  </si>
  <si>
    <t>Multi-factor authentication is not properly configured for external or remote access</t>
  </si>
  <si>
    <t>HRM3</t>
  </si>
  <si>
    <t>FTI access from personal devices</t>
  </si>
  <si>
    <t>HRM4</t>
  </si>
  <si>
    <t>FTI access from offshore</t>
  </si>
  <si>
    <t>HRM5</t>
  </si>
  <si>
    <t>User sessions do not terminate after the Publication 1075 period of inactivity</t>
  </si>
  <si>
    <t>HRM6</t>
  </si>
  <si>
    <t>The mainframe is directly routable to the internet via Port 23</t>
  </si>
  <si>
    <t>The agency does not adequately control remote access to its systems</t>
  </si>
  <si>
    <t>Direct root access is enabled on the system</t>
  </si>
  <si>
    <t>HRM9</t>
  </si>
  <si>
    <t>VPN technology does not perform host checking</t>
  </si>
  <si>
    <t>HSA1</t>
  </si>
  <si>
    <t>Live FTI data is used in test environments without approval</t>
  </si>
  <si>
    <t>HSA10</t>
  </si>
  <si>
    <t>The internally hosted software's major release is no longer supported by the vendor</t>
  </si>
  <si>
    <t>HSA100</t>
  </si>
  <si>
    <t>HSA11</t>
  </si>
  <si>
    <t>The internally hosted software's minor release is no longer supported by the vendor</t>
  </si>
  <si>
    <t>HSA12</t>
  </si>
  <si>
    <t>Internal networking devices are no longer supported by the vendor</t>
  </si>
  <si>
    <t>HSA13</t>
  </si>
  <si>
    <t>IT security is not part of capital planning and the investment control process</t>
  </si>
  <si>
    <t>HSA14</t>
  </si>
  <si>
    <t xml:space="preserve">FTI systems are not included in a SDLC </t>
  </si>
  <si>
    <t>HSA15</t>
  </si>
  <si>
    <t>FTI contracts do not contain all security requirements</t>
  </si>
  <si>
    <t>HSA16</t>
  </si>
  <si>
    <t>Documentation is not properly protected</t>
  </si>
  <si>
    <t>HSA17</t>
  </si>
  <si>
    <t>Security is not a consideration in system design or upgrade</t>
  </si>
  <si>
    <t>HSA18</t>
  </si>
  <si>
    <t>Cloud vendor is not FedRAMP certified</t>
  </si>
  <si>
    <t>HSA2</t>
  </si>
  <si>
    <t>Usage restrictions to open source software are not in place</t>
  </si>
  <si>
    <t>HSA3</t>
  </si>
  <si>
    <t>No agreement exists with 3rd party provider to host FTI</t>
  </si>
  <si>
    <t>HSA4</t>
  </si>
  <si>
    <t>Software installation rights are not limited to the technical staff</t>
  </si>
  <si>
    <t>HSA5</t>
  </si>
  <si>
    <t>Configuration changes are not controlled during all phases of the SDLC</t>
  </si>
  <si>
    <t>HSA6</t>
  </si>
  <si>
    <t>Security test and evaluations are not performed during system development</t>
  </si>
  <si>
    <t>HSA7</t>
  </si>
  <si>
    <t>The external facing system is no longer supported by the vendor</t>
  </si>
  <si>
    <t>HSA8</t>
  </si>
  <si>
    <t>The internally hosted operating system's major release is no longer supported by the vendor</t>
  </si>
  <si>
    <t>HSA9</t>
  </si>
  <si>
    <t>The internally hosted operating system's minor release is no longer supported by the vendor</t>
  </si>
  <si>
    <t>HSC1</t>
  </si>
  <si>
    <t>FTI is not encrypted in transit</t>
  </si>
  <si>
    <t>HSC10</t>
  </si>
  <si>
    <t>FTI is not properly deleted / destroyed</t>
  </si>
  <si>
    <t>HSC100</t>
  </si>
  <si>
    <t>HSC11</t>
  </si>
  <si>
    <t>No backup plan exists to remove failed data loads in the data warehouse</t>
  </si>
  <si>
    <t>HSC12</t>
  </si>
  <si>
    <t>Original FTI extracts are not protected after ETL process</t>
  </si>
  <si>
    <t>HSC13</t>
  </si>
  <si>
    <t>FTI is transmitted incorrectly using an MFD</t>
  </si>
  <si>
    <t>HSC14</t>
  </si>
  <si>
    <t>VM to VM communication exists using VMCI</t>
  </si>
  <si>
    <t>HSC15</t>
  </si>
  <si>
    <t>Encryption capabilities do not meet FIPS 140-2 requirements</t>
  </si>
  <si>
    <t>HSC16</t>
  </si>
  <si>
    <t>System does not meet common criteria requirements</t>
  </si>
  <si>
    <t>Denial of Service protection settings are not configured</t>
  </si>
  <si>
    <t>HSC18</t>
  </si>
  <si>
    <t>System communication authenticity is not guaranteed</t>
  </si>
  <si>
    <t>HSC19</t>
  </si>
  <si>
    <t>Network perimeter devices do not properly restrict traffic</t>
  </si>
  <si>
    <t>HSC2</t>
  </si>
  <si>
    <t>FTI is emailed outside of the agency</t>
  </si>
  <si>
    <t>HSC20</t>
  </si>
  <si>
    <t>Publicly available systems contain FTI</t>
  </si>
  <si>
    <t>HSC21</t>
  </si>
  <si>
    <t>Number of logon sessions are not managed appropriately</t>
  </si>
  <si>
    <t>HSC22</t>
  </si>
  <si>
    <t>VPN termination point is not sufficient</t>
  </si>
  <si>
    <t>HSC23</t>
  </si>
  <si>
    <t>Site survey has not been performed</t>
  </si>
  <si>
    <t>HSC24</t>
  </si>
  <si>
    <t>Digital Signatures or PKI certificates are expired or revoked</t>
  </si>
  <si>
    <t>HSC25</t>
  </si>
  <si>
    <t>Network sessions do not timeout per Publication 1075 requirements</t>
  </si>
  <si>
    <t>HSC26</t>
  </si>
  <si>
    <t>Email policy is not sufficient</t>
  </si>
  <si>
    <t>HSC27</t>
  </si>
  <si>
    <t>Traffic inspection is not sufficient</t>
  </si>
  <si>
    <t>HSC28</t>
  </si>
  <si>
    <t>The network is not properly segmented</t>
  </si>
  <si>
    <t>HSC29</t>
  </si>
  <si>
    <t xml:space="preserve">Cryptographic key pairs are not properly managed </t>
  </si>
  <si>
    <t>HSC3</t>
  </si>
  <si>
    <t>FTI is emailed incorrectly inside the agency</t>
  </si>
  <si>
    <t>HSC30</t>
  </si>
  <si>
    <t>VLAN configurations do not utilize networking best practices</t>
  </si>
  <si>
    <t>HSC31</t>
  </si>
  <si>
    <t>Collaborative computing devices are not deployed securely</t>
  </si>
  <si>
    <t>HSC32</t>
  </si>
  <si>
    <t>PKI certificates are not issued from an approved authority</t>
  </si>
  <si>
    <t>HSC33</t>
  </si>
  <si>
    <t>Datawarehouse has insecure connections</t>
  </si>
  <si>
    <t>HSC34</t>
  </si>
  <si>
    <t>The production and development environments are not properly separated</t>
  </si>
  <si>
    <t>HSC35</t>
  </si>
  <si>
    <t>Procedures stored in the database are not encrypted</t>
  </si>
  <si>
    <t>HSC36</t>
  </si>
  <si>
    <t>System is configured to accept unwanted network connections</t>
  </si>
  <si>
    <t>HSC37</t>
  </si>
  <si>
    <t>Network connection to third party system is not properly configured</t>
  </si>
  <si>
    <t>HSC38</t>
  </si>
  <si>
    <t>SSL inspection has not been implemented</t>
  </si>
  <si>
    <t>HSC39</t>
  </si>
  <si>
    <t xml:space="preserve">The communications protocol is not NIST 800-52 compliant </t>
  </si>
  <si>
    <t>HSC4</t>
  </si>
  <si>
    <t>VOIP system not implemented correctly</t>
  </si>
  <si>
    <t>HSC40</t>
  </si>
  <si>
    <t>Unencrypted management sessions over the internal network</t>
  </si>
  <si>
    <t>HSC41</t>
  </si>
  <si>
    <t>Data at rest is not encrypted using the latest FIPS approved encryption</t>
  </si>
  <si>
    <t>Encryption capabilities do not meet the latest FIPS 140 requirements</t>
  </si>
  <si>
    <t>HSC43</t>
  </si>
  <si>
    <t>The version of TLS is not using the latest NIST 800-52 approved protocols</t>
  </si>
  <si>
    <t>HSC44</t>
  </si>
  <si>
    <t>DNSSEC has not been implemented</t>
  </si>
  <si>
    <t>HSC45</t>
  </si>
  <si>
    <t>DNSSEC has not been configured securely</t>
  </si>
  <si>
    <t>HSC5</t>
  </si>
  <si>
    <t>No DMZ exists for the network</t>
  </si>
  <si>
    <t>Not all connections to FTI systems are monitored</t>
  </si>
  <si>
    <t>HSC7</t>
  </si>
  <si>
    <t>NAT is not implemented for internal IP addresses</t>
  </si>
  <si>
    <t>HSC8</t>
  </si>
  <si>
    <t>Network architecture is flat</t>
  </si>
  <si>
    <t>HSC9</t>
  </si>
  <si>
    <t>Database listener is not properly configured</t>
  </si>
  <si>
    <t>HSI1</t>
  </si>
  <si>
    <t>System configured to load or run removable media automatically</t>
  </si>
  <si>
    <t>HSI10</t>
  </si>
  <si>
    <t>Hash sums of ISO images are not maintained in the virtual environment</t>
  </si>
  <si>
    <t>HSI100</t>
  </si>
  <si>
    <t>HSI11</t>
  </si>
  <si>
    <t>Antivirus is not configured to automatically scan removable media</t>
  </si>
  <si>
    <t>HSI12</t>
  </si>
  <si>
    <t>No antivirus is configured on the system</t>
  </si>
  <si>
    <t>HSI13</t>
  </si>
  <si>
    <t>Antivirus does not exist on an internet-facing endpoint</t>
  </si>
  <si>
    <t>HSI14</t>
  </si>
  <si>
    <t>The system's automatic update feature is not configured appropriately</t>
  </si>
  <si>
    <t>HSI15</t>
  </si>
  <si>
    <t>Alerts are not acknowledged and/or logged</t>
  </si>
  <si>
    <t>HSI16</t>
  </si>
  <si>
    <t>Agency network not properly protected from spam email</t>
  </si>
  <si>
    <t>HSI17</t>
  </si>
  <si>
    <t>Antivirus is not configured appropriately</t>
  </si>
  <si>
    <t>HSI18</t>
  </si>
  <si>
    <t>VM rollbacks are conducted while connected to the network</t>
  </si>
  <si>
    <t>HSI19</t>
  </si>
  <si>
    <t>Data inputs are not being validated</t>
  </si>
  <si>
    <t>System patch level is insufficient</t>
  </si>
  <si>
    <t>HSI20</t>
  </si>
  <si>
    <t xml:space="preserve">Agency does not receive security alerts, advisories, or directives </t>
  </si>
  <si>
    <t>HSI21</t>
  </si>
  <si>
    <t>FTI is inappropriately moved and shared with non-FTI virtual machines</t>
  </si>
  <si>
    <t>HSI22</t>
  </si>
  <si>
    <t>Data remanence is not properly handled</t>
  </si>
  <si>
    <t>HSI23</t>
  </si>
  <si>
    <t>Agency has not defined an authorized list of software</t>
  </si>
  <si>
    <t>HSI24</t>
  </si>
  <si>
    <t>Agency does not monitor for unauthorized software on the network</t>
  </si>
  <si>
    <t>HSI25</t>
  </si>
  <si>
    <t>Agency does not monitor for unauthorized hosts on the network</t>
  </si>
  <si>
    <t>HSI26</t>
  </si>
  <si>
    <t>No host intrusion detection/prevention system exists</t>
  </si>
  <si>
    <t>HSI27</t>
  </si>
  <si>
    <t xml:space="preserve">Critical security patches have not been applied </t>
  </si>
  <si>
    <t>HSI28</t>
  </si>
  <si>
    <t>Security alerts are not disseminated to agency personnel</t>
  </si>
  <si>
    <t>HSI29</t>
  </si>
  <si>
    <t>Data inputs are from external sources</t>
  </si>
  <si>
    <t>System is not monitored for threats</t>
  </si>
  <si>
    <t>HSI30</t>
  </si>
  <si>
    <t>System output is not secured in accordance with Publication 1075</t>
  </si>
  <si>
    <t>HSI31</t>
  </si>
  <si>
    <t>Agency does not properly retire or remove unneeded source code from production</t>
  </si>
  <si>
    <t>HSI32</t>
  </si>
  <si>
    <t>Virtual Switch (Vswitch) security parameters are set incorrectly</t>
  </si>
  <si>
    <t>HSI33</t>
  </si>
  <si>
    <t>Memory protection mechanisms are not sufficient</t>
  </si>
  <si>
    <t>HSI34</t>
  </si>
  <si>
    <t>A file integrity checking mechanism does not exist</t>
  </si>
  <si>
    <t>HSI35</t>
  </si>
  <si>
    <t>Failover is not properly configured</t>
  </si>
  <si>
    <t>HSI36</t>
  </si>
  <si>
    <t>Malware analysis is not being performed</t>
  </si>
  <si>
    <t>HSI37</t>
  </si>
  <si>
    <t>The agency does not require use of digitally signed software components</t>
  </si>
  <si>
    <t>HSI4</t>
  </si>
  <si>
    <t>No intrusion detection system exists</t>
  </si>
  <si>
    <t>HSI5</t>
  </si>
  <si>
    <t>OS files are not hashed to detect inappropriate changes</t>
  </si>
  <si>
    <t>HSI6</t>
  </si>
  <si>
    <t>Intrusion detection system not implemented correctly</t>
  </si>
  <si>
    <t>HSI7</t>
  </si>
  <si>
    <t>FTI can move via covert channels (e.g., VM isolation tools)</t>
  </si>
  <si>
    <t>HSI8</t>
  </si>
  <si>
    <t>All VM moves are being tracked in the virtual environment</t>
  </si>
  <si>
    <t>HSI9</t>
  </si>
  <si>
    <t>Network device configuration files are not kept offline</t>
  </si>
  <si>
    <t>HSR1</t>
  </si>
  <si>
    <t>Supply Chain Risk Management documentation is insufficient</t>
  </si>
  <si>
    <t>HSR100</t>
  </si>
  <si>
    <t>HSR2</t>
  </si>
  <si>
    <t>System/Application components are not inspected for potential supply chain issues</t>
  </si>
  <si>
    <t>HSR3</t>
  </si>
  <si>
    <t>SBOM is not produced for the system/application</t>
  </si>
  <si>
    <t>HTC1</t>
  </si>
  <si>
    <t>The Windows 2000 server is unsupported</t>
  </si>
  <si>
    <t>HTC10</t>
  </si>
  <si>
    <t>The ASA firewall is not configured securely</t>
  </si>
  <si>
    <t>HTC100</t>
  </si>
  <si>
    <t>HTC101</t>
  </si>
  <si>
    <t>The Palo Alto 7.1 firewall is not configured securely</t>
  </si>
  <si>
    <t>HTC102</t>
  </si>
  <si>
    <t>The Palo Alto 8.0 firewall is not configured securely</t>
  </si>
  <si>
    <t>HTC103</t>
  </si>
  <si>
    <t>The Palo Alto 8.1 firewall is not configured securely</t>
  </si>
  <si>
    <t>HTC104</t>
  </si>
  <si>
    <t>The MacOS 10.12 operating system is not configured securely</t>
  </si>
  <si>
    <t>HTC105</t>
  </si>
  <si>
    <t>The MacOS 10.13 operating system is not configured securely</t>
  </si>
  <si>
    <t>HTC106</t>
  </si>
  <si>
    <t>The MacOS 10.14 operating system is not configured securely</t>
  </si>
  <si>
    <t>HTC107</t>
  </si>
  <si>
    <t>The Windows 2019 Server is not configured securely</t>
  </si>
  <si>
    <t>HTC108</t>
  </si>
  <si>
    <t>The SQL Server 2016 database is not configured securely</t>
  </si>
  <si>
    <t>HTC109</t>
  </si>
  <si>
    <t>The IBM z/OS version 2.3.x is not configured securely</t>
  </si>
  <si>
    <t>HTC11</t>
  </si>
  <si>
    <t>The RACF Mainframe is not configured securely</t>
  </si>
  <si>
    <t>HTC110</t>
  </si>
  <si>
    <t>The SQL Server 2017 database is not configured securely</t>
  </si>
  <si>
    <t>HTC111</t>
  </si>
  <si>
    <t>The VMware ESXi 6.7 Hypervisor is not configured securely</t>
  </si>
  <si>
    <t>HTC112</t>
  </si>
  <si>
    <t>The Google Cloud environment is not configured securely</t>
  </si>
  <si>
    <t>HTC113</t>
  </si>
  <si>
    <t>The Azure Cloud environment is not configured securely</t>
  </si>
  <si>
    <t>HTC114</t>
  </si>
  <si>
    <t>The AWS Foundations environment is not configured securely</t>
  </si>
  <si>
    <t>HTC115</t>
  </si>
  <si>
    <t>The Cisco IOS v16.x is not configured securely</t>
  </si>
  <si>
    <t>HTC116</t>
  </si>
  <si>
    <t>The Red Hat Enterprise Linux 8 operating system is not configured securely</t>
  </si>
  <si>
    <t>HTC117</t>
  </si>
  <si>
    <t>The Oracle Enterprise Linux 8 operating system is not configured securely</t>
  </si>
  <si>
    <t>HTC118</t>
  </si>
  <si>
    <t>The CentOS 8 server is not configured securely</t>
  </si>
  <si>
    <t>HTC119</t>
  </si>
  <si>
    <t>The SQL Server 2019 instance is not configured securely</t>
  </si>
  <si>
    <t>HTC12</t>
  </si>
  <si>
    <t>The ACF2 Mainframe is not configured securely</t>
  </si>
  <si>
    <t>HTC120</t>
  </si>
  <si>
    <t>The IBM z/OS version 2.4.x is not configured securely</t>
  </si>
  <si>
    <t>HTC121</t>
  </si>
  <si>
    <t>The Palo Alto 9 firewall is not configured securely</t>
  </si>
  <si>
    <t>HTC122</t>
  </si>
  <si>
    <t>The IIS 10 web server is not configured securely</t>
  </si>
  <si>
    <t>HTC123</t>
  </si>
  <si>
    <t>The Debian 9 operating system is not configured securely</t>
  </si>
  <si>
    <t>HTC124</t>
  </si>
  <si>
    <t>The Debian 10 operating system is not configured securely</t>
  </si>
  <si>
    <t>HTC125</t>
  </si>
  <si>
    <t>The MacOS 10.15 operating system is not configured securely</t>
  </si>
  <si>
    <t>HTC126</t>
  </si>
  <si>
    <t>The Juniper operating system is not configured securely</t>
  </si>
  <si>
    <t>HTC127</t>
  </si>
  <si>
    <t>The IBM i7 operating system is not configured securely</t>
  </si>
  <si>
    <t>HTC128</t>
  </si>
  <si>
    <t>The MongoDB 3.6 database is not configured securely</t>
  </si>
  <si>
    <t>HTC129</t>
  </si>
  <si>
    <t>The MacOS 11.0 operating system is not configured securely</t>
  </si>
  <si>
    <t>HTC13</t>
  </si>
  <si>
    <t>The Top Secret Mainframe is not configured securely</t>
  </si>
  <si>
    <t>HTC130</t>
  </si>
  <si>
    <t>The Oracle 18c database is not configured securely</t>
  </si>
  <si>
    <t>HTC131</t>
  </si>
  <si>
    <t>The MySQL 8 database is not configured securely</t>
  </si>
  <si>
    <t>HTC132</t>
  </si>
  <si>
    <t>The IBM i7.x operating system is not configured securely</t>
  </si>
  <si>
    <t>HTC133</t>
  </si>
  <si>
    <t>The VMWare ESXi 7.0 Hypervisor is not configured securely</t>
  </si>
  <si>
    <t>HTC134</t>
  </si>
  <si>
    <t>HTC135</t>
  </si>
  <si>
    <t>The Palo Alto 9.1 firewall is not configured securely</t>
  </si>
  <si>
    <t>HTC136</t>
  </si>
  <si>
    <t xml:space="preserve">The SuSE 15 server is not configured securely </t>
  </si>
  <si>
    <t>HTC137</t>
  </si>
  <si>
    <t>The NXOS Operating System is not configured securely</t>
  </si>
  <si>
    <t>HTC138</t>
  </si>
  <si>
    <t>The Checkpoint R81 firewall is not configured securely</t>
  </si>
  <si>
    <t>HTC139</t>
  </si>
  <si>
    <t>The Checkpoint R82 firewall is not configured securely</t>
  </si>
  <si>
    <t>HTC14</t>
  </si>
  <si>
    <t>The Unisys Mainframe is not configured securely</t>
  </si>
  <si>
    <t>HTC140</t>
  </si>
  <si>
    <t>The Windows 11 workstation has not been configured securely</t>
  </si>
  <si>
    <t>HTC141</t>
  </si>
  <si>
    <t>The Windows 2022 Server has not been configured securely</t>
  </si>
  <si>
    <t>HTC142</t>
  </si>
  <si>
    <t>The Kubernetes container has not been configured securely</t>
  </si>
  <si>
    <t>HTC143</t>
  </si>
  <si>
    <t>The Red Hat Open Shift container has not been configured securely</t>
  </si>
  <si>
    <t>HTC144</t>
  </si>
  <si>
    <t>The Docker container has not been configured securely</t>
  </si>
  <si>
    <t>HTC145</t>
  </si>
  <si>
    <t xml:space="preserve">The containerized technology has not been configured securely </t>
  </si>
  <si>
    <t>HTC146</t>
  </si>
  <si>
    <t>The DB2 v11 for LUW relational database management system (RDBMS) is not configured securely</t>
  </si>
  <si>
    <t>HTC147</t>
  </si>
  <si>
    <t>The DB2 v13 for Z/OS database management system is not configured securely</t>
  </si>
  <si>
    <t>HTC148</t>
  </si>
  <si>
    <t>The IBM z/OS 2.5 mainframe is not configured securely</t>
  </si>
  <si>
    <t>HTC149</t>
  </si>
  <si>
    <t>The Palo Alto Firewall running PanOS 10 is not configured securely</t>
  </si>
  <si>
    <t>HTC15</t>
  </si>
  <si>
    <t>The i5OS Mainframe is not configured securely</t>
  </si>
  <si>
    <t>HTC150</t>
  </si>
  <si>
    <t>The Cisco switch/router running iOS 17 is not configured securely</t>
  </si>
  <si>
    <t>HTC151</t>
  </si>
  <si>
    <t>The MacOS 12 operating system is not configured securely</t>
  </si>
  <si>
    <t>HTC152</t>
  </si>
  <si>
    <t>The OEL 9.0 Server is not configured securely</t>
  </si>
  <si>
    <t>HTC153</t>
  </si>
  <si>
    <t>The RHEL 9.0 Server is not configured securely</t>
  </si>
  <si>
    <t>HTC154</t>
  </si>
  <si>
    <t>The Rocky Linux 9 Server is not configured securely</t>
  </si>
  <si>
    <t>HTC155</t>
  </si>
  <si>
    <t>The MacOS 13 operating system is not configured securely</t>
  </si>
  <si>
    <t>HTC156</t>
  </si>
  <si>
    <t>The Palo Alto 11 firewall is not configured securely</t>
  </si>
  <si>
    <t>HTC157</t>
  </si>
  <si>
    <t>The FortiGate Firewall is not configured securely</t>
  </si>
  <si>
    <t>HTC158</t>
  </si>
  <si>
    <t>The NGNIX Web Server is not configured securely</t>
  </si>
  <si>
    <t>HTC159</t>
  </si>
  <si>
    <t>The SQL Server 2022 database is not configured securely</t>
  </si>
  <si>
    <t>HTC16</t>
  </si>
  <si>
    <t>The VPN concentrator is not configured securely</t>
  </si>
  <si>
    <t>HTC160</t>
  </si>
  <si>
    <t>The Debian 11 operating system is not configured securely</t>
  </si>
  <si>
    <t>HTC161</t>
  </si>
  <si>
    <t>The Windows 2025 Server has not been configured securely</t>
  </si>
  <si>
    <t>HTC162</t>
  </si>
  <si>
    <t>The SQL Server 2025 Server has not been configured securely</t>
  </si>
  <si>
    <t>HTC163</t>
  </si>
  <si>
    <t>The RHEL 10.0 Server is not configured securely</t>
  </si>
  <si>
    <t>HTC164</t>
  </si>
  <si>
    <t>The Debian 12 operating system is not configured securely</t>
  </si>
  <si>
    <t>HTC165</t>
  </si>
  <si>
    <t>The Apple iOS 18 device is not configured securely</t>
  </si>
  <si>
    <t>HTC166</t>
  </si>
  <si>
    <t>The OEL 10 Server is not configured securely</t>
  </si>
  <si>
    <t>HTC17</t>
  </si>
  <si>
    <t>The Citrix Access Gateway is not configured securely</t>
  </si>
  <si>
    <t>HTC18</t>
  </si>
  <si>
    <t>The Windows XP Workstation is not configured securely</t>
  </si>
  <si>
    <t>HTC19</t>
  </si>
  <si>
    <t>The Windows 7 Workstation is not configured securely</t>
  </si>
  <si>
    <t>HTC2</t>
  </si>
  <si>
    <t>The Windows 2003 Server is not configured securely</t>
  </si>
  <si>
    <t>HTC20</t>
  </si>
  <si>
    <t>The Windows 8 Workstation is not configured securely</t>
  </si>
  <si>
    <t>HTC21</t>
  </si>
  <si>
    <t>Network protection capabilities are not configured securely</t>
  </si>
  <si>
    <t>HTC22</t>
  </si>
  <si>
    <t>The MFD is not configured securely</t>
  </si>
  <si>
    <t>HTC23</t>
  </si>
  <si>
    <t>The GenTax application is not configured securely</t>
  </si>
  <si>
    <t>HTC24</t>
  </si>
  <si>
    <t>The data warehouse is not configured securely</t>
  </si>
  <si>
    <t>HTC25</t>
  </si>
  <si>
    <t>The RSI data warehouse is not configured securely</t>
  </si>
  <si>
    <t>HTC26</t>
  </si>
  <si>
    <t>The Teradata data warehouse is not configured securely</t>
  </si>
  <si>
    <t>HTC27</t>
  </si>
  <si>
    <t>The DB2 database is not configured securely</t>
  </si>
  <si>
    <t>HTC28</t>
  </si>
  <si>
    <t>The Oracle 9g database is not configured securely</t>
  </si>
  <si>
    <t>HTC29</t>
  </si>
  <si>
    <t>The Oracle 10g database is not configured securely</t>
  </si>
  <si>
    <t>HTC3</t>
  </si>
  <si>
    <t>The Windows 2008 Standard Server is not configured securely</t>
  </si>
  <si>
    <t>HTC30</t>
  </si>
  <si>
    <t>The Oracle 11g database is not configured securely</t>
  </si>
  <si>
    <t>HTC31</t>
  </si>
  <si>
    <t>The SQL Server 2000 installation is unsupported</t>
  </si>
  <si>
    <t>HTC32</t>
  </si>
  <si>
    <t>The SQL Server 2005 installation is not configured securely</t>
  </si>
  <si>
    <t>HTC33</t>
  </si>
  <si>
    <t>The SQL Server 2008 installation is not configured securely</t>
  </si>
  <si>
    <t>HTC34</t>
  </si>
  <si>
    <t>The SQL Server 2012 installation is not configured securely</t>
  </si>
  <si>
    <t>HTC35</t>
  </si>
  <si>
    <t>The VMWare Hypervisor is not configured securely</t>
  </si>
  <si>
    <t>HTC36</t>
  </si>
  <si>
    <t>The Tumbleweed client is not configured securely</t>
  </si>
  <si>
    <t>HTC37</t>
  </si>
  <si>
    <t>The internet browser is not configured securely</t>
  </si>
  <si>
    <t>HTC38</t>
  </si>
  <si>
    <t>The storage area network device is not configured securely</t>
  </si>
  <si>
    <t>HTC39</t>
  </si>
  <si>
    <t>The voice-over IP network is not configured securely</t>
  </si>
  <si>
    <t>HTC4</t>
  </si>
  <si>
    <t>The Windows 2012 Standard Server is not configured securely</t>
  </si>
  <si>
    <t>HTC40</t>
  </si>
  <si>
    <t>The wireless network is not configured securely</t>
  </si>
  <si>
    <t>HTC41</t>
  </si>
  <si>
    <t>The custom web application is not configured securely</t>
  </si>
  <si>
    <t>HTC42</t>
  </si>
  <si>
    <t>The IVR system is not configured securely</t>
  </si>
  <si>
    <t>HTC43</t>
  </si>
  <si>
    <t>The web server is not configured securely</t>
  </si>
  <si>
    <t>HTC44</t>
  </si>
  <si>
    <t>The cloud computing environment is not configured securely</t>
  </si>
  <si>
    <t>HTC45</t>
  </si>
  <si>
    <t>The Apple iOS device is not configured securely</t>
  </si>
  <si>
    <t>HTC46</t>
  </si>
  <si>
    <t>The Google Android device is not configured securely</t>
  </si>
  <si>
    <t>HTC47</t>
  </si>
  <si>
    <t>The Blackberry OS device is not configured securely</t>
  </si>
  <si>
    <t>HTC48</t>
  </si>
  <si>
    <t>The Microsoft Windows RT device is not configured securely</t>
  </si>
  <si>
    <t>HTC49</t>
  </si>
  <si>
    <t>The mobile device is not configured securely</t>
  </si>
  <si>
    <t>HTC5</t>
  </si>
  <si>
    <t>The Solaris server is not configured securely</t>
  </si>
  <si>
    <t>HTC50</t>
  </si>
  <si>
    <t>Agency has not notified IRS of this technology</t>
  </si>
  <si>
    <t>HTC51</t>
  </si>
  <si>
    <t>Technology is not properly sanitized after use</t>
  </si>
  <si>
    <t>HTC52</t>
  </si>
  <si>
    <t>The AIX server is not configured securely</t>
  </si>
  <si>
    <t>HTC53</t>
  </si>
  <si>
    <t>The custom application is not configured securely</t>
  </si>
  <si>
    <t>HTC54</t>
  </si>
  <si>
    <t>The SuSE Linux server is not configured securely</t>
  </si>
  <si>
    <t>HTC55</t>
  </si>
  <si>
    <t>The Adabas database is not configured securely</t>
  </si>
  <si>
    <t>HTC56</t>
  </si>
  <si>
    <t>The Windows 10 operating system is not configured securely</t>
  </si>
  <si>
    <t>HTC57</t>
  </si>
  <si>
    <t>The Oracle 12c database is not configured securely</t>
  </si>
  <si>
    <t>HTC58</t>
  </si>
  <si>
    <t>The Red Hat Enterprise Linux 6 operating system is not configured securely</t>
  </si>
  <si>
    <t>HTC59</t>
  </si>
  <si>
    <t>The Red Hat Enterprise Linux 7 operating system is not configured securely</t>
  </si>
  <si>
    <t>HTC6</t>
  </si>
  <si>
    <t>The Red Hat Linux server is not configured securely</t>
  </si>
  <si>
    <t>HTC60</t>
  </si>
  <si>
    <t>The Windows 2016 Server is not configured securely</t>
  </si>
  <si>
    <t>HTC61</t>
  </si>
  <si>
    <t>The Windows 2012 R2 Server is not configured securely</t>
  </si>
  <si>
    <t>HTC62</t>
  </si>
  <si>
    <t>The SQL Server 2014 database is not configured securely</t>
  </si>
  <si>
    <t>HTC63</t>
  </si>
  <si>
    <t>The Windows 2008 R2 Server is not configured securely</t>
  </si>
  <si>
    <t>HTC64</t>
  </si>
  <si>
    <t>The High Volume Printer is not configured securely</t>
  </si>
  <si>
    <t>HTC65</t>
  </si>
  <si>
    <t>The system was not assessed during the onsite review</t>
  </si>
  <si>
    <t>HTC66</t>
  </si>
  <si>
    <t>The VMWare ESXi 5.5 Hypervisor is not configured securely</t>
  </si>
  <si>
    <t>HTC67</t>
  </si>
  <si>
    <t>The VMWare ESXi 6.0 Hypervisor is not configured securely</t>
  </si>
  <si>
    <t>HTC68</t>
  </si>
  <si>
    <t>The IBM z/OS version 1.13.x is not configured securely</t>
  </si>
  <si>
    <t>HTC69</t>
  </si>
  <si>
    <t>The IBM z/OS version 2.1.x is not configured securely</t>
  </si>
  <si>
    <t>HTC7</t>
  </si>
  <si>
    <t>The CentOS server is not configured securely</t>
  </si>
  <si>
    <t>HTC70</t>
  </si>
  <si>
    <t>The IBM z/OS version 2.2.x is not configured securely</t>
  </si>
  <si>
    <t>HTC71</t>
  </si>
  <si>
    <t>The Checkpoint R76 firewall is not configured securely</t>
  </si>
  <si>
    <t>HTC72</t>
  </si>
  <si>
    <t>The Checkpoint R77 firewall is not configured securely</t>
  </si>
  <si>
    <t>HTC73</t>
  </si>
  <si>
    <t>The Checkpoint R80 firewall is not configured securely</t>
  </si>
  <si>
    <t>HTC74</t>
  </si>
  <si>
    <t>The Oracle 11.2.0.4 database is not configured securely</t>
  </si>
  <si>
    <t>HTC75</t>
  </si>
  <si>
    <t>The Cisco IOS v12.x is not configured securely</t>
  </si>
  <si>
    <t>HTC76</t>
  </si>
  <si>
    <t>The Cisco IOS v15.x is not configured securely</t>
  </si>
  <si>
    <t>HTC77</t>
  </si>
  <si>
    <t>The AIX 6 server is not configured securely</t>
  </si>
  <si>
    <t>HTC78</t>
  </si>
  <si>
    <t>The AIX 7 server is not configured securely</t>
  </si>
  <si>
    <t>HTC79</t>
  </si>
  <si>
    <t xml:space="preserve">The CentOS 6 server is not configured securely </t>
  </si>
  <si>
    <t>HTC8</t>
  </si>
  <si>
    <t>The Cisco networking device is not configured securely</t>
  </si>
  <si>
    <t>HTC80</t>
  </si>
  <si>
    <t xml:space="preserve">The CentOS 7 server is not configured securely </t>
  </si>
  <si>
    <t>HTC81</t>
  </si>
  <si>
    <t xml:space="preserve">The OEL 6 server is not configured securely </t>
  </si>
  <si>
    <t>HTC82</t>
  </si>
  <si>
    <t>The OEL 7 server is not configured securely</t>
  </si>
  <si>
    <t>HTC83</t>
  </si>
  <si>
    <t xml:space="preserve">The Solaris 10 server is not configured securely </t>
  </si>
  <si>
    <t>HTC84</t>
  </si>
  <si>
    <t xml:space="preserve">The Solaris 11 server is not configured securely </t>
  </si>
  <si>
    <t>HTC85</t>
  </si>
  <si>
    <t xml:space="preserve">The SuSE 11 server is not configured securely </t>
  </si>
  <si>
    <t>HTC86</t>
  </si>
  <si>
    <t xml:space="preserve">The SuSE 12 server is not configured securely </t>
  </si>
  <si>
    <t>HTC87</t>
  </si>
  <si>
    <t>The VMWare Horizon 6 VDI solution is not configured securely</t>
  </si>
  <si>
    <t>HTC88</t>
  </si>
  <si>
    <t xml:space="preserve">The VMWare Horizon 7 VDI solution is not configured securely </t>
  </si>
  <si>
    <t>HTC89</t>
  </si>
  <si>
    <t>The Apache 2.2 web server is not configured securely</t>
  </si>
  <si>
    <t>HTC9</t>
  </si>
  <si>
    <t>The Cisco pix firewall is not configured securely</t>
  </si>
  <si>
    <t>HTC90</t>
  </si>
  <si>
    <t>The Apache 2.4 web server is not configured securely</t>
  </si>
  <si>
    <t>HTC92</t>
  </si>
  <si>
    <t>The ESXi 6.5 hypervisor is not configured securely</t>
  </si>
  <si>
    <t>HTC93</t>
  </si>
  <si>
    <t>The IIS 7.0 web server is not configured securely</t>
  </si>
  <si>
    <t>HTC94</t>
  </si>
  <si>
    <t>The IIS 7.5 web server is not configured securely</t>
  </si>
  <si>
    <t>HTC95</t>
  </si>
  <si>
    <t>The IIS 8.0 web server is not configured securely</t>
  </si>
  <si>
    <t>HTC96</t>
  </si>
  <si>
    <t>The IIS 8.5 web server is not configured securely</t>
  </si>
  <si>
    <t>HTC97</t>
  </si>
  <si>
    <t>The IBM DB2 v11 on z/OS is not configured securely</t>
  </si>
  <si>
    <t>HTC98</t>
  </si>
  <si>
    <t>The IBM DB2 v12 on z/OS is not configured securely</t>
  </si>
  <si>
    <t>HTC99</t>
  </si>
  <si>
    <t>The Cisco ASA 9.x (FW or VPN) is not configured securely</t>
  </si>
  <si>
    <t>HTW1</t>
  </si>
  <si>
    <t>Tumbleweed client is not configured properly</t>
  </si>
  <si>
    <t>HTW100</t>
  </si>
  <si>
    <t>HTW2</t>
  </si>
  <si>
    <t>Tumbleweed certificate is assigned to the wrong person</t>
  </si>
  <si>
    <t>HTW3</t>
  </si>
  <si>
    <t>No written procedures for using Tumbleweed</t>
  </si>
  <si>
    <t>HTW4</t>
  </si>
  <si>
    <t>FTI is left on the device running the Tumbleweed application</t>
  </si>
  <si>
    <t>HTW5</t>
  </si>
  <si>
    <t xml:space="preserve">Axway does not run on a dedicated platform </t>
  </si>
  <si>
    <t>HTW6</t>
  </si>
  <si>
    <t>The data transfer agreement is not in place</t>
  </si>
  <si>
    <t>Reference</t>
  </si>
  <si>
    <t>No More LSUs: Move to Solaris 11.4</t>
  </si>
  <si>
    <t>Extended Support Ends</t>
  </si>
  <si>
    <t>Primeier Support Ends</t>
  </si>
  <si>
    <t xml:space="preserve">Solaris Operating System End of Life Matrix (Premier, Extended and Sustaining Support End
Dates) (Doc ID 1001343.1)
</t>
  </si>
  <si>
    <t xml:space="preserve">Solaris Operating System End of Life Matrix (Premier, Extended and Sustaining Support End
Dates) (Doc ID 1001343.1)
No CIS Benchmarks
</t>
  </si>
  <si>
    <t>Note: IRS Publication 1075 defines that passwords must expire after 90 days (or 12 weeks) for users and 366 days for service accounts.
Note: If test case SLRGEN-11 has passed, then this test case is not applicable.</t>
  </si>
  <si>
    <t>Note: IRS Publication 1075 defines that passwords must expire after 90 days (or 12 weeks) for users and 366 days for service accounts.
Changed warnweeks from 4 to 2 to align with IRS Publication 1075
Note: If test case SLRGEN-11 has passed, then this test case is not applicable.</t>
  </si>
  <si>
    <t>Updated to align with respective current CIS Benchmarks and IRS Interim Guidance on Authentication
▪ CIS_Oracle_Solaris_10_Benchmark_v5.2.0
▪ CIS_Oracle_Solaris_11.4_Benchmark_v1.1.0
Removed SCSEMs for the following as Extended Support has ended.
▪Oracle Solaris 11
▪Oracle Solaris 11.1
▪Oracle Solaris 11.2</t>
  </si>
  <si>
    <t>Set the system default file creation mask (umask) to at least 022 to prevent daemon processes from creating world-writable files by default.</t>
  </si>
  <si>
    <t>Setting these values helps discourage brute force password guessing attacks. The action specified here sets the lockout limit at 3.</t>
  </si>
  <si>
    <t>The keyserv process is only required for sites that are using Oracle's Secure RPC(Remote Procedure Call) mechanism. The most common uses for Secure RPC on Solaris machines are NIS+ and "secure NFS", which uses the Secure RPC mechanism to provide higher levels of security than the standard NFS protocols. Do not confuse "secure NFS" with sites that use Kerberos authentication as a mechanism for providing higher levels of NFS security. "Kerberized" NFS does not require the keyserv process to be running.</t>
  </si>
  <si>
    <t>Disable Response to ICMP(Internet Control Message Protocol) Timestamp Requests</t>
  </si>
  <si>
    <t>Passwords creation policies do not enforce sufficient complexity.</t>
  </si>
  <si>
    <t xml:space="preserve">Versions 11.3, 11.2, and 11.1 are no longer supported and, if identified, would constitute a critical finding.
Extended Support:is required for Solaris 10, otherwise a critical findings.
Solaris 10 - 01 Jan 2028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</si>
</sst>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m/d/yyyy;@"/>
    <numFmt numFmtId="165" formatCode="[&lt;=9999999]###\-####;\(###\)\ ###\-####"/>
    <numFmt numFmtId="166" formatCode="0.0"/>
  </numFmts>
  <fonts count="29" x14ac:knownFonts="1">
    <font>
      <sz val="11"/>
      <color indexed="8"/>
      <name val="Calibri"/>
    </font>
    <font>
      <sz val="11"/>
      <color indexed="8"/>
      <name val="Calibri"/>
      <family val="2"/>
    </font>
    <font>
      <b/>
      <sz val="12"/>
      <name val="Arial"/>
      <family val="2"/>
    </font>
    <font>
      <sz val="10"/>
      <name val="Arial"/>
      <family val="2"/>
    </font>
    <font>
      <sz val="12"/>
      <name val="Arial"/>
      <family val="2"/>
    </font>
    <font>
      <sz val="10"/>
      <color indexed="8"/>
      <name val="Arial"/>
      <family val="2"/>
    </font>
    <font>
      <b/>
      <sz val="10"/>
      <name val="Arial"/>
      <family val="2"/>
    </font>
    <font>
      <i/>
      <sz val="10"/>
      <name val="Arial"/>
      <family val="2"/>
    </font>
    <font>
      <sz val="10"/>
      <color indexed="8"/>
      <name val="Arial"/>
      <family val="2"/>
    </font>
    <font>
      <sz val="11"/>
      <color indexed="8"/>
      <name val="Arial"/>
      <family val="2"/>
    </font>
    <font>
      <i/>
      <sz val="9"/>
      <name val="Arial"/>
      <family val="2"/>
    </font>
    <font>
      <b/>
      <i/>
      <sz val="10"/>
      <name val="Arial"/>
      <family val="2"/>
    </font>
    <font>
      <u/>
      <sz val="11"/>
      <color theme="10"/>
      <name val="Calibri"/>
      <family val="2"/>
    </font>
    <font>
      <u/>
      <sz val="10"/>
      <color theme="10"/>
      <name val="Arial"/>
      <family val="2"/>
    </font>
    <font>
      <sz val="11"/>
      <color theme="1"/>
      <name val="Calibri"/>
      <family val="2"/>
      <scheme val="minor"/>
    </font>
    <font>
      <sz val="10"/>
      <color theme="1"/>
      <name val="Arial"/>
      <family val="2"/>
    </font>
    <font>
      <b/>
      <sz val="11"/>
      <color rgb="FF000000"/>
      <name val="Arial"/>
      <family val="2"/>
    </font>
    <font>
      <sz val="11"/>
      <color rgb="FF000000"/>
      <name val="Arial"/>
      <family val="2"/>
    </font>
    <font>
      <sz val="10"/>
      <color rgb="FF000000"/>
      <name val="Arial"/>
      <family val="2"/>
    </font>
    <font>
      <b/>
      <sz val="10"/>
      <color theme="1"/>
      <name val="Arial"/>
      <family val="2"/>
    </font>
    <font>
      <sz val="10"/>
      <color theme="0"/>
      <name val="Arial"/>
      <family val="2"/>
    </font>
    <font>
      <b/>
      <sz val="10"/>
      <color rgb="FFFF0000"/>
      <name val="Arial"/>
      <family val="2"/>
    </font>
    <font>
      <b/>
      <sz val="11"/>
      <color theme="1"/>
      <name val="Calibri"/>
      <family val="2"/>
      <scheme val="minor"/>
    </font>
    <font>
      <sz val="8"/>
      <name val="Calibri"/>
      <family val="2"/>
    </font>
    <font>
      <sz val="12"/>
      <color rgb="FF000000"/>
      <name val="Calibri"/>
      <family val="2"/>
    </font>
    <font>
      <sz val="11"/>
      <color theme="1"/>
      <name val="Calibri"/>
      <family val="2"/>
    </font>
    <font>
      <b/>
      <sz val="10"/>
      <color theme="0"/>
      <name val="Arial"/>
      <family val="2"/>
    </font>
    <font>
      <b/>
      <sz val="11"/>
      <color theme="0"/>
      <name val="Calibri"/>
      <family val="2"/>
    </font>
    <font>
      <sz val="9"/>
      <color theme="1"/>
      <name val="Helvetica"/>
    </font>
  </fonts>
  <fills count="22">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55"/>
        <bgColor indexed="64"/>
      </patternFill>
    </fill>
    <fill>
      <patternFill patternType="solid">
        <fgColor rgb="FFAFD7FF"/>
        <bgColor indexed="64"/>
      </patternFill>
    </fill>
    <fill>
      <patternFill patternType="solid">
        <fgColor rgb="FFB2B2B2"/>
        <bgColor indexed="64"/>
      </patternFill>
    </fill>
    <fill>
      <patternFill patternType="solid">
        <fgColor rgb="FFF2F2F2"/>
        <bgColor indexed="64"/>
      </patternFill>
    </fill>
    <fill>
      <patternFill patternType="solid">
        <fgColor rgb="FFFA8072"/>
        <bgColor indexed="64"/>
      </patternFill>
    </fill>
    <fill>
      <patternFill patternType="solid">
        <fgColor rgb="FFF9F9F9"/>
        <bgColor indexed="64"/>
      </patternFill>
    </fill>
    <fill>
      <patternFill patternType="solid">
        <fgColor rgb="FFFFA500"/>
        <bgColor indexed="64"/>
      </patternFill>
    </fill>
    <fill>
      <patternFill patternType="solid">
        <fgColor rgb="FFA0E75A"/>
        <bgColor indexed="64"/>
      </patternFill>
    </fill>
    <fill>
      <patternFill patternType="solid">
        <fgColor rgb="FF87CEEB"/>
        <bgColor indexed="64"/>
      </patternFill>
    </fill>
    <fill>
      <patternFill patternType="solid">
        <fgColor theme="0"/>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rgb="FFFFFFFF"/>
        <bgColor rgb="FF000000"/>
      </patternFill>
    </fill>
    <fill>
      <patternFill patternType="solid">
        <fgColor rgb="FFF97F71"/>
        <bgColor indexed="64"/>
      </patternFill>
    </fill>
    <fill>
      <patternFill patternType="solid">
        <fgColor theme="0" tint="-0.34998626667073579"/>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rgb="FFC00000"/>
        <bgColor theme="4"/>
      </patternFill>
    </fill>
  </fills>
  <borders count="71">
    <border>
      <left/>
      <right/>
      <top/>
      <bottom/>
      <diagonal/>
    </border>
    <border>
      <left style="thin">
        <color indexed="63"/>
      </left>
      <right/>
      <top/>
      <bottom/>
      <diagonal/>
    </border>
    <border>
      <left/>
      <right style="thin">
        <color indexed="64"/>
      </right>
      <top/>
      <bottom/>
      <diagonal/>
    </border>
    <border>
      <left style="thin">
        <color indexed="63"/>
      </left>
      <right/>
      <top/>
      <bottom style="thin">
        <color indexed="63"/>
      </bottom>
      <diagonal/>
    </border>
    <border>
      <left/>
      <right/>
      <top/>
      <bottom style="thin">
        <color indexed="63"/>
      </bottom>
      <diagonal/>
    </border>
    <border>
      <left/>
      <right style="thin">
        <color indexed="64"/>
      </right>
      <top/>
      <bottom style="thin">
        <color indexed="63"/>
      </bottom>
      <diagonal/>
    </border>
    <border>
      <left/>
      <right style="thin">
        <color indexed="63"/>
      </right>
      <top/>
      <bottom style="thin">
        <color indexed="63"/>
      </bottom>
      <diagonal/>
    </border>
    <border>
      <left/>
      <right style="thin">
        <color indexed="63"/>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rgb="FFAAAAAA"/>
      </left>
      <right style="medium">
        <color rgb="FFAAAAAA"/>
      </right>
      <top style="medium">
        <color rgb="FFAAAAAA"/>
      </top>
      <bottom style="medium">
        <color rgb="FFAAAAAA"/>
      </bottom>
      <diagonal/>
    </border>
    <border>
      <left style="medium">
        <color rgb="FFAAAAAA"/>
      </left>
      <right style="medium">
        <color rgb="FFAAAAAA"/>
      </right>
      <top style="medium">
        <color rgb="FFAAAAAA"/>
      </top>
      <bottom/>
      <diagonal/>
    </border>
    <border>
      <left style="medium">
        <color rgb="FFAAAAAA"/>
      </left>
      <right style="medium">
        <color rgb="FFAAAAAA"/>
      </right>
      <top/>
      <bottom/>
      <diagonal/>
    </border>
    <border>
      <left style="medium">
        <color rgb="FFAAAAAA"/>
      </left>
      <right style="medium">
        <color rgb="FFAAAAAA"/>
      </right>
      <top/>
      <bottom style="medium">
        <color rgb="FFAAAAAA"/>
      </bottom>
      <diagonal/>
    </border>
    <border>
      <left style="thin">
        <color auto="1"/>
      </left>
      <right style="thin">
        <color auto="1"/>
      </right>
      <top style="thin">
        <color auto="1"/>
      </top>
      <bottom style="thin">
        <color auto="1"/>
      </bottom>
      <diagonal/>
    </border>
    <border>
      <left style="thin">
        <color indexed="63"/>
      </left>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indexed="63"/>
      </left>
      <right/>
      <top style="thin">
        <color indexed="63"/>
      </top>
      <bottom/>
      <diagonal/>
    </border>
    <border>
      <left/>
      <right/>
      <top style="thin">
        <color indexed="63"/>
      </top>
      <bottom/>
      <diagonal/>
    </border>
    <border>
      <left/>
      <right style="thin">
        <color indexed="64"/>
      </right>
      <top style="thin">
        <color indexed="63"/>
      </top>
      <bottom/>
      <diagonal/>
    </border>
    <border>
      <left/>
      <right/>
      <top style="thin">
        <color indexed="63"/>
      </top>
      <bottom style="thin">
        <color indexed="63"/>
      </bottom>
      <diagonal/>
    </border>
    <border>
      <left/>
      <right style="thin">
        <color indexed="64"/>
      </right>
      <top style="thin">
        <color indexed="63"/>
      </top>
      <bottom style="thin">
        <color indexed="63"/>
      </bottom>
      <diagonal/>
    </border>
    <border>
      <left/>
      <right style="thin">
        <color indexed="63"/>
      </right>
      <top style="thin">
        <color indexed="63"/>
      </top>
      <bottom style="thin">
        <color indexed="63"/>
      </bottom>
      <diagonal/>
    </border>
    <border>
      <left style="thin">
        <color indexed="63"/>
      </left>
      <right style="thin">
        <color indexed="64"/>
      </right>
      <top style="thin">
        <color indexed="63"/>
      </top>
      <bottom style="thin">
        <color indexed="63"/>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3"/>
      </bottom>
      <diagonal/>
    </border>
    <border>
      <left/>
      <right/>
      <top style="thin">
        <color indexed="64"/>
      </top>
      <bottom style="thin">
        <color indexed="63"/>
      </bottom>
      <diagonal/>
    </border>
    <border>
      <left/>
      <right style="thin">
        <color indexed="64"/>
      </right>
      <top style="thin">
        <color indexed="64"/>
      </top>
      <bottom style="thin">
        <color indexed="63"/>
      </bottom>
      <diagonal/>
    </border>
    <border>
      <left style="thin">
        <color indexed="64"/>
      </left>
      <right style="thin">
        <color indexed="63"/>
      </right>
      <top style="thin">
        <color indexed="64"/>
      </top>
      <bottom style="thin">
        <color indexed="64"/>
      </bottom>
      <diagonal/>
    </border>
    <border>
      <left style="thin">
        <color indexed="63"/>
      </left>
      <right style="thin">
        <color indexed="63"/>
      </right>
      <top style="thin">
        <color indexed="64"/>
      </top>
      <bottom style="thin">
        <color indexed="64"/>
      </bottom>
      <diagonal/>
    </border>
    <border>
      <left style="thin">
        <color indexed="63"/>
      </left>
      <right style="thin">
        <color indexed="64"/>
      </right>
      <top style="thin">
        <color indexed="64"/>
      </top>
      <bottom style="thin">
        <color indexed="64"/>
      </bottom>
      <diagonal/>
    </border>
    <border>
      <left style="thin">
        <color indexed="64"/>
      </left>
      <right/>
      <top style="thin">
        <color indexed="63"/>
      </top>
      <bottom style="thin">
        <color indexed="63"/>
      </bottom>
      <diagonal/>
    </border>
    <border>
      <left style="thin">
        <color indexed="64"/>
      </left>
      <right/>
      <top style="thin">
        <color indexed="63"/>
      </top>
      <bottom style="thin">
        <color indexed="64"/>
      </bottom>
      <diagonal/>
    </border>
    <border>
      <left/>
      <right style="thin">
        <color indexed="63"/>
      </right>
      <top style="thin">
        <color indexed="63"/>
      </top>
      <bottom style="thin">
        <color indexed="64"/>
      </bottom>
      <diagonal/>
    </border>
    <border>
      <left style="thin">
        <color indexed="63"/>
      </left>
      <right style="thin">
        <color indexed="63"/>
      </right>
      <top style="thin">
        <color indexed="63"/>
      </top>
      <bottom style="thin">
        <color indexed="64"/>
      </bottom>
      <diagonal/>
    </border>
    <border>
      <left style="thin">
        <color indexed="63"/>
      </left>
      <right style="thin">
        <color indexed="64"/>
      </right>
      <top style="thin">
        <color indexed="63"/>
      </top>
      <bottom style="thin">
        <color indexed="64"/>
      </bottom>
      <diagonal/>
    </border>
    <border>
      <left/>
      <right style="thin">
        <color indexed="63"/>
      </right>
      <top style="thin">
        <color indexed="63"/>
      </top>
      <bottom/>
      <diagonal/>
    </border>
    <border>
      <left/>
      <right style="thin">
        <color indexed="63"/>
      </right>
      <top style="thin">
        <color indexed="64"/>
      </top>
      <bottom style="thin">
        <color indexed="64"/>
      </bottom>
      <diagonal/>
    </border>
    <border>
      <left style="thin">
        <color indexed="63"/>
      </left>
      <right/>
      <top style="thin">
        <color indexed="64"/>
      </top>
      <bottom style="thin">
        <color indexed="64"/>
      </bottom>
      <diagonal/>
    </border>
    <border>
      <left style="thin">
        <color indexed="64"/>
      </left>
      <right style="thin">
        <color indexed="64"/>
      </right>
      <top style="thin">
        <color indexed="64"/>
      </top>
      <bottom/>
      <diagonal/>
    </border>
    <border>
      <left/>
      <right/>
      <top style="thin">
        <color theme="4" tint="0.39997558519241921"/>
      </top>
      <bottom style="thin">
        <color theme="4" tint="0.39997558519241921"/>
      </bottom>
      <diagonal/>
    </border>
    <border>
      <left style="thin">
        <color theme="4" tint="0.39997558519241921"/>
      </left>
      <right/>
      <top style="thin">
        <color theme="4" tint="0.39997558519241921"/>
      </top>
      <bottom/>
      <diagonal/>
    </border>
    <border>
      <left/>
      <right/>
      <top style="thin">
        <color theme="4" tint="0.39997558519241921"/>
      </top>
      <bottom/>
      <diagonal/>
    </border>
    <border>
      <left/>
      <right style="thin">
        <color indexed="64"/>
      </right>
      <top style="thin">
        <color theme="4" tint="0.39997558519241921"/>
      </top>
      <bottom/>
      <diagonal/>
    </border>
    <border>
      <left style="thin">
        <color indexed="64"/>
      </left>
      <right/>
      <top style="thin">
        <color theme="4" tint="0.39997558519241921"/>
      </top>
      <bottom/>
      <diagonal/>
    </border>
    <border>
      <left style="thin">
        <color indexed="64"/>
      </left>
      <right/>
      <top style="thin">
        <color theme="4" tint="0.39997558519241921"/>
      </top>
      <bottom style="thin">
        <color theme="4" tint="0.39997558519241921"/>
      </bottom>
      <diagonal/>
    </border>
    <border>
      <left style="thin">
        <color indexed="64"/>
      </left>
      <right/>
      <top style="thin">
        <color indexed="63"/>
      </top>
      <bottom/>
      <diagonal/>
    </border>
    <border>
      <left style="thin">
        <color indexed="63"/>
      </left>
      <right/>
      <top style="thin">
        <color theme="4" tint="0.39997558519241921"/>
      </top>
      <bottom/>
      <diagonal/>
    </border>
    <border>
      <left style="thin">
        <color indexed="63"/>
      </left>
      <right/>
      <top style="thin">
        <color indexed="64"/>
      </top>
      <bottom/>
      <diagonal/>
    </border>
    <border>
      <left style="thin">
        <color auto="1"/>
      </left>
      <right/>
      <top style="thin">
        <color indexed="64"/>
      </top>
      <bottom/>
      <diagonal/>
    </border>
    <border>
      <left style="thin">
        <color indexed="63"/>
      </left>
      <right/>
      <top style="thin">
        <color auto="1"/>
      </top>
      <bottom/>
      <diagonal/>
    </border>
    <border>
      <left style="thin">
        <color indexed="63"/>
      </left>
      <right/>
      <top style="thin">
        <color indexed="63"/>
      </top>
      <bottom/>
      <diagonal/>
    </border>
    <border>
      <left style="thin">
        <color indexed="64"/>
      </left>
      <right/>
      <top style="thin">
        <color indexed="64"/>
      </top>
      <bottom/>
      <diagonal/>
    </border>
    <border>
      <left style="thin">
        <color indexed="64"/>
      </left>
      <right/>
      <top style="thin">
        <color indexed="63"/>
      </top>
      <bottom/>
      <diagonal/>
    </border>
    <border>
      <left style="thin">
        <color auto="1"/>
      </left>
      <right/>
      <top style="thin">
        <color auto="1"/>
      </top>
      <bottom/>
      <diagonal/>
    </border>
    <border>
      <left style="thin">
        <color auto="1"/>
      </left>
      <right/>
      <top style="thin">
        <color indexed="63"/>
      </top>
      <bottom/>
      <diagonal/>
    </border>
    <border>
      <left style="thin">
        <color auto="1"/>
      </left>
      <right/>
      <top style="thin">
        <color theme="4" tint="0.39997558519241921"/>
      </top>
      <bottom/>
      <diagonal/>
    </border>
    <border>
      <left style="thin">
        <color indexed="63"/>
      </left>
      <right/>
      <top style="thin">
        <color indexed="64"/>
      </top>
      <bottom/>
      <diagonal/>
    </border>
    <border>
      <left style="thin">
        <color auto="1"/>
      </left>
      <right/>
      <top style="thin">
        <color indexed="63"/>
      </top>
      <bottom style="thin">
        <color indexed="63"/>
      </bottom>
      <diagonal/>
    </border>
    <border>
      <left style="thin">
        <color indexed="63"/>
      </left>
      <right/>
      <top style="thin">
        <color indexed="63"/>
      </top>
      <bottom style="thin">
        <color indexed="63"/>
      </bottom>
      <diagonal/>
    </border>
    <border>
      <left style="thin">
        <color indexed="63"/>
      </left>
      <right/>
      <top style="thin">
        <color theme="4" tint="0.39997558519241921"/>
      </top>
      <bottom style="thin">
        <color theme="4" tint="0.39997558519241921"/>
      </bottom>
      <diagonal/>
    </border>
  </borders>
  <cellStyleXfs count="16">
    <xf numFmtId="0" fontId="0" fillId="0" borderId="0" applyFill="0" applyProtection="0"/>
    <xf numFmtId="0" fontId="12" fillId="0" borderId="0" applyNumberFormat="0" applyFill="0" applyBorder="0" applyAlignment="0" applyProtection="0"/>
    <xf numFmtId="0" fontId="13" fillId="0" borderId="0" applyNumberFormat="0" applyFill="0" applyBorder="0" applyAlignment="0" applyProtection="0"/>
    <xf numFmtId="0" fontId="3" fillId="0" borderId="0"/>
    <xf numFmtId="0" fontId="3" fillId="0" borderId="0"/>
    <xf numFmtId="0" fontId="14" fillId="0" borderId="0"/>
    <xf numFmtId="0" fontId="3" fillId="0" borderId="0"/>
    <xf numFmtId="0" fontId="1" fillId="0" borderId="0" applyFill="0" applyProtection="0"/>
    <xf numFmtId="0" fontId="3" fillId="0" borderId="0"/>
    <xf numFmtId="0" fontId="3" fillId="0" borderId="0"/>
    <xf numFmtId="0" fontId="1" fillId="0" borderId="0" applyFill="0" applyProtection="0"/>
    <xf numFmtId="0" fontId="1" fillId="0" borderId="0" applyFill="0" applyProtection="0"/>
    <xf numFmtId="0" fontId="3" fillId="0" borderId="0"/>
    <xf numFmtId="0" fontId="5" fillId="0" borderId="0"/>
    <xf numFmtId="0" fontId="3" fillId="0" borderId="0"/>
    <xf numFmtId="0" fontId="3" fillId="0" borderId="0"/>
  </cellStyleXfs>
  <cellXfs count="424">
    <xf numFmtId="0" fontId="0" fillId="0" borderId="0" xfId="0" applyFill="1" applyProtection="1"/>
    <xf numFmtId="0" fontId="0" fillId="0" borderId="0" xfId="0" applyProtection="1"/>
    <xf numFmtId="0" fontId="2" fillId="2" borderId="1" xfId="0" applyFont="1" applyFill="1" applyBorder="1" applyProtection="1"/>
    <xf numFmtId="0" fontId="4" fillId="2" borderId="0" xfId="0" applyFont="1" applyFill="1" applyProtection="1"/>
    <xf numFmtId="0" fontId="4" fillId="2" borderId="2" xfId="0" applyFont="1" applyFill="1" applyBorder="1" applyProtection="1"/>
    <xf numFmtId="0" fontId="15" fillId="2" borderId="1" xfId="0" applyFont="1" applyFill="1" applyBorder="1" applyProtection="1"/>
    <xf numFmtId="0" fontId="3" fillId="2" borderId="0" xfId="0" applyFont="1" applyFill="1" applyProtection="1"/>
    <xf numFmtId="0" fontId="3" fillId="2" borderId="2" xfId="0" applyFont="1" applyFill="1" applyBorder="1" applyProtection="1"/>
    <xf numFmtId="0" fontId="0" fillId="2" borderId="3" xfId="0" applyFill="1" applyBorder="1" applyProtection="1"/>
    <xf numFmtId="0" fontId="3" fillId="2" borderId="4" xfId="0" applyFont="1" applyFill="1" applyBorder="1" applyProtection="1"/>
    <xf numFmtId="0" fontId="3" fillId="2" borderId="5" xfId="0" applyFont="1" applyFill="1" applyBorder="1" applyProtection="1"/>
    <xf numFmtId="0" fontId="3" fillId="3" borderId="1" xfId="0" applyFont="1" applyFill="1" applyBorder="1" applyAlignment="1" applyProtection="1">
      <alignment vertical="top"/>
    </xf>
    <xf numFmtId="0" fontId="0" fillId="3" borderId="0" xfId="0" applyFill="1" applyAlignment="1" applyProtection="1">
      <alignment vertical="top"/>
    </xf>
    <xf numFmtId="0" fontId="0" fillId="3" borderId="2" xfId="0" applyFill="1" applyBorder="1" applyAlignment="1" applyProtection="1">
      <alignment vertical="top"/>
    </xf>
    <xf numFmtId="0" fontId="0" fillId="3" borderId="3" xfId="0" applyFill="1" applyBorder="1" applyAlignment="1" applyProtection="1">
      <alignment vertical="top"/>
    </xf>
    <xf numFmtId="0" fontId="0" fillId="3" borderId="4" xfId="0" applyFill="1" applyBorder="1" applyAlignment="1" applyProtection="1">
      <alignment vertical="top"/>
    </xf>
    <xf numFmtId="0" fontId="0" fillId="3" borderId="5" xfId="0" applyFill="1" applyBorder="1" applyAlignment="1" applyProtection="1">
      <alignment vertical="top"/>
    </xf>
    <xf numFmtId="0" fontId="0" fillId="0" borderId="0" xfId="0"/>
    <xf numFmtId="0" fontId="0" fillId="0" borderId="0" xfId="0" applyFill="1"/>
    <xf numFmtId="0" fontId="6" fillId="6" borderId="3" xfId="0" applyFont="1" applyFill="1" applyBorder="1" applyAlignment="1" applyProtection="1">
      <alignment vertical="top"/>
    </xf>
    <xf numFmtId="0" fontId="6" fillId="6" borderId="4" xfId="0" applyFont="1" applyFill="1" applyBorder="1" applyAlignment="1" applyProtection="1">
      <alignment vertical="top"/>
    </xf>
    <xf numFmtId="0" fontId="6" fillId="6" borderId="6" xfId="0" applyFont="1" applyFill="1" applyBorder="1" applyAlignment="1" applyProtection="1">
      <alignment vertical="top"/>
    </xf>
    <xf numFmtId="0" fontId="6" fillId="6" borderId="1" xfId="0" applyFont="1" applyFill="1" applyBorder="1" applyAlignment="1" applyProtection="1">
      <alignment vertical="top"/>
    </xf>
    <xf numFmtId="0" fontId="6" fillId="6" borderId="0" xfId="0" applyFont="1" applyFill="1" applyAlignment="1" applyProtection="1">
      <alignment vertical="top"/>
    </xf>
    <xf numFmtId="0" fontId="6" fillId="6" borderId="7" xfId="0" applyFont="1" applyFill="1" applyBorder="1" applyAlignment="1" applyProtection="1">
      <alignment vertical="top"/>
    </xf>
    <xf numFmtId="49" fontId="0" fillId="0" borderId="0" xfId="0" applyNumberFormat="1"/>
    <xf numFmtId="0" fontId="3" fillId="5" borderId="3" xfId="0" applyFont="1" applyFill="1" applyBorder="1" applyAlignment="1">
      <alignment vertical="center"/>
    </xf>
    <xf numFmtId="0" fontId="3" fillId="5" borderId="4" xfId="0" applyFont="1" applyFill="1" applyBorder="1" applyAlignment="1">
      <alignment vertical="center"/>
    </xf>
    <xf numFmtId="0" fontId="8" fillId="0" borderId="0" xfId="0" applyFont="1" applyFill="1" applyProtection="1"/>
    <xf numFmtId="10" fontId="8" fillId="0" borderId="0" xfId="0" applyNumberFormat="1" applyFont="1" applyFill="1" applyAlignment="1" applyProtection="1">
      <alignment wrapText="1"/>
    </xf>
    <xf numFmtId="0" fontId="5" fillId="0" borderId="0" xfId="0" applyFont="1" applyProtection="1"/>
    <xf numFmtId="0" fontId="5" fillId="0" borderId="0" xfId="0" applyFont="1" applyFill="1" applyProtection="1"/>
    <xf numFmtId="0" fontId="16" fillId="7" borderId="14" xfId="0" applyFont="1" applyFill="1" applyBorder="1" applyAlignment="1" applyProtection="1">
      <alignment horizontal="center" vertical="center" wrapText="1"/>
    </xf>
    <xf numFmtId="0" fontId="17" fillId="8" borderId="14" xfId="0" applyFont="1" applyFill="1" applyBorder="1" applyAlignment="1" applyProtection="1">
      <alignment horizontal="center" vertical="center" wrapText="1"/>
    </xf>
    <xf numFmtId="0" fontId="17" fillId="9" borderId="14" xfId="0" applyFont="1" applyFill="1" applyBorder="1" applyAlignment="1" applyProtection="1">
      <alignment vertical="center" wrapText="1"/>
    </xf>
    <xf numFmtId="0" fontId="17" fillId="10" borderId="14" xfId="0" applyFont="1" applyFill="1" applyBorder="1" applyAlignment="1" applyProtection="1">
      <alignment horizontal="center" vertical="center" wrapText="1"/>
    </xf>
    <xf numFmtId="0" fontId="17" fillId="11" borderId="14" xfId="0" applyFont="1" applyFill="1" applyBorder="1" applyAlignment="1" applyProtection="1">
      <alignment horizontal="center" vertical="center" wrapText="1"/>
    </xf>
    <xf numFmtId="0" fontId="17" fillId="12" borderId="14" xfId="0" applyFont="1" applyFill="1" applyBorder="1" applyAlignment="1" applyProtection="1">
      <alignment horizontal="center" vertical="center" wrapText="1"/>
    </xf>
    <xf numFmtId="17" fontId="17" fillId="9" borderId="14" xfId="0" applyNumberFormat="1" applyFont="1" applyFill="1" applyBorder="1" applyAlignment="1" applyProtection="1">
      <alignment horizontal="center" vertical="center" wrapText="1"/>
    </xf>
    <xf numFmtId="15" fontId="17" fillId="9" borderId="14" xfId="0" applyNumberFormat="1" applyFont="1" applyFill="1" applyBorder="1" applyAlignment="1" applyProtection="1">
      <alignment horizontal="center" vertical="center" wrapText="1"/>
    </xf>
    <xf numFmtId="0" fontId="8" fillId="0" borderId="0" xfId="0" applyFont="1" applyFill="1" applyAlignment="1" applyProtection="1">
      <alignment vertical="top"/>
    </xf>
    <xf numFmtId="0" fontId="8" fillId="0" borderId="0" xfId="0" applyFont="1" applyFill="1" applyAlignment="1" applyProtection="1">
      <alignment horizontal="left" vertical="top"/>
    </xf>
    <xf numFmtId="0" fontId="5" fillId="0" borderId="0" xfId="0" applyFont="1" applyFill="1" applyAlignment="1" applyProtection="1">
      <alignment horizontal="left" vertical="top"/>
    </xf>
    <xf numFmtId="0" fontId="5" fillId="0" borderId="0" xfId="0" applyFont="1" applyFill="1" applyAlignment="1" applyProtection="1">
      <alignment wrapText="1"/>
    </xf>
    <xf numFmtId="10" fontId="5" fillId="0" borderId="0" xfId="0" applyNumberFormat="1" applyFont="1" applyFill="1" applyAlignment="1" applyProtection="1">
      <alignment wrapText="1"/>
    </xf>
    <xf numFmtId="0" fontId="6" fillId="13" borderId="8" xfId="0" applyFont="1" applyFill="1" applyBorder="1"/>
    <xf numFmtId="0" fontId="0" fillId="13" borderId="0" xfId="0" applyFill="1"/>
    <xf numFmtId="0" fontId="7" fillId="13" borderId="8" xfId="0" applyFont="1" applyFill="1" applyBorder="1" applyAlignment="1">
      <alignment vertical="top"/>
    </xf>
    <xf numFmtId="0" fontId="6" fillId="3" borderId="9" xfId="0" applyFont="1" applyFill="1" applyBorder="1"/>
    <xf numFmtId="0" fontId="0" fillId="14" borderId="10" xfId="0" applyFill="1" applyBorder="1"/>
    <xf numFmtId="0" fontId="6" fillId="3" borderId="10" xfId="0" applyFont="1" applyFill="1" applyBorder="1"/>
    <xf numFmtId="0" fontId="0" fillId="14" borderId="11" xfId="0" applyFill="1" applyBorder="1"/>
    <xf numFmtId="0" fontId="6" fillId="13" borderId="0" xfId="0" applyFont="1" applyFill="1"/>
    <xf numFmtId="0" fontId="7" fillId="13" borderId="0" xfId="0" applyFont="1" applyFill="1" applyAlignment="1">
      <alignment vertical="top"/>
    </xf>
    <xf numFmtId="0" fontId="0" fillId="13" borderId="8" xfId="0" applyFill="1" applyBorder="1"/>
    <xf numFmtId="0" fontId="10" fillId="5" borderId="12" xfId="0" applyFont="1" applyFill="1" applyBorder="1" applyAlignment="1">
      <alignment horizontal="center" vertical="center"/>
    </xf>
    <xf numFmtId="0" fontId="10" fillId="13" borderId="0" xfId="0" applyFont="1" applyFill="1" applyAlignment="1">
      <alignment horizontal="center" vertical="center"/>
    </xf>
    <xf numFmtId="0" fontId="7" fillId="13" borderId="0" xfId="0" applyFont="1" applyFill="1" applyAlignment="1">
      <alignment vertical="top" wrapText="1"/>
    </xf>
    <xf numFmtId="0" fontId="3" fillId="13" borderId="1" xfId="0" applyFont="1" applyFill="1" applyBorder="1" applyAlignment="1">
      <alignment vertical="top"/>
    </xf>
    <xf numFmtId="0" fontId="3" fillId="13" borderId="0" xfId="0" applyFont="1" applyFill="1" applyAlignment="1">
      <alignment vertical="top"/>
    </xf>
    <xf numFmtId="0" fontId="3" fillId="13" borderId="3" xfId="0" applyFont="1" applyFill="1" applyBorder="1" applyAlignment="1">
      <alignment vertical="top"/>
    </xf>
    <xf numFmtId="0" fontId="3" fillId="13" borderId="4" xfId="0" applyFont="1" applyFill="1" applyBorder="1" applyAlignment="1">
      <alignment vertical="top"/>
    </xf>
    <xf numFmtId="0" fontId="7" fillId="5" borderId="9" xfId="0" applyFont="1" applyFill="1" applyBorder="1"/>
    <xf numFmtId="0" fontId="6" fillId="5" borderId="10" xfId="0" applyFont="1" applyFill="1" applyBorder="1"/>
    <xf numFmtId="0" fontId="6" fillId="5" borderId="11" xfId="0" applyFont="1" applyFill="1" applyBorder="1"/>
    <xf numFmtId="0" fontId="0" fillId="13" borderId="9" xfId="0" applyFill="1" applyBorder="1"/>
    <xf numFmtId="0" fontId="0" fillId="13" borderId="10" xfId="0" applyFill="1" applyBorder="1"/>
    <xf numFmtId="0" fontId="7" fillId="13" borderId="10" xfId="0" applyFont="1" applyFill="1" applyBorder="1" applyAlignment="1">
      <alignment vertical="top" wrapText="1"/>
    </xf>
    <xf numFmtId="0" fontId="0" fillId="13" borderId="0" xfId="0" applyFill="1" applyProtection="1"/>
    <xf numFmtId="0" fontId="0" fillId="13" borderId="2" xfId="0" applyFill="1" applyBorder="1" applyProtection="1"/>
    <xf numFmtId="0" fontId="3" fillId="13" borderId="0" xfId="0" applyFont="1" applyFill="1" applyAlignment="1">
      <alignment vertical="center"/>
    </xf>
    <xf numFmtId="0" fontId="5" fillId="3" borderId="0" xfId="0" applyFont="1" applyFill="1" applyProtection="1">
      <protection locked="0"/>
    </xf>
    <xf numFmtId="0" fontId="0" fillId="0" borderId="0" xfId="0" applyFill="1" applyProtection="1">
      <protection locked="0"/>
    </xf>
    <xf numFmtId="0" fontId="6" fillId="6" borderId="8" xfId="0" applyFont="1" applyFill="1" applyBorder="1" applyAlignment="1" applyProtection="1">
      <alignment vertical="top"/>
    </xf>
    <xf numFmtId="0" fontId="6" fillId="6" borderId="2" xfId="0" applyFont="1" applyFill="1" applyBorder="1" applyAlignment="1" applyProtection="1">
      <alignment vertical="top"/>
    </xf>
    <xf numFmtId="0" fontId="3" fillId="13" borderId="4" xfId="0" applyFont="1" applyFill="1" applyBorder="1" applyAlignment="1" applyProtection="1">
      <alignment horizontal="center" vertical="top"/>
    </xf>
    <xf numFmtId="0" fontId="3" fillId="13" borderId="3" xfId="0" applyFont="1" applyFill="1" applyBorder="1" applyAlignment="1" applyProtection="1">
      <alignment vertical="top"/>
    </xf>
    <xf numFmtId="0" fontId="3" fillId="13" borderId="4" xfId="0" applyFont="1" applyFill="1" applyBorder="1" applyAlignment="1" applyProtection="1">
      <alignment vertical="top"/>
    </xf>
    <xf numFmtId="0" fontId="3" fillId="13" borderId="6" xfId="0" applyFont="1" applyFill="1" applyBorder="1" applyAlignment="1" applyProtection="1">
      <alignment vertical="top"/>
    </xf>
    <xf numFmtId="0" fontId="3" fillId="13" borderId="1" xfId="0" applyFont="1" applyFill="1" applyBorder="1" applyAlignment="1" applyProtection="1">
      <alignment vertical="top"/>
    </xf>
    <xf numFmtId="0" fontId="3" fillId="13" borderId="0" xfId="0" applyFont="1" applyFill="1" applyAlignment="1" applyProtection="1">
      <alignment vertical="top"/>
    </xf>
    <xf numFmtId="0" fontId="3" fillId="13" borderId="7" xfId="0" applyFont="1" applyFill="1" applyBorder="1" applyAlignment="1" applyProtection="1">
      <alignment vertical="top"/>
    </xf>
    <xf numFmtId="0" fontId="1" fillId="13" borderId="0" xfId="0" applyFont="1" applyFill="1" applyProtection="1"/>
    <xf numFmtId="0" fontId="6" fillId="6" borderId="9" xfId="0" applyFont="1" applyFill="1" applyBorder="1" applyAlignment="1" applyProtection="1">
      <alignment vertical="top"/>
    </xf>
    <xf numFmtId="0" fontId="6" fillId="6" borderId="10" xfId="0" applyFont="1" applyFill="1" applyBorder="1" applyAlignment="1" applyProtection="1">
      <alignment vertical="top"/>
    </xf>
    <xf numFmtId="0" fontId="6" fillId="6" borderId="11" xfId="0" applyFont="1" applyFill="1" applyBorder="1" applyAlignment="1" applyProtection="1">
      <alignment vertical="top"/>
    </xf>
    <xf numFmtId="0" fontId="6" fillId="4" borderId="0" xfId="0" applyFont="1" applyFill="1" applyProtection="1">
      <protection locked="0"/>
    </xf>
    <xf numFmtId="0" fontId="8" fillId="0" borderId="0" xfId="0" applyFont="1" applyFill="1" applyAlignment="1" applyProtection="1">
      <alignment horizontal="left" vertical="top" wrapText="1"/>
    </xf>
    <xf numFmtId="0" fontId="6" fillId="4" borderId="0" xfId="0" applyFont="1" applyFill="1" applyAlignment="1" applyProtection="1">
      <alignment wrapText="1"/>
      <protection locked="0"/>
    </xf>
    <xf numFmtId="0" fontId="5" fillId="3" borderId="0" xfId="0" applyFont="1" applyFill="1" applyAlignment="1" applyProtection="1">
      <alignment wrapText="1"/>
      <protection locked="0"/>
    </xf>
    <xf numFmtId="0" fontId="5" fillId="0" borderId="0" xfId="0" applyFont="1" applyFill="1" applyAlignment="1" applyProtection="1">
      <alignment horizontal="left" vertical="top" wrapText="1"/>
    </xf>
    <xf numFmtId="0" fontId="3" fillId="13" borderId="8" xfId="0" applyFont="1" applyFill="1" applyBorder="1" applyAlignment="1">
      <alignment vertical="top"/>
    </xf>
    <xf numFmtId="0" fontId="0" fillId="13" borderId="2" xfId="0" applyFill="1" applyBorder="1"/>
    <xf numFmtId="0" fontId="3" fillId="13" borderId="9" xfId="0" applyFont="1" applyFill="1" applyBorder="1" applyAlignment="1">
      <alignment vertical="top"/>
    </xf>
    <xf numFmtId="0" fontId="3" fillId="13" borderId="10" xfId="0" applyFont="1" applyFill="1" applyBorder="1" applyAlignment="1">
      <alignment vertical="top"/>
    </xf>
    <xf numFmtId="0" fontId="0" fillId="13" borderId="11" xfId="0" applyFill="1" applyBorder="1"/>
    <xf numFmtId="0" fontId="20" fillId="13" borderId="0" xfId="0" applyFont="1" applyFill="1"/>
    <xf numFmtId="0" fontId="21" fillId="13" borderId="0" xfId="0" applyFont="1" applyFill="1"/>
    <xf numFmtId="0" fontId="9" fillId="13" borderId="0" xfId="0" applyFont="1" applyFill="1"/>
    <xf numFmtId="0" fontId="9" fillId="13" borderId="10" xfId="0" applyFont="1" applyFill="1" applyBorder="1"/>
    <xf numFmtId="0" fontId="9" fillId="13" borderId="0" xfId="0" applyFont="1" applyFill="1" applyAlignment="1">
      <alignment vertical="center"/>
    </xf>
    <xf numFmtId="0" fontId="3" fillId="13" borderId="0" xfId="0" applyFont="1" applyFill="1" applyProtection="1"/>
    <xf numFmtId="0" fontId="3" fillId="13" borderId="2" xfId="0" applyFont="1" applyFill="1" applyBorder="1" applyAlignment="1">
      <alignment vertical="top"/>
    </xf>
    <xf numFmtId="0" fontId="3" fillId="13" borderId="5" xfId="0" applyFont="1" applyFill="1" applyBorder="1" applyAlignment="1">
      <alignment vertical="top"/>
    </xf>
    <xf numFmtId="0" fontId="3" fillId="5" borderId="5" xfId="0" applyFont="1" applyFill="1" applyBorder="1" applyAlignment="1">
      <alignment vertical="center"/>
    </xf>
    <xf numFmtId="10" fontId="3" fillId="0" borderId="0" xfId="0" applyNumberFormat="1" applyFont="1" applyFill="1" applyAlignment="1" applyProtection="1">
      <alignment horizontal="left" vertical="top" wrapText="1"/>
    </xf>
    <xf numFmtId="10" fontId="5" fillId="0" borderId="0" xfId="0" applyNumberFormat="1" applyFont="1" applyFill="1" applyAlignment="1" applyProtection="1">
      <alignment vertical="top" wrapText="1"/>
    </xf>
    <xf numFmtId="10" fontId="5" fillId="0" borderId="0" xfId="0" applyNumberFormat="1" applyFont="1" applyFill="1" applyAlignment="1" applyProtection="1">
      <alignment horizontal="left" vertical="top" wrapText="1"/>
    </xf>
    <xf numFmtId="0" fontId="5" fillId="0" borderId="0" xfId="0" applyFont="1" applyFill="1" applyAlignment="1" applyProtection="1">
      <alignment vertical="top"/>
    </xf>
    <xf numFmtId="0" fontId="3" fillId="0" borderId="0" xfId="14"/>
    <xf numFmtId="0" fontId="3" fillId="0" borderId="20" xfId="3" applyBorder="1" applyAlignment="1">
      <alignment horizontal="left" vertical="top"/>
    </xf>
    <xf numFmtId="0" fontId="3" fillId="0" borderId="21" xfId="0" applyFont="1" applyBorder="1" applyAlignment="1">
      <alignment horizontal="left" vertical="top" wrapText="1"/>
    </xf>
    <xf numFmtId="14" fontId="0" fillId="0" borderId="20" xfId="0" applyNumberFormat="1" applyBorder="1" applyAlignment="1">
      <alignment horizontal="left" vertical="top" wrapText="1"/>
    </xf>
    <xf numFmtId="0" fontId="3" fillId="0" borderId="20" xfId="0" applyFont="1" applyBorder="1" applyAlignment="1">
      <alignment horizontal="left" vertical="top" wrapText="1"/>
    </xf>
    <xf numFmtId="166" fontId="3" fillId="0" borderId="0" xfId="14" applyNumberFormat="1" applyAlignment="1">
      <alignment horizontal="left" vertical="top"/>
    </xf>
    <xf numFmtId="14" fontId="3" fillId="0" borderId="21" xfId="14" applyNumberFormat="1" applyBorder="1" applyAlignment="1">
      <alignment horizontal="left" vertical="top"/>
    </xf>
    <xf numFmtId="0" fontId="2" fillId="2" borderId="22" xfId="0" applyFont="1" applyFill="1" applyBorder="1" applyProtection="1"/>
    <xf numFmtId="0" fontId="3" fillId="2" borderId="23" xfId="0" applyFont="1" applyFill="1" applyBorder="1" applyProtection="1"/>
    <xf numFmtId="0" fontId="3" fillId="2" borderId="24" xfId="0" applyFont="1" applyFill="1" applyBorder="1" applyProtection="1"/>
    <xf numFmtId="0" fontId="6" fillId="3" borderId="22" xfId="0" applyFont="1" applyFill="1" applyBorder="1" applyAlignment="1" applyProtection="1">
      <alignment vertical="center"/>
    </xf>
    <xf numFmtId="0" fontId="6" fillId="3" borderId="23" xfId="0" applyFont="1" applyFill="1" applyBorder="1" applyAlignment="1" applyProtection="1">
      <alignment vertical="center"/>
    </xf>
    <xf numFmtId="0" fontId="6" fillId="3" borderId="24" xfId="0" applyFont="1" applyFill="1" applyBorder="1" applyAlignment="1" applyProtection="1">
      <alignment vertical="center"/>
    </xf>
    <xf numFmtId="0" fontId="6" fillId="4" borderId="19" xfId="0" applyFont="1" applyFill="1" applyBorder="1" applyAlignment="1" applyProtection="1">
      <alignment vertical="center"/>
    </xf>
    <xf numFmtId="0" fontId="6" fillId="4" borderId="25" xfId="0" applyFont="1" applyFill="1" applyBorder="1" applyAlignment="1" applyProtection="1">
      <alignment vertical="center"/>
    </xf>
    <xf numFmtId="0" fontId="6" fillId="4" borderId="26" xfId="0" applyFont="1" applyFill="1" applyBorder="1" applyAlignment="1" applyProtection="1">
      <alignment vertical="center"/>
    </xf>
    <xf numFmtId="0" fontId="6" fillId="0" borderId="19" xfId="0" applyFont="1" applyBorder="1" applyAlignment="1" applyProtection="1">
      <alignment vertical="center"/>
    </xf>
    <xf numFmtId="0" fontId="6" fillId="0" borderId="27" xfId="0" applyFont="1" applyBorder="1" applyAlignment="1" applyProtection="1">
      <alignment vertical="center"/>
    </xf>
    <xf numFmtId="0" fontId="3" fillId="0" borderId="28" xfId="0" applyFont="1" applyBorder="1" applyAlignment="1" applyProtection="1">
      <alignment horizontal="left" vertical="top" wrapText="1"/>
      <protection locked="0"/>
    </xf>
    <xf numFmtId="0" fontId="6" fillId="13" borderId="19" xfId="0" applyFont="1" applyFill="1" applyBorder="1" applyAlignment="1" applyProtection="1">
      <alignment vertical="center"/>
    </xf>
    <xf numFmtId="0" fontId="6" fillId="13" borderId="27" xfId="0" applyFont="1" applyFill="1" applyBorder="1" applyAlignment="1" applyProtection="1">
      <alignment vertical="center"/>
    </xf>
    <xf numFmtId="14" fontId="3" fillId="0" borderId="28" xfId="0" quotePrefix="1" applyNumberFormat="1" applyFont="1" applyBorder="1" applyAlignment="1" applyProtection="1">
      <alignment horizontal="left" vertical="top" wrapText="1"/>
      <protection locked="0"/>
    </xf>
    <xf numFmtId="164" fontId="3" fillId="0" borderId="28" xfId="0" applyNumberFormat="1" applyFont="1" applyBorder="1" applyAlignment="1" applyProtection="1">
      <alignment horizontal="left" vertical="top" wrapText="1"/>
      <protection locked="0"/>
    </xf>
    <xf numFmtId="0" fontId="6" fillId="0" borderId="19" xfId="0" applyFont="1" applyBorder="1" applyAlignment="1" applyProtection="1">
      <alignment horizontal="left" vertical="center"/>
    </xf>
    <xf numFmtId="0" fontId="0" fillId="5" borderId="19" xfId="0" applyFill="1" applyBorder="1" applyAlignment="1" applyProtection="1">
      <alignment vertical="center"/>
    </xf>
    <xf numFmtId="0" fontId="0" fillId="5" borderId="25" xfId="0" applyFill="1" applyBorder="1" applyAlignment="1" applyProtection="1">
      <alignment vertical="center"/>
    </xf>
    <xf numFmtId="0" fontId="0" fillId="5" borderId="26" xfId="0" applyFill="1" applyBorder="1" applyAlignment="1" applyProtection="1">
      <alignment vertical="center"/>
    </xf>
    <xf numFmtId="0" fontId="15" fillId="13" borderId="26" xfId="0" applyFont="1" applyFill="1" applyBorder="1" applyAlignment="1" applyProtection="1">
      <alignment vertical="center" wrapText="1"/>
    </xf>
    <xf numFmtId="0" fontId="15" fillId="0" borderId="26" xfId="0" applyFont="1" applyBorder="1" applyAlignment="1" applyProtection="1">
      <alignment horizontal="left" vertical="top" wrapText="1"/>
      <protection locked="0"/>
    </xf>
    <xf numFmtId="165" fontId="15" fillId="13" borderId="26" xfId="0" applyNumberFormat="1" applyFont="1" applyFill="1" applyBorder="1" applyAlignment="1" applyProtection="1">
      <alignment vertical="center" wrapText="1"/>
    </xf>
    <xf numFmtId="165" fontId="15" fillId="0" borderId="26" xfId="0" applyNumberFormat="1" applyFont="1" applyBorder="1" applyAlignment="1" applyProtection="1">
      <alignment horizontal="left" vertical="top" wrapText="1"/>
      <protection locked="0"/>
    </xf>
    <xf numFmtId="0" fontId="6" fillId="4" borderId="29" xfId="0" applyFont="1" applyFill="1" applyBorder="1"/>
    <xf numFmtId="0" fontId="6" fillId="4" borderId="30" xfId="0" applyFont="1" applyFill="1" applyBorder="1"/>
    <xf numFmtId="0" fontId="6" fillId="4" borderId="31" xfId="0" applyFont="1" applyFill="1" applyBorder="1"/>
    <xf numFmtId="0" fontId="6" fillId="13" borderId="32" xfId="0" applyFont="1" applyFill="1" applyBorder="1" applyAlignment="1">
      <alignment vertical="center"/>
    </xf>
    <xf numFmtId="0" fontId="6" fillId="13" borderId="33" xfId="0" applyFont="1" applyFill="1" applyBorder="1" applyAlignment="1">
      <alignment vertical="center"/>
    </xf>
    <xf numFmtId="0" fontId="0" fillId="13" borderId="34" xfId="0" applyFill="1" applyBorder="1"/>
    <xf numFmtId="0" fontId="0" fillId="13" borderId="32" xfId="0" applyFill="1" applyBorder="1"/>
    <xf numFmtId="0" fontId="0" fillId="13" borderId="33" xfId="0" applyFill="1" applyBorder="1"/>
    <xf numFmtId="0" fontId="9" fillId="13" borderId="33" xfId="0" applyFont="1" applyFill="1" applyBorder="1"/>
    <xf numFmtId="0" fontId="6" fillId="5" borderId="32" xfId="0" applyFont="1" applyFill="1" applyBorder="1"/>
    <xf numFmtId="0" fontId="6" fillId="5" borderId="33" xfId="0" applyFont="1" applyFill="1" applyBorder="1"/>
    <xf numFmtId="0" fontId="6" fillId="5" borderId="34" xfId="0" applyFont="1" applyFill="1" applyBorder="1"/>
    <xf numFmtId="0" fontId="6" fillId="3" borderId="35" xfId="0" applyFont="1" applyFill="1" applyBorder="1"/>
    <xf numFmtId="0" fontId="6" fillId="3" borderId="36" xfId="0" applyFont="1" applyFill="1" applyBorder="1"/>
    <xf numFmtId="0" fontId="6" fillId="3" borderId="37" xfId="0" applyFont="1" applyFill="1" applyBorder="1"/>
    <xf numFmtId="0" fontId="10" fillId="5" borderId="38" xfId="0" applyFont="1" applyFill="1" applyBorder="1" applyAlignment="1">
      <alignment horizontal="center" vertical="center" wrapText="1"/>
    </xf>
    <xf numFmtId="0" fontId="10" fillId="5" borderId="39" xfId="0" applyFont="1" applyFill="1" applyBorder="1" applyAlignment="1">
      <alignment horizontal="center" vertical="center" wrapText="1"/>
    </xf>
    <xf numFmtId="0" fontId="10" fillId="5" borderId="40" xfId="0" applyFont="1" applyFill="1" applyBorder="1" applyAlignment="1">
      <alignment horizontal="center" vertical="center" wrapText="1"/>
    </xf>
    <xf numFmtId="0" fontId="3" fillId="5" borderId="41" xfId="0" applyFont="1" applyFill="1" applyBorder="1" applyAlignment="1">
      <alignment vertical="center"/>
    </xf>
    <xf numFmtId="0" fontId="0" fillId="5" borderId="27" xfId="0" applyFill="1" applyBorder="1" applyAlignment="1">
      <alignment vertical="center"/>
    </xf>
    <xf numFmtId="0" fontId="10" fillId="5" borderId="21" xfId="0" applyFont="1" applyFill="1" applyBorder="1" applyAlignment="1">
      <alignment horizontal="center" vertical="center"/>
    </xf>
    <xf numFmtId="0" fontId="10" fillId="5" borderId="28" xfId="0" applyFont="1" applyFill="1" applyBorder="1" applyAlignment="1">
      <alignment horizontal="center" vertical="center"/>
    </xf>
    <xf numFmtId="0" fontId="11" fillId="0" borderId="20" xfId="0" applyFont="1" applyBorder="1" applyAlignment="1">
      <alignment horizontal="center" vertical="center"/>
    </xf>
    <xf numFmtId="0" fontId="11" fillId="0" borderId="20" xfId="0" applyFont="1" applyBorder="1" applyAlignment="1">
      <alignment horizontal="center" vertical="center" wrapText="1"/>
    </xf>
    <xf numFmtId="9" fontId="11" fillId="0" borderId="20" xfId="0" applyNumberFormat="1" applyFont="1" applyFill="1" applyBorder="1" applyAlignment="1">
      <alignment horizontal="center" vertical="center"/>
    </xf>
    <xf numFmtId="0" fontId="6" fillId="13" borderId="42" xfId="0" applyFont="1" applyFill="1" applyBorder="1" applyAlignment="1">
      <alignment vertical="center"/>
    </xf>
    <xf numFmtId="0" fontId="6" fillId="13" borderId="43" xfId="0" applyFont="1" applyFill="1" applyBorder="1" applyAlignment="1">
      <alignment vertical="center"/>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6" fillId="3" borderId="29" xfId="0" applyFont="1" applyFill="1" applyBorder="1"/>
    <xf numFmtId="0" fontId="6" fillId="3" borderId="30" xfId="0" applyFont="1" applyFill="1" applyBorder="1"/>
    <xf numFmtId="0" fontId="6" fillId="3" borderId="31" xfId="0" applyFont="1" applyFill="1" applyBorder="1"/>
    <xf numFmtId="0" fontId="3" fillId="0" borderId="20" xfId="0" applyFont="1" applyBorder="1" applyAlignment="1">
      <alignment horizontal="center" vertical="center"/>
    </xf>
    <xf numFmtId="0" fontId="7" fillId="0" borderId="20" xfId="0" applyFont="1" applyFill="1" applyBorder="1" applyAlignment="1">
      <alignment horizontal="center" vertical="center" wrapText="1"/>
    </xf>
    <xf numFmtId="0" fontId="7" fillId="0" borderId="20" xfId="0" applyFont="1" applyBorder="1" applyAlignment="1">
      <alignment horizontal="center" vertical="center"/>
    </xf>
    <xf numFmtId="0" fontId="3" fillId="0" borderId="20" xfId="0" applyFont="1" applyBorder="1" applyAlignment="1">
      <alignment horizontal="center" vertical="center" wrapText="1"/>
    </xf>
    <xf numFmtId="0" fontId="3" fillId="13" borderId="29" xfId="0" applyFont="1" applyFill="1" applyBorder="1"/>
    <xf numFmtId="0" fontId="3" fillId="13" borderId="30" xfId="0" applyFont="1" applyFill="1" applyBorder="1"/>
    <xf numFmtId="2" fontId="6" fillId="0" borderId="31" xfId="0" applyNumberFormat="1" applyFont="1" applyBorder="1" applyAlignment="1">
      <alignment horizontal="center" vertical="center"/>
    </xf>
    <xf numFmtId="0" fontId="6" fillId="4" borderId="19" xfId="0" applyFont="1" applyFill="1" applyBorder="1" applyProtection="1"/>
    <xf numFmtId="0" fontId="6" fillId="4" borderId="25" xfId="0" applyFont="1" applyFill="1" applyBorder="1" applyProtection="1"/>
    <xf numFmtId="0" fontId="6" fillId="4" borderId="27" xfId="0" applyFont="1" applyFill="1" applyBorder="1" applyProtection="1"/>
    <xf numFmtId="0" fontId="6" fillId="5" borderId="22" xfId="0" applyFont="1" applyFill="1" applyBorder="1" applyAlignment="1" applyProtection="1">
      <alignment vertical="center"/>
    </xf>
    <xf numFmtId="0" fontId="6" fillId="5" borderId="23" xfId="0" applyFont="1" applyFill="1" applyBorder="1" applyAlignment="1" applyProtection="1">
      <alignment vertical="center"/>
    </xf>
    <xf numFmtId="0" fontId="6" fillId="5" borderId="46" xfId="0" applyFont="1" applyFill="1" applyBorder="1" applyAlignment="1" applyProtection="1">
      <alignment vertical="center"/>
    </xf>
    <xf numFmtId="0" fontId="6" fillId="5" borderId="19" xfId="0" applyFont="1" applyFill="1" applyBorder="1" applyAlignment="1" applyProtection="1">
      <alignment vertical="center"/>
    </xf>
    <xf numFmtId="0" fontId="6" fillId="5" borderId="25" xfId="0" applyFont="1" applyFill="1" applyBorder="1" applyAlignment="1" applyProtection="1">
      <alignment vertical="center"/>
    </xf>
    <xf numFmtId="0" fontId="6" fillId="5" borderId="27" xfId="0" applyFont="1" applyFill="1" applyBorder="1" applyAlignment="1" applyProtection="1">
      <alignment vertical="center"/>
    </xf>
    <xf numFmtId="0" fontId="6" fillId="6" borderId="22" xfId="0" applyFont="1" applyFill="1" applyBorder="1" applyAlignment="1" applyProtection="1">
      <alignment vertical="top"/>
    </xf>
    <xf numFmtId="0" fontId="6" fillId="6" borderId="23" xfId="0" applyFont="1" applyFill="1" applyBorder="1" applyAlignment="1" applyProtection="1">
      <alignment vertical="top"/>
    </xf>
    <xf numFmtId="0" fontId="6" fillId="6" borderId="46" xfId="0" applyFont="1" applyFill="1" applyBorder="1" applyAlignment="1" applyProtection="1">
      <alignment vertical="top"/>
    </xf>
    <xf numFmtId="0" fontId="3" fillId="13" borderId="22" xfId="0" applyFont="1" applyFill="1" applyBorder="1" applyAlignment="1" applyProtection="1">
      <alignment vertical="top"/>
    </xf>
    <xf numFmtId="0" fontId="3" fillId="13" borderId="23" xfId="0" applyFont="1" applyFill="1" applyBorder="1" applyAlignment="1" applyProtection="1">
      <alignment vertical="top"/>
    </xf>
    <xf numFmtId="0" fontId="3" fillId="13" borderId="46" xfId="0" applyFont="1" applyFill="1" applyBorder="1" applyAlignment="1" applyProtection="1">
      <alignment vertical="top"/>
    </xf>
    <xf numFmtId="0" fontId="6" fillId="6" borderId="19" xfId="0" applyFont="1" applyFill="1" applyBorder="1" applyAlignment="1" applyProtection="1">
      <alignment vertical="top"/>
    </xf>
    <xf numFmtId="0" fontId="6" fillId="6" borderId="25" xfId="0" applyFont="1" applyFill="1" applyBorder="1" applyAlignment="1" applyProtection="1">
      <alignment vertical="top"/>
    </xf>
    <xf numFmtId="0" fontId="6" fillId="6" borderId="27" xfId="0" applyFont="1" applyFill="1" applyBorder="1" applyAlignment="1" applyProtection="1">
      <alignment vertical="top"/>
    </xf>
    <xf numFmtId="0" fontId="3" fillId="13" borderId="19" xfId="0" applyFont="1" applyFill="1" applyBorder="1" applyAlignment="1" applyProtection="1">
      <alignment vertical="top"/>
    </xf>
    <xf numFmtId="0" fontId="3" fillId="13" borderId="25" xfId="0" applyFont="1" applyFill="1" applyBorder="1" applyAlignment="1" applyProtection="1">
      <alignment vertical="top"/>
    </xf>
    <xf numFmtId="0" fontId="3" fillId="13" borderId="27" xfId="0" applyFont="1" applyFill="1" applyBorder="1" applyAlignment="1" applyProtection="1">
      <alignment vertical="top"/>
    </xf>
    <xf numFmtId="0" fontId="6" fillId="6" borderId="29" xfId="0" applyFont="1" applyFill="1" applyBorder="1" applyAlignment="1" applyProtection="1">
      <alignment vertical="top"/>
    </xf>
    <xf numFmtId="0" fontId="6" fillId="6" borderId="30" xfId="0" applyFont="1" applyFill="1" applyBorder="1" applyAlignment="1" applyProtection="1">
      <alignment vertical="top"/>
    </xf>
    <xf numFmtId="0" fontId="6" fillId="6" borderId="47" xfId="0" applyFont="1" applyFill="1" applyBorder="1" applyAlignment="1" applyProtection="1">
      <alignment vertical="top"/>
    </xf>
    <xf numFmtId="0" fontId="3" fillId="13" borderId="48" xfId="0" applyFont="1" applyFill="1" applyBorder="1" applyAlignment="1" applyProtection="1">
      <alignment horizontal="left" vertical="top"/>
    </xf>
    <xf numFmtId="0" fontId="3" fillId="13" borderId="30" xfId="0" applyFont="1" applyFill="1" applyBorder="1" applyAlignment="1" applyProtection="1">
      <alignment horizontal="left" vertical="top"/>
    </xf>
    <xf numFmtId="0" fontId="3" fillId="13" borderId="31" xfId="0" applyFont="1" applyFill="1" applyBorder="1" applyAlignment="1" applyProtection="1">
      <alignment horizontal="left" vertical="top"/>
    </xf>
    <xf numFmtId="0" fontId="19" fillId="6" borderId="32" xfId="0" applyFont="1" applyFill="1" applyBorder="1" applyAlignment="1" applyProtection="1">
      <alignment vertical="top"/>
    </xf>
    <xf numFmtId="0" fontId="6" fillId="6" borderId="33" xfId="0" applyFont="1" applyFill="1" applyBorder="1" applyAlignment="1" applyProtection="1">
      <alignment vertical="top"/>
    </xf>
    <xf numFmtId="0" fontId="6" fillId="6" borderId="34" xfId="0" applyFont="1" applyFill="1" applyBorder="1" applyAlignment="1" applyProtection="1">
      <alignment vertical="top"/>
    </xf>
    <xf numFmtId="0" fontId="19" fillId="6" borderId="29" xfId="0" applyFont="1" applyFill="1" applyBorder="1" applyAlignment="1" applyProtection="1">
      <alignment vertical="top"/>
    </xf>
    <xf numFmtId="0" fontId="6" fillId="6" borderId="31" xfId="0" applyFont="1" applyFill="1" applyBorder="1" applyAlignment="1" applyProtection="1">
      <alignment vertical="top"/>
    </xf>
    <xf numFmtId="0" fontId="6" fillId="4" borderId="31" xfId="0" applyFont="1" applyFill="1" applyBorder="1" applyProtection="1">
      <protection locked="0"/>
    </xf>
    <xf numFmtId="0" fontId="5" fillId="3" borderId="46" xfId="0" applyFont="1" applyFill="1" applyBorder="1" applyAlignment="1" applyProtection="1">
      <alignment vertical="center"/>
    </xf>
    <xf numFmtId="0" fontId="6" fillId="4" borderId="19" xfId="0" applyFont="1" applyFill="1" applyBorder="1"/>
    <xf numFmtId="0" fontId="6" fillId="4" borderId="25" xfId="0" applyFont="1" applyFill="1" applyBorder="1"/>
    <xf numFmtId="49" fontId="6" fillId="4" borderId="25" xfId="0" applyNumberFormat="1" applyFont="1" applyFill="1" applyBorder="1"/>
    <xf numFmtId="0" fontId="6" fillId="5" borderId="21" xfId="0" applyFont="1" applyFill="1" applyBorder="1" applyAlignment="1">
      <alignment horizontal="left" vertical="center" wrapText="1"/>
    </xf>
    <xf numFmtId="49" fontId="6" fillId="5" borderId="21" xfId="0" applyNumberFormat="1" applyFont="1" applyFill="1" applyBorder="1" applyAlignment="1">
      <alignment horizontal="left" vertical="center" wrapText="1"/>
    </xf>
    <xf numFmtId="166" fontId="3" fillId="0" borderId="21" xfId="3" applyNumberFormat="1" applyBorder="1" applyAlignment="1">
      <alignment horizontal="left" vertical="top" wrapText="1"/>
    </xf>
    <xf numFmtId="14" fontId="3" fillId="0" borderId="19" xfId="3" applyNumberFormat="1" applyBorder="1" applyAlignment="1">
      <alignment horizontal="left" vertical="top" wrapText="1"/>
    </xf>
    <xf numFmtId="49" fontId="3" fillId="0" borderId="21" xfId="3" applyNumberFormat="1" applyBorder="1" applyAlignment="1">
      <alignment horizontal="left" vertical="top" wrapText="1"/>
    </xf>
    <xf numFmtId="0" fontId="3" fillId="0" borderId="19" xfId="3" applyBorder="1" applyAlignment="1">
      <alignment horizontal="left" vertical="top" wrapText="1"/>
    </xf>
    <xf numFmtId="0" fontId="3" fillId="0" borderId="21" xfId="0" applyFont="1" applyBorder="1" applyAlignment="1">
      <alignment horizontal="left" vertical="top"/>
    </xf>
    <xf numFmtId="0" fontId="3" fillId="0" borderId="20" xfId="3" applyBorder="1" applyAlignment="1">
      <alignment vertical="top" wrapText="1"/>
    </xf>
    <xf numFmtId="0" fontId="6" fillId="4" borderId="26" xfId="0" applyFont="1" applyFill="1" applyBorder="1"/>
    <xf numFmtId="0" fontId="6" fillId="5" borderId="19" xfId="0" applyFont="1" applyFill="1" applyBorder="1" applyAlignment="1">
      <alignment vertical="center"/>
    </xf>
    <xf numFmtId="0" fontId="6" fillId="5" borderId="25" xfId="0" applyFont="1" applyFill="1" applyBorder="1" applyAlignment="1">
      <alignment vertical="center"/>
    </xf>
    <xf numFmtId="0" fontId="6" fillId="5" borderId="26" xfId="0" applyFont="1" applyFill="1" applyBorder="1" applyAlignment="1">
      <alignment vertical="center"/>
    </xf>
    <xf numFmtId="0" fontId="3" fillId="13" borderId="22" xfId="0" applyFont="1" applyFill="1" applyBorder="1" applyAlignment="1">
      <alignment vertical="top"/>
    </xf>
    <xf numFmtId="0" fontId="3" fillId="13" borderId="23" xfId="0" applyFont="1" applyFill="1" applyBorder="1" applyAlignment="1">
      <alignment vertical="top"/>
    </xf>
    <xf numFmtId="0" fontId="3" fillId="13" borderId="24" xfId="0" applyFont="1" applyFill="1" applyBorder="1" applyAlignment="1">
      <alignment vertical="top"/>
    </xf>
    <xf numFmtId="0" fontId="6" fillId="5" borderId="22" xfId="0" applyFont="1" applyFill="1" applyBorder="1" applyAlignment="1">
      <alignment vertical="center"/>
    </xf>
    <xf numFmtId="0" fontId="6" fillId="5" borderId="23" xfId="0" applyFont="1" applyFill="1" applyBorder="1" applyAlignment="1">
      <alignment vertical="center"/>
    </xf>
    <xf numFmtId="0" fontId="6" fillId="5" borderId="24" xfId="0" applyFont="1" applyFill="1" applyBorder="1" applyAlignment="1">
      <alignment vertical="center"/>
    </xf>
    <xf numFmtId="0" fontId="24" fillId="16" borderId="12" xfId="0" applyFont="1" applyFill="1" applyBorder="1" applyAlignment="1">
      <alignment wrapText="1"/>
    </xf>
    <xf numFmtId="0" fontId="24" fillId="16" borderId="11" xfId="0" applyFont="1" applyFill="1" applyBorder="1" applyAlignment="1">
      <alignment wrapText="1"/>
    </xf>
    <xf numFmtId="0" fontId="5" fillId="2" borderId="1" xfId="0" applyFont="1" applyFill="1" applyBorder="1"/>
    <xf numFmtId="0" fontId="22" fillId="15" borderId="18" xfId="0" applyFont="1" applyFill="1" applyBorder="1" applyAlignment="1">
      <alignment wrapText="1"/>
    </xf>
    <xf numFmtId="0" fontId="17" fillId="17" borderId="14" xfId="0" applyFont="1" applyFill="1" applyBorder="1" applyAlignment="1" applyProtection="1">
      <alignment vertical="center" wrapText="1"/>
    </xf>
    <xf numFmtId="0" fontId="17" fillId="17" borderId="15" xfId="0" applyFont="1" applyFill="1" applyBorder="1" applyAlignment="1" applyProtection="1">
      <alignment vertical="center" wrapText="1"/>
    </xf>
    <xf numFmtId="0" fontId="17" fillId="11" borderId="15" xfId="0" applyFont="1" applyFill="1" applyBorder="1" applyAlignment="1" applyProtection="1">
      <alignment vertical="center" wrapText="1"/>
    </xf>
    <xf numFmtId="0" fontId="3" fillId="0" borderId="0" xfId="0" applyFont="1" applyFill="1" applyAlignment="1" applyProtection="1">
      <alignment horizontal="left" vertical="top" wrapText="1"/>
    </xf>
    <xf numFmtId="14" fontId="0" fillId="0" borderId="0" xfId="0" applyNumberFormat="1" applyAlignment="1">
      <alignment horizontal="left"/>
    </xf>
    <xf numFmtId="17" fontId="17" fillId="9" borderId="14" xfId="0" applyNumberFormat="1" applyFont="1" applyFill="1" applyBorder="1" applyAlignment="1" applyProtection="1">
      <alignment horizontal="right" vertical="center" wrapText="1"/>
    </xf>
    <xf numFmtId="0" fontId="0" fillId="0" borderId="14" xfId="0" applyFill="1" applyBorder="1" applyAlignment="1" applyProtection="1">
      <alignment wrapText="1"/>
    </xf>
    <xf numFmtId="0" fontId="12" fillId="0" borderId="14" xfId="1" applyFill="1" applyBorder="1" applyProtection="1"/>
    <xf numFmtId="0" fontId="1" fillId="0" borderId="14" xfId="0" applyFont="1" applyFill="1" applyBorder="1" applyAlignment="1" applyProtection="1">
      <alignment wrapText="1"/>
    </xf>
    <xf numFmtId="0" fontId="5" fillId="18" borderId="0" xfId="0" applyFont="1" applyFill="1" applyProtection="1">
      <protection locked="0"/>
    </xf>
    <xf numFmtId="0" fontId="5" fillId="18" borderId="46" xfId="0" applyFont="1" applyFill="1" applyBorder="1" applyAlignment="1" applyProtection="1">
      <alignment vertical="center"/>
    </xf>
    <xf numFmtId="0" fontId="5" fillId="18" borderId="0" xfId="0" applyFont="1" applyFill="1" applyAlignment="1" applyProtection="1">
      <alignment horizontal="left" vertical="top" wrapText="1"/>
      <protection locked="0"/>
    </xf>
    <xf numFmtId="0" fontId="0" fillId="18" borderId="0" xfId="0" applyFill="1" applyProtection="1"/>
    <xf numFmtId="0" fontId="5" fillId="18" borderId="0" xfId="0" applyFont="1" applyFill="1" applyAlignment="1" applyProtection="1">
      <alignment horizontal="left" vertical="top"/>
    </xf>
    <xf numFmtId="0" fontId="6" fillId="18" borderId="19" xfId="0" applyFont="1" applyFill="1" applyBorder="1" applyProtection="1"/>
    <xf numFmtId="0" fontId="6" fillId="18" borderId="25" xfId="0" applyFont="1" applyFill="1" applyBorder="1" applyProtection="1"/>
    <xf numFmtId="0" fontId="6" fillId="18" borderId="31" xfId="0" applyFont="1" applyFill="1" applyBorder="1" applyProtection="1">
      <protection locked="0"/>
    </xf>
    <xf numFmtId="0" fontId="6" fillId="18" borderId="0" xfId="0" applyFont="1" applyFill="1" applyProtection="1">
      <protection locked="0"/>
    </xf>
    <xf numFmtId="0" fontId="6" fillId="18" borderId="0" xfId="0" applyFont="1" applyFill="1" applyAlignment="1" applyProtection="1">
      <alignment horizontal="left" vertical="top" wrapText="1"/>
      <protection locked="0"/>
    </xf>
    <xf numFmtId="0" fontId="0" fillId="18" borderId="0" xfId="0" applyFill="1"/>
    <xf numFmtId="0" fontId="25" fillId="0" borderId="50" xfId="0" applyFont="1" applyBorder="1"/>
    <xf numFmtId="0" fontId="25" fillId="20" borderId="50" xfId="0" applyFont="1" applyFill="1" applyBorder="1"/>
    <xf numFmtId="0" fontId="27" fillId="19" borderId="51" xfId="0" applyFont="1" applyFill="1" applyBorder="1" applyAlignment="1">
      <alignment horizontal="center" vertical="center"/>
    </xf>
    <xf numFmtId="0" fontId="27" fillId="19" borderId="52" xfId="0" applyFont="1" applyFill="1" applyBorder="1" applyAlignment="1">
      <alignment horizontal="center" vertical="center"/>
    </xf>
    <xf numFmtId="0" fontId="27" fillId="19" borderId="53" xfId="0" applyFont="1" applyFill="1" applyBorder="1" applyAlignment="1">
      <alignment horizontal="center" vertical="center"/>
    </xf>
    <xf numFmtId="0" fontId="3" fillId="20" borderId="32" xfId="0" applyFont="1" applyFill="1" applyBorder="1" applyAlignment="1">
      <alignment horizontal="left" vertical="top" wrapText="1"/>
    </xf>
    <xf numFmtId="0" fontId="15" fillId="20" borderId="32" xfId="0" applyFont="1" applyFill="1" applyBorder="1" applyAlignment="1">
      <alignment horizontal="left" vertical="top" wrapText="1"/>
    </xf>
    <xf numFmtId="0" fontId="3" fillId="20" borderId="32" xfId="0" applyFont="1" applyFill="1" applyBorder="1" applyAlignment="1">
      <alignment vertical="top" wrapText="1"/>
    </xf>
    <xf numFmtId="0" fontId="15" fillId="20" borderId="32" xfId="11" applyFont="1" applyFill="1" applyBorder="1" applyAlignment="1">
      <alignment horizontal="left" vertical="top" wrapText="1"/>
    </xf>
    <xf numFmtId="0" fontId="15" fillId="20" borderId="32" xfId="0" applyFont="1" applyFill="1" applyBorder="1"/>
    <xf numFmtId="10" fontId="15" fillId="20" borderId="32" xfId="0" applyNumberFormat="1" applyFont="1" applyFill="1" applyBorder="1" applyAlignment="1">
      <alignment horizontal="left" vertical="top" wrapText="1"/>
    </xf>
    <xf numFmtId="0" fontId="28" fillId="20" borderId="32" xfId="0" applyFont="1" applyFill="1" applyBorder="1" applyAlignment="1">
      <alignment horizontal="left" vertical="top"/>
    </xf>
    <xf numFmtId="0" fontId="25" fillId="20" borderId="54" xfId="0" applyFont="1" applyFill="1" applyBorder="1"/>
    <xf numFmtId="0" fontId="15" fillId="20" borderId="52" xfId="0" applyFont="1" applyFill="1" applyBorder="1" applyAlignment="1">
      <alignment horizontal="left" vertical="top"/>
    </xf>
    <xf numFmtId="0" fontId="25" fillId="20" borderId="52" xfId="0" applyFont="1" applyFill="1" applyBorder="1"/>
    <xf numFmtId="0" fontId="3" fillId="20" borderId="49" xfId="3" applyFill="1" applyBorder="1" applyAlignment="1">
      <alignment horizontal="center" vertical="top"/>
    </xf>
    <xf numFmtId="0" fontId="3" fillId="0" borderId="32" xfId="0" applyFont="1" applyBorder="1" applyAlignment="1">
      <alignment horizontal="left" vertical="top" wrapText="1"/>
    </xf>
    <xf numFmtId="0" fontId="15" fillId="0" borderId="32" xfId="0" applyFont="1" applyBorder="1" applyAlignment="1">
      <alignment horizontal="left" vertical="top" wrapText="1"/>
    </xf>
    <xf numFmtId="0" fontId="3" fillId="0" borderId="32" xfId="0" applyFont="1" applyBorder="1" applyAlignment="1">
      <alignment vertical="top" wrapText="1"/>
    </xf>
    <xf numFmtId="10" fontId="15" fillId="0" borderId="32" xfId="0" applyNumberFormat="1" applyFont="1" applyBorder="1" applyAlignment="1">
      <alignment horizontal="left" vertical="top" wrapText="1"/>
    </xf>
    <xf numFmtId="0" fontId="28" fillId="0" borderId="32" xfId="0" applyFont="1" applyBorder="1" applyAlignment="1">
      <alignment horizontal="left" vertical="top"/>
    </xf>
    <xf numFmtId="0" fontId="25" fillId="0" borderId="54" xfId="0" applyFont="1" applyBorder="1"/>
    <xf numFmtId="0" fontId="15" fillId="0" borderId="52" xfId="0" applyFont="1" applyBorder="1" applyAlignment="1">
      <alignment horizontal="left" vertical="top"/>
    </xf>
    <xf numFmtId="0" fontId="25" fillId="0" borderId="52" xfId="0" applyFont="1" applyBorder="1"/>
    <xf numFmtId="0" fontId="3" fillId="0" borderId="49" xfId="3" applyBorder="1" applyAlignment="1">
      <alignment horizontal="center" vertical="top"/>
    </xf>
    <xf numFmtId="10" fontId="3" fillId="20" borderId="32" xfId="0" applyNumberFormat="1" applyFont="1" applyFill="1" applyBorder="1" applyAlignment="1">
      <alignment horizontal="left" vertical="top" wrapText="1"/>
    </xf>
    <xf numFmtId="10" fontId="3" fillId="0" borderId="32" xfId="0" applyNumberFormat="1" applyFont="1" applyBorder="1" applyAlignment="1">
      <alignment horizontal="left" vertical="top" wrapText="1"/>
    </xf>
    <xf numFmtId="0" fontId="15" fillId="0" borderId="32" xfId="11" applyFont="1" applyBorder="1" applyAlignment="1">
      <alignment horizontal="left" vertical="top" wrapText="1"/>
    </xf>
    <xf numFmtId="0" fontId="15" fillId="20" borderId="54" xfId="0" applyFont="1" applyFill="1" applyBorder="1"/>
    <xf numFmtId="0" fontId="15" fillId="20" borderId="52" xfId="0" applyFont="1" applyFill="1" applyBorder="1"/>
    <xf numFmtId="0" fontId="15" fillId="0" borderId="32" xfId="6" applyFont="1" applyBorder="1" applyAlignment="1">
      <alignment horizontal="left" vertical="top" wrapText="1"/>
    </xf>
    <xf numFmtId="0" fontId="15" fillId="0" borderId="54" xfId="0" applyFont="1" applyBorder="1"/>
    <xf numFmtId="0" fontId="15" fillId="0" borderId="52" xfId="0" applyFont="1" applyBorder="1"/>
    <xf numFmtId="0" fontId="3" fillId="20" borderId="32" xfId="6" applyFill="1" applyBorder="1" applyAlignment="1">
      <alignment horizontal="left" vertical="top" wrapText="1"/>
    </xf>
    <xf numFmtId="0" fontId="15" fillId="0" borderId="32" xfId="0" applyFont="1" applyBorder="1" applyAlignment="1">
      <alignment horizontal="left" vertical="top"/>
    </xf>
    <xf numFmtId="0" fontId="15" fillId="0" borderId="32" xfId="0" applyFont="1" applyBorder="1" applyAlignment="1">
      <alignment vertical="top" wrapText="1"/>
    </xf>
    <xf numFmtId="0" fontId="15" fillId="20" borderId="32" xfId="0" applyFont="1" applyFill="1" applyBorder="1" applyAlignment="1">
      <alignment vertical="top" wrapText="1"/>
    </xf>
    <xf numFmtId="0" fontId="15" fillId="20" borderId="32" xfId="0" applyFont="1" applyFill="1" applyBorder="1" applyAlignment="1">
      <alignment horizontal="left" vertical="top"/>
    </xf>
    <xf numFmtId="10" fontId="3" fillId="20" borderId="32" xfId="0" applyNumberFormat="1" applyFont="1" applyFill="1" applyBorder="1" applyAlignment="1">
      <alignment vertical="top" wrapText="1"/>
    </xf>
    <xf numFmtId="0" fontId="15" fillId="0" borderId="32" xfId="0" applyFont="1" applyBorder="1" applyAlignment="1">
      <alignment vertical="top"/>
    </xf>
    <xf numFmtId="10" fontId="3" fillId="0" borderId="32" xfId="0" applyNumberFormat="1" applyFont="1" applyBorder="1" applyAlignment="1">
      <alignment vertical="top" wrapText="1"/>
    </xf>
    <xf numFmtId="10" fontId="3" fillId="0" borderId="54" xfId="0" applyNumberFormat="1" applyFont="1" applyBorder="1" applyAlignment="1">
      <alignment horizontal="left" vertical="top" wrapText="1"/>
    </xf>
    <xf numFmtId="0" fontId="3" fillId="20" borderId="29" xfId="0" applyFont="1" applyFill="1" applyBorder="1" applyAlignment="1">
      <alignment horizontal="left" vertical="top" wrapText="1"/>
    </xf>
    <xf numFmtId="0" fontId="15" fillId="20" borderId="29" xfId="0" applyFont="1" applyFill="1" applyBorder="1" applyAlignment="1">
      <alignment horizontal="left" vertical="top" wrapText="1"/>
    </xf>
    <xf numFmtId="0" fontId="3" fillId="20" borderId="29" xfId="0" applyFont="1" applyFill="1" applyBorder="1" applyAlignment="1">
      <alignment vertical="top" wrapText="1"/>
    </xf>
    <xf numFmtId="10" fontId="15" fillId="20" borderId="29" xfId="0" applyNumberFormat="1" applyFont="1" applyFill="1" applyBorder="1" applyAlignment="1">
      <alignment horizontal="left" vertical="top" wrapText="1"/>
    </xf>
    <xf numFmtId="0" fontId="15" fillId="20" borderId="29" xfId="0" applyFont="1" applyFill="1" applyBorder="1" applyAlignment="1">
      <alignment vertical="top"/>
    </xf>
    <xf numFmtId="10" fontId="3" fillId="20" borderId="29" xfId="0" applyNumberFormat="1" applyFont="1" applyFill="1" applyBorder="1" applyAlignment="1">
      <alignment vertical="top" wrapText="1"/>
    </xf>
    <xf numFmtId="10" fontId="3" fillId="20" borderId="29" xfId="0" applyNumberFormat="1" applyFont="1" applyFill="1" applyBorder="1" applyAlignment="1">
      <alignment horizontal="left" vertical="top" wrapText="1"/>
    </xf>
    <xf numFmtId="0" fontId="25" fillId="20" borderId="55" xfId="0" applyFont="1" applyFill="1" applyBorder="1"/>
    <xf numFmtId="0" fontId="15" fillId="20" borderId="50" xfId="0" applyFont="1" applyFill="1" applyBorder="1" applyAlignment="1">
      <alignment horizontal="left" vertical="top"/>
    </xf>
    <xf numFmtId="0" fontId="3" fillId="20" borderId="20" xfId="3" applyFill="1" applyBorder="1" applyAlignment="1">
      <alignment horizontal="center" vertical="top"/>
    </xf>
    <xf numFmtId="0" fontId="27" fillId="21" borderId="52" xfId="0" applyFont="1" applyFill="1" applyBorder="1" applyAlignment="1">
      <alignment horizontal="center" vertical="center"/>
    </xf>
    <xf numFmtId="0" fontId="6" fillId="4" borderId="22" xfId="14" applyFont="1" applyFill="1" applyBorder="1"/>
    <xf numFmtId="0" fontId="6" fillId="4" borderId="23" xfId="14" applyFont="1" applyFill="1" applyBorder="1"/>
    <xf numFmtId="0" fontId="6" fillId="5" borderId="0" xfId="14" applyFont="1" applyFill="1" applyAlignment="1">
      <alignment horizontal="left" vertical="center" wrapText="1"/>
    </xf>
    <xf numFmtId="14" fontId="3" fillId="0" borderId="0" xfId="14" applyNumberFormat="1" applyAlignment="1">
      <alignment horizontal="left" vertical="top"/>
    </xf>
    <xf numFmtId="0" fontId="5" fillId="0" borderId="0" xfId="0" applyFont="1" applyFill="1" applyAlignment="1" applyProtection="1">
      <alignment horizontal="center" vertical="center"/>
    </xf>
    <xf numFmtId="0" fontId="3" fillId="20" borderId="32" xfId="11" applyFont="1" applyFill="1" applyBorder="1" applyAlignment="1">
      <alignment vertical="top" wrapText="1"/>
    </xf>
    <xf numFmtId="10" fontId="3" fillId="20" borderId="32" xfId="13" applyNumberFormat="1" applyFont="1" applyFill="1" applyBorder="1" applyAlignment="1">
      <alignment horizontal="left" vertical="top" wrapText="1"/>
    </xf>
    <xf numFmtId="0" fontId="3" fillId="20" borderId="56" xfId="0" applyFont="1" applyFill="1" applyBorder="1" applyAlignment="1">
      <alignment vertical="top" wrapText="1"/>
    </xf>
    <xf numFmtId="0" fontId="18" fillId="20" borderId="32" xfId="0" applyFont="1" applyFill="1" applyBorder="1" applyAlignment="1">
      <alignment horizontal="left" vertical="top" wrapText="1"/>
    </xf>
    <xf numFmtId="0" fontId="3" fillId="0" borderId="32" xfId="11" applyFont="1" applyBorder="1" applyAlignment="1">
      <alignment vertical="top" wrapText="1"/>
    </xf>
    <xf numFmtId="10" fontId="3" fillId="0" borderId="32" xfId="13" applyNumberFormat="1" applyFont="1" applyBorder="1" applyAlignment="1">
      <alignment horizontal="left" vertical="top" wrapText="1"/>
    </xf>
    <xf numFmtId="0" fontId="3" fillId="0" borderId="56" xfId="0" applyFont="1" applyBorder="1" applyAlignment="1">
      <alignment vertical="top" wrapText="1"/>
    </xf>
    <xf numFmtId="0" fontId="18" fillId="0" borderId="32" xfId="0" applyFont="1" applyBorder="1" applyAlignment="1">
      <alignment horizontal="left" vertical="top" wrapText="1"/>
    </xf>
    <xf numFmtId="0" fontId="3" fillId="0" borderId="32" xfId="11" applyFont="1" applyBorder="1" applyAlignment="1">
      <alignment horizontal="left" vertical="top" wrapText="1"/>
    </xf>
    <xf numFmtId="10" fontId="3" fillId="0" borderId="32" xfId="11" applyNumberFormat="1" applyFont="1" applyBorder="1" applyAlignment="1">
      <alignment horizontal="left" vertical="top" wrapText="1"/>
    </xf>
    <xf numFmtId="0" fontId="3" fillId="20" borderId="32" xfId="11" applyFont="1" applyFill="1" applyBorder="1" applyAlignment="1">
      <alignment horizontal="left" vertical="top" wrapText="1"/>
    </xf>
    <xf numFmtId="10" fontId="3" fillId="20" borderId="32" xfId="11" applyNumberFormat="1" applyFont="1" applyFill="1" applyBorder="1" applyAlignment="1">
      <alignment horizontal="left" vertical="top" wrapText="1"/>
    </xf>
    <xf numFmtId="0" fontId="25" fillId="20" borderId="32" xfId="0" applyFont="1" applyFill="1" applyBorder="1" applyAlignment="1">
      <alignment vertical="top" wrapText="1"/>
    </xf>
    <xf numFmtId="2" fontId="15" fillId="0" borderId="32" xfId="0" applyNumberFormat="1" applyFont="1" applyBorder="1" applyAlignment="1">
      <alignment horizontal="left" vertical="top" wrapText="1"/>
    </xf>
    <xf numFmtId="0" fontId="15" fillId="0" borderId="54" xfId="0" applyFont="1" applyBorder="1" applyAlignment="1">
      <alignment vertical="top" wrapText="1"/>
    </xf>
    <xf numFmtId="2" fontId="15" fillId="20" borderId="32" xfId="0" applyNumberFormat="1" applyFont="1" applyFill="1" applyBorder="1" applyAlignment="1">
      <alignment horizontal="left" vertical="top" wrapText="1"/>
    </xf>
    <xf numFmtId="0" fontId="3" fillId="20" borderId="32" xfId="0" applyFont="1" applyFill="1" applyBorder="1" applyAlignment="1">
      <alignment vertical="top"/>
    </xf>
    <xf numFmtId="0" fontId="3" fillId="0" borderId="29" xfId="0" applyFont="1" applyBorder="1" applyAlignment="1">
      <alignment horizontal="left" vertical="top" wrapText="1"/>
    </xf>
    <xf numFmtId="0" fontId="3" fillId="0" borderId="29" xfId="0" applyFont="1" applyBorder="1" applyAlignment="1">
      <alignment vertical="top"/>
    </xf>
    <xf numFmtId="10" fontId="3" fillId="0" borderId="29" xfId="13" applyNumberFormat="1" applyFont="1" applyBorder="1" applyAlignment="1">
      <alignment horizontal="left" vertical="top" wrapText="1"/>
    </xf>
    <xf numFmtId="0" fontId="15" fillId="0" borderId="29" xfId="0" applyFont="1" applyBorder="1" applyAlignment="1">
      <alignment horizontal="left" vertical="top" wrapText="1"/>
    </xf>
    <xf numFmtId="0" fontId="3" fillId="0" borderId="41" xfId="0" applyFont="1" applyBorder="1" applyAlignment="1">
      <alignment vertical="top" wrapText="1"/>
    </xf>
    <xf numFmtId="0" fontId="15" fillId="0" borderId="29" xfId="0" applyFont="1" applyBorder="1" applyAlignment="1">
      <alignment horizontal="left" vertical="top"/>
    </xf>
    <xf numFmtId="0" fontId="18" fillId="0" borderId="29" xfId="0" applyFont="1" applyBorder="1" applyAlignment="1">
      <alignment horizontal="left" vertical="top" wrapText="1"/>
    </xf>
    <xf numFmtId="0" fontId="15" fillId="0" borderId="29" xfId="0" applyFont="1" applyBorder="1" applyAlignment="1">
      <alignment vertical="top" wrapText="1"/>
    </xf>
    <xf numFmtId="10" fontId="3" fillId="0" borderId="29" xfId="0" applyNumberFormat="1" applyFont="1" applyBorder="1" applyAlignment="1">
      <alignment horizontal="left" vertical="top" wrapText="1"/>
    </xf>
    <xf numFmtId="0" fontId="25" fillId="0" borderId="55" xfId="0" applyFont="1" applyBorder="1"/>
    <xf numFmtId="0" fontId="15" fillId="0" borderId="50" xfId="0" applyFont="1" applyBorder="1" applyAlignment="1">
      <alignment horizontal="left" vertical="top"/>
    </xf>
    <xf numFmtId="0" fontId="3" fillId="0" borderId="20" xfId="3" applyBorder="1" applyAlignment="1">
      <alignment horizontal="center" vertical="top"/>
    </xf>
    <xf numFmtId="0" fontId="3" fillId="20" borderId="32" xfId="3" applyFill="1" applyBorder="1" applyAlignment="1">
      <alignment vertical="top" wrapText="1"/>
    </xf>
    <xf numFmtId="0" fontId="3" fillId="20" borderId="32" xfId="3" applyFill="1" applyBorder="1" applyAlignment="1">
      <alignment horizontal="left" vertical="top" wrapText="1"/>
    </xf>
    <xf numFmtId="0" fontId="3" fillId="0" borderId="32" xfId="3" applyBorder="1" applyAlignment="1">
      <alignment horizontal="left" vertical="top" wrapText="1"/>
    </xf>
    <xf numFmtId="0" fontId="3" fillId="0" borderId="58" xfId="0" applyFont="1" applyBorder="1" applyAlignment="1">
      <alignment horizontal="left" vertical="top" wrapText="1"/>
    </xf>
    <xf numFmtId="0" fontId="3" fillId="0" borderId="59" xfId="0" applyFont="1" applyBorder="1" applyAlignment="1">
      <alignment horizontal="left" vertical="top"/>
    </xf>
    <xf numFmtId="0" fontId="3" fillId="0" borderId="59" xfId="0" applyFont="1" applyBorder="1" applyAlignment="1">
      <alignment horizontal="left" vertical="top" wrapText="1"/>
    </xf>
    <xf numFmtId="0" fontId="3" fillId="20" borderId="56" xfId="0" applyFont="1" applyFill="1" applyBorder="1" applyAlignment="1">
      <alignment horizontal="left" vertical="top" wrapText="1"/>
    </xf>
    <xf numFmtId="0" fontId="3" fillId="20" borderId="60" xfId="0" applyFont="1" applyFill="1" applyBorder="1" applyAlignment="1">
      <alignment horizontal="left" vertical="top" wrapText="1"/>
    </xf>
    <xf numFmtId="0" fontId="25" fillId="20" borderId="57" xfId="0" applyFont="1" applyFill="1" applyBorder="1"/>
    <xf numFmtId="0" fontId="3" fillId="0" borderId="56" xfId="0" applyFont="1" applyBorder="1" applyAlignment="1">
      <alignment horizontal="left" vertical="top" wrapText="1"/>
    </xf>
    <xf numFmtId="0" fontId="3" fillId="0" borderId="61" xfId="0" applyFont="1" applyBorder="1" applyAlignment="1">
      <alignment horizontal="left" vertical="top" wrapText="1"/>
    </xf>
    <xf numFmtId="0" fontId="25" fillId="0" borderId="57" xfId="0" applyFont="1" applyBorder="1"/>
    <xf numFmtId="0" fontId="3" fillId="20" borderId="62" xfId="0" applyFont="1" applyFill="1" applyBorder="1" applyAlignment="1">
      <alignment vertical="top" wrapText="1"/>
    </xf>
    <xf numFmtId="0" fontId="3" fillId="20" borderId="62" xfId="0" applyFont="1" applyFill="1" applyBorder="1" applyAlignment="1">
      <alignment horizontal="left" vertical="top" wrapText="1"/>
    </xf>
    <xf numFmtId="0" fontId="3" fillId="20" borderId="62" xfId="3" applyFill="1" applyBorder="1" applyAlignment="1">
      <alignment horizontal="left" vertical="top" wrapText="1"/>
    </xf>
    <xf numFmtId="0" fontId="3" fillId="20" borderId="63" xfId="0" applyFont="1" applyFill="1" applyBorder="1" applyAlignment="1">
      <alignment horizontal="left" vertical="top" wrapText="1"/>
    </xf>
    <xf numFmtId="0" fontId="3" fillId="20" borderId="61" xfId="0" applyFont="1" applyFill="1" applyBorder="1" applyAlignment="1">
      <alignment horizontal="left" vertical="top" wrapText="1"/>
    </xf>
    <xf numFmtId="0" fontId="3" fillId="0" borderId="62" xfId="0" applyFont="1" applyBorder="1" applyAlignment="1">
      <alignment vertical="top" wrapText="1"/>
    </xf>
    <xf numFmtId="0" fontId="3" fillId="0" borderId="62" xfId="0" applyFont="1" applyBorder="1" applyAlignment="1">
      <alignment horizontal="left" vertical="top" wrapText="1"/>
    </xf>
    <xf numFmtId="0" fontId="3" fillId="0" borderId="62" xfId="3" applyBorder="1" applyAlignment="1">
      <alignment horizontal="left" vertical="top" wrapText="1"/>
    </xf>
    <xf numFmtId="0" fontId="3" fillId="0" borderId="64" xfId="0" applyFont="1" applyBorder="1" applyAlignment="1">
      <alignment horizontal="left" vertical="top"/>
    </xf>
    <xf numFmtId="0" fontId="3" fillId="0" borderId="65" xfId="5" applyFont="1" applyBorder="1" applyAlignment="1">
      <alignment vertical="top" wrapText="1"/>
    </xf>
    <xf numFmtId="0" fontId="3" fillId="0" borderId="64" xfId="0" applyFont="1" applyBorder="1" applyAlignment="1">
      <alignment horizontal="left" vertical="top" wrapText="1"/>
    </xf>
    <xf numFmtId="0" fontId="25" fillId="0" borderId="66" xfId="0" applyFont="1" applyBorder="1"/>
    <xf numFmtId="0" fontId="3" fillId="20" borderId="64" xfId="0" applyFont="1" applyFill="1" applyBorder="1" applyAlignment="1">
      <alignment horizontal="left" vertical="top" wrapText="1"/>
    </xf>
    <xf numFmtId="0" fontId="3" fillId="20" borderId="64" xfId="3" applyFill="1" applyBorder="1" applyAlignment="1">
      <alignment horizontal="left" vertical="top" wrapText="1"/>
    </xf>
    <xf numFmtId="0" fontId="3" fillId="20" borderId="65" xfId="0" applyFont="1" applyFill="1" applyBorder="1" applyAlignment="1">
      <alignment vertical="top" wrapText="1"/>
    </xf>
    <xf numFmtId="0" fontId="3" fillId="20" borderId="62" xfId="5" applyFont="1" applyFill="1" applyBorder="1" applyAlignment="1">
      <alignment vertical="top" wrapText="1"/>
    </xf>
    <xf numFmtId="0" fontId="25" fillId="20" borderId="66" xfId="0" applyFont="1" applyFill="1" applyBorder="1"/>
    <xf numFmtId="0" fontId="3" fillId="0" borderId="67" xfId="0" applyFont="1" applyBorder="1" applyAlignment="1">
      <alignment horizontal="left" vertical="top" wrapText="1"/>
    </xf>
    <xf numFmtId="0" fontId="3" fillId="0" borderId="29" xfId="0" applyFont="1" applyBorder="1" applyAlignment="1">
      <alignment vertical="top" wrapText="1"/>
    </xf>
    <xf numFmtId="0" fontId="3" fillId="0" borderId="29" xfId="3" applyBorder="1" applyAlignment="1">
      <alignment horizontal="left" vertical="top" wrapText="1"/>
    </xf>
    <xf numFmtId="0" fontId="3" fillId="0" borderId="68" xfId="0" applyFont="1" applyBorder="1" applyAlignment="1">
      <alignment horizontal="left" vertical="top" wrapText="1"/>
    </xf>
    <xf numFmtId="0" fontId="3" fillId="0" borderId="69" xfId="0" applyFont="1" applyBorder="1" applyAlignment="1">
      <alignment horizontal="left" vertical="top" wrapText="1"/>
    </xf>
    <xf numFmtId="0" fontId="25" fillId="0" borderId="70" xfId="0" applyFont="1" applyBorder="1"/>
    <xf numFmtId="0" fontId="26" fillId="19" borderId="22" xfId="0" applyFont="1" applyFill="1" applyBorder="1" applyAlignment="1">
      <alignment horizontal="center" vertical="center" wrapText="1"/>
    </xf>
    <xf numFmtId="10" fontId="26" fillId="19" borderId="22" xfId="0" applyNumberFormat="1" applyFont="1" applyFill="1" applyBorder="1" applyAlignment="1">
      <alignment horizontal="center" vertical="center" wrapText="1"/>
    </xf>
    <xf numFmtId="0" fontId="27" fillId="19" borderId="57" xfId="0" applyFont="1" applyFill="1" applyBorder="1" applyAlignment="1">
      <alignment horizontal="center" vertical="center"/>
    </xf>
    <xf numFmtId="0" fontId="26" fillId="19" borderId="49" xfId="0" applyFont="1" applyFill="1" applyBorder="1" applyAlignment="1">
      <alignment horizontal="center" vertical="center" wrapText="1"/>
    </xf>
    <xf numFmtId="0" fontId="7" fillId="13" borderId="13" xfId="0" applyFont="1" applyFill="1" applyBorder="1" applyAlignment="1">
      <alignment horizontal="left" vertical="top" wrapText="1"/>
    </xf>
    <xf numFmtId="0" fontId="3" fillId="0" borderId="32" xfId="0" applyFont="1" applyFill="1" applyBorder="1" applyAlignment="1" applyProtection="1">
      <alignment horizontal="left" vertical="top" wrapText="1"/>
    </xf>
    <xf numFmtId="0" fontId="3" fillId="0" borderId="33" xfId="0" applyFont="1" applyFill="1" applyBorder="1" applyAlignment="1" applyProtection="1">
      <alignment horizontal="left" vertical="top" wrapText="1"/>
    </xf>
    <xf numFmtId="0" fontId="3" fillId="0" borderId="34" xfId="0" applyFont="1" applyFill="1" applyBorder="1" applyAlignment="1" applyProtection="1">
      <alignment horizontal="left" vertical="top" wrapText="1"/>
    </xf>
    <xf numFmtId="0" fontId="3" fillId="0" borderId="8"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3" fillId="0" borderId="2" xfId="0" applyFont="1" applyFill="1" applyBorder="1" applyAlignment="1" applyProtection="1">
      <alignment horizontal="left" vertical="top" wrapText="1"/>
    </xf>
    <xf numFmtId="0" fontId="3" fillId="0" borderId="9" xfId="0" applyFont="1" applyFill="1" applyBorder="1" applyAlignment="1" applyProtection="1">
      <alignment horizontal="left" vertical="top" wrapText="1"/>
    </xf>
    <xf numFmtId="0" fontId="3" fillId="0" borderId="10" xfId="0" applyFont="1" applyFill="1" applyBorder="1" applyAlignment="1" applyProtection="1">
      <alignment horizontal="left" vertical="top" wrapText="1"/>
    </xf>
    <xf numFmtId="0" fontId="3" fillId="0" borderId="11" xfId="0" applyFont="1" applyFill="1" applyBorder="1" applyAlignment="1" applyProtection="1">
      <alignment horizontal="left" vertical="top" wrapText="1"/>
    </xf>
    <xf numFmtId="0" fontId="3" fillId="13" borderId="22" xfId="0" applyFont="1" applyFill="1" applyBorder="1" applyAlignment="1" applyProtection="1">
      <alignment horizontal="left" vertical="top" wrapText="1"/>
    </xf>
    <xf numFmtId="0" fontId="3" fillId="13" borderId="23" xfId="0" applyFont="1" applyFill="1" applyBorder="1" applyAlignment="1" applyProtection="1">
      <alignment horizontal="left" vertical="top"/>
    </xf>
    <xf numFmtId="0" fontId="3" fillId="13" borderId="46" xfId="0" applyFont="1" applyFill="1" applyBorder="1" applyAlignment="1" applyProtection="1">
      <alignment horizontal="left" vertical="top"/>
    </xf>
    <xf numFmtId="0" fontId="3" fillId="13" borderId="1" xfId="0" applyFont="1" applyFill="1" applyBorder="1" applyAlignment="1" applyProtection="1">
      <alignment horizontal="left" vertical="top"/>
    </xf>
    <xf numFmtId="0" fontId="3" fillId="13" borderId="0" xfId="0" applyFont="1" applyFill="1" applyAlignment="1" applyProtection="1">
      <alignment horizontal="left" vertical="top"/>
    </xf>
    <xf numFmtId="0" fontId="3" fillId="13" borderId="7" xfId="0" applyFont="1" applyFill="1" applyBorder="1" applyAlignment="1" applyProtection="1">
      <alignment horizontal="left" vertical="top"/>
    </xf>
    <xf numFmtId="0" fontId="3" fillId="13" borderId="32" xfId="0" applyFont="1" applyFill="1" applyBorder="1" applyAlignment="1" applyProtection="1">
      <alignment horizontal="left" vertical="top" wrapText="1"/>
    </xf>
    <xf numFmtId="0" fontId="3" fillId="13" borderId="33" xfId="0" applyFont="1" applyFill="1" applyBorder="1" applyAlignment="1" applyProtection="1">
      <alignment horizontal="left" vertical="top" wrapText="1"/>
    </xf>
    <xf numFmtId="0" fontId="3" fillId="13" borderId="34" xfId="0" applyFont="1" applyFill="1" applyBorder="1" applyAlignment="1" applyProtection="1">
      <alignment horizontal="left" vertical="top" wrapText="1"/>
    </xf>
    <xf numFmtId="0" fontId="3" fillId="13" borderId="8" xfId="0" applyFont="1" applyFill="1" applyBorder="1" applyAlignment="1" applyProtection="1">
      <alignment horizontal="left" vertical="top" wrapText="1"/>
    </xf>
    <xf numFmtId="0" fontId="3" fillId="13" borderId="0" xfId="0" applyFont="1" applyFill="1" applyAlignment="1" applyProtection="1">
      <alignment horizontal="left" vertical="top" wrapText="1"/>
    </xf>
    <xf numFmtId="0" fontId="3" fillId="13" borderId="2" xfId="0" applyFont="1" applyFill="1" applyBorder="1" applyAlignment="1" applyProtection="1">
      <alignment horizontal="left" vertical="top" wrapText="1"/>
    </xf>
    <xf numFmtId="0" fontId="6" fillId="6" borderId="32" xfId="0" applyFont="1" applyFill="1" applyBorder="1" applyAlignment="1" applyProtection="1">
      <alignment horizontal="left" vertical="top"/>
    </xf>
    <xf numFmtId="0" fontId="6" fillId="6" borderId="33" xfId="0" applyFont="1" applyFill="1" applyBorder="1" applyAlignment="1" applyProtection="1">
      <alignment horizontal="left" vertical="top"/>
    </xf>
    <xf numFmtId="0" fontId="6" fillId="6" borderId="34" xfId="0" applyFont="1" applyFill="1" applyBorder="1" applyAlignment="1" applyProtection="1">
      <alignment horizontal="left" vertical="top"/>
    </xf>
    <xf numFmtId="0" fontId="6" fillId="6" borderId="9" xfId="0" applyFont="1" applyFill="1" applyBorder="1" applyAlignment="1" applyProtection="1">
      <alignment horizontal="left" vertical="top"/>
    </xf>
    <xf numFmtId="0" fontId="6" fillId="6" borderId="10" xfId="0" applyFont="1" applyFill="1" applyBorder="1" applyAlignment="1" applyProtection="1">
      <alignment horizontal="left" vertical="top"/>
    </xf>
    <xf numFmtId="0" fontId="6" fillId="6" borderId="11" xfId="0" applyFont="1" applyFill="1" applyBorder="1" applyAlignment="1" applyProtection="1">
      <alignment horizontal="left" vertical="top"/>
    </xf>
    <xf numFmtId="0" fontId="3" fillId="13" borderId="9" xfId="0" applyFont="1" applyFill="1" applyBorder="1" applyAlignment="1" applyProtection="1">
      <alignment horizontal="left" vertical="top" wrapText="1"/>
    </xf>
    <xf numFmtId="0" fontId="3" fillId="13" borderId="10" xfId="0" applyFont="1" applyFill="1" applyBorder="1" applyAlignment="1" applyProtection="1">
      <alignment horizontal="left" vertical="top" wrapText="1"/>
    </xf>
    <xf numFmtId="0" fontId="3" fillId="13" borderId="11" xfId="0" applyFont="1" applyFill="1" applyBorder="1" applyAlignment="1" applyProtection="1">
      <alignment horizontal="left" vertical="top" wrapText="1"/>
    </xf>
    <xf numFmtId="0" fontId="16" fillId="7" borderId="14" xfId="0" applyFont="1" applyFill="1" applyBorder="1" applyAlignment="1" applyProtection="1">
      <alignment horizontal="center" vertical="center" wrapText="1"/>
    </xf>
    <xf numFmtId="15" fontId="17" fillId="9" borderId="14" xfId="0" applyNumberFormat="1" applyFont="1" applyFill="1" applyBorder="1" applyAlignment="1" applyProtection="1">
      <alignment horizontal="center" vertical="center" wrapText="1"/>
    </xf>
    <xf numFmtId="0" fontId="16" fillId="7" borderId="15" xfId="0" applyFont="1" applyFill="1" applyBorder="1" applyAlignment="1" applyProtection="1">
      <alignment horizontal="center" vertical="center" wrapText="1"/>
    </xf>
    <xf numFmtId="0" fontId="16" fillId="7" borderId="17" xfId="0" applyFont="1" applyFill="1" applyBorder="1" applyAlignment="1" applyProtection="1">
      <alignment horizontal="center" vertical="center" wrapText="1"/>
    </xf>
    <xf numFmtId="0" fontId="17" fillId="17" borderId="15" xfId="0" applyFont="1" applyFill="1" applyBorder="1" applyAlignment="1" applyProtection="1">
      <alignment vertical="center" wrapText="1"/>
    </xf>
    <xf numFmtId="0" fontId="17" fillId="17" borderId="16" xfId="0" applyFont="1" applyFill="1" applyBorder="1" applyAlignment="1" applyProtection="1">
      <alignment vertical="center" wrapText="1"/>
    </xf>
    <xf numFmtId="17" fontId="17" fillId="9" borderId="14" xfId="0" applyNumberFormat="1" applyFont="1" applyFill="1" applyBorder="1" applyAlignment="1" applyProtection="1">
      <alignment horizontal="right" vertical="center" wrapText="1"/>
    </xf>
    <xf numFmtId="0" fontId="17" fillId="9" borderId="14" xfId="0" applyFont="1" applyFill="1" applyBorder="1" applyAlignment="1" applyProtection="1">
      <alignment vertical="center" wrapText="1"/>
    </xf>
    <xf numFmtId="17" fontId="17" fillId="9" borderId="14" xfId="0" applyNumberFormat="1" applyFont="1" applyFill="1" applyBorder="1" applyAlignment="1" applyProtection="1">
      <alignment horizontal="center" vertical="center" wrapText="1"/>
    </xf>
  </cellXfs>
  <cellStyles count="16">
    <cellStyle name="Hyperlink" xfId="1" builtinId="8"/>
    <cellStyle name="Hyperlink 2" xfId="2" xr:uid="{00000000-0005-0000-0000-000001000000}"/>
    <cellStyle name="Normal" xfId="0" builtinId="0"/>
    <cellStyle name="Normal 2" xfId="3" xr:uid="{00000000-0005-0000-0000-000003000000}"/>
    <cellStyle name="Normal 2 2" xfId="4" xr:uid="{00000000-0005-0000-0000-000004000000}"/>
    <cellStyle name="Normal 257" xfId="5" xr:uid="{00000000-0005-0000-0000-000005000000}"/>
    <cellStyle name="Normal 3" xfId="6" xr:uid="{00000000-0005-0000-0000-000006000000}"/>
    <cellStyle name="Normal 3 2" xfId="7" xr:uid="{00000000-0005-0000-0000-000007000000}"/>
    <cellStyle name="Normal 4" xfId="8" xr:uid="{00000000-0005-0000-0000-000008000000}"/>
    <cellStyle name="Normal 4 2" xfId="9" xr:uid="{00000000-0005-0000-0000-000009000000}"/>
    <cellStyle name="Normal 4 3" xfId="10" xr:uid="{00000000-0005-0000-0000-00000A000000}"/>
    <cellStyle name="Normal 5" xfId="11" xr:uid="{00000000-0005-0000-0000-00000B000000}"/>
    <cellStyle name="Normal 6" xfId="12" xr:uid="{00000000-0005-0000-0000-00000C000000}"/>
    <cellStyle name="Normal 6 3" xfId="14" xr:uid="{A953EC49-B457-4BD0-85DB-E968C6F67ECB}"/>
    <cellStyle name="Normal 7" xfId="15" xr:uid="{0CACFEB3-B48D-4CF8-BE16-857B7DA7CB66}"/>
    <cellStyle name="Normal_Sheet1" xfId="13" xr:uid="{00000000-0005-0000-0000-00000D000000}"/>
  </cellStyles>
  <dxfs count="4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ndense val="0"/>
        <extend val="0"/>
        <color indexed="16"/>
      </font>
      <fill>
        <patternFill>
          <bgColor indexed="43"/>
        </patternFill>
      </fill>
    </dxf>
    <dxf>
      <font>
        <condense val="0"/>
        <extend val="0"/>
        <color indexed="42"/>
      </font>
      <fill>
        <patternFill>
          <bgColor indexed="17"/>
        </patternFill>
      </fill>
    </dxf>
    <dxf>
      <fill>
        <patternFill>
          <bgColor rgb="FFFF0000"/>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ndense val="0"/>
        <extend val="0"/>
        <color indexed="42"/>
      </font>
      <fill>
        <patternFill>
          <bgColor indexed="17"/>
        </patternFill>
      </fill>
    </dxf>
    <dxf>
      <fill>
        <patternFill>
          <bgColor rgb="FFFF0000"/>
        </patternFill>
      </fill>
    </dxf>
    <dxf>
      <font>
        <condense val="0"/>
        <extend val="0"/>
        <color indexed="16"/>
      </font>
      <fill>
        <patternFill>
          <bgColor indexed="43"/>
        </patternFill>
      </fill>
    </dxf>
    <dxf>
      <fill>
        <patternFill>
          <bgColor rgb="FFFF0000"/>
        </patternFill>
      </fill>
    </dxf>
    <dxf>
      <font>
        <strike val="0"/>
        <color auto="1"/>
      </font>
      <fill>
        <patternFill>
          <bgColor rgb="FFFF0000"/>
        </patternFill>
      </fill>
    </dxf>
    <dxf>
      <font>
        <condense val="0"/>
        <extend val="0"/>
        <color indexed="16"/>
      </font>
      <fill>
        <patternFill>
          <bgColor indexed="43"/>
        </patternFill>
      </fill>
    </dxf>
    <dxf>
      <font>
        <condense val="0"/>
        <extend val="0"/>
        <color indexed="42"/>
      </font>
      <fill>
        <patternFill>
          <bgColor indexed="17"/>
        </patternFill>
      </fill>
    </dxf>
    <dxf>
      <font>
        <color rgb="FF9C0006"/>
      </font>
      <fill>
        <patternFill>
          <bgColor rgb="FFFFC7CE"/>
        </patternFill>
      </fill>
    </dxf>
    <dxf>
      <font>
        <condense val="0"/>
        <extend val="0"/>
        <color indexed="10"/>
      </font>
      <fill>
        <patternFill>
          <bgColor indexed="43"/>
        </patternFill>
      </fill>
    </dxf>
    <dxf>
      <fill>
        <patternFill>
          <bgColor rgb="FFFFFF00"/>
        </patternFill>
      </fill>
    </dxf>
    <dxf>
      <font>
        <condense val="0"/>
        <extend val="0"/>
        <color indexed="10"/>
      </font>
      <fill>
        <patternFill>
          <bgColor indexed="43"/>
        </patternFill>
      </fill>
    </dxf>
    <dxf>
      <fill>
        <patternFill>
          <bgColor rgb="FFFFFF00"/>
        </patternFill>
      </fill>
    </dxf>
    <dxf>
      <font>
        <color theme="0"/>
      </font>
    </dxf>
    <dxf>
      <font>
        <color theme="0"/>
      </font>
    </dxf>
    <dxf>
      <font>
        <color theme="0"/>
      </font>
    </dxf>
    <dxf>
      <font>
        <color theme="0"/>
      </font>
    </dxf>
    <dxf>
      <fill>
        <patternFill>
          <bgColor rgb="FFFFFF00"/>
        </patternFill>
      </fill>
    </dxf>
    <dxf>
      <fill>
        <patternFill>
          <bgColor rgb="FFFFFF00"/>
        </patternFill>
      </fill>
    </dxf>
    <dxf>
      <numFmt numFmtId="19" formatCode="m/d/yyyy"/>
      <alignment horizontal="left" vertical="top" textRotation="0" wrapText="0" indent="0" justifyLastLine="0" shrinkToFit="0" readingOrder="0"/>
    </dxf>
    <dxf>
      <font>
        <b val="0"/>
        <i val="0"/>
        <strike val="0"/>
        <condense val="0"/>
        <extend val="0"/>
        <outline val="0"/>
        <shadow val="0"/>
        <u val="none"/>
        <vertAlign val="baseline"/>
        <sz val="10"/>
        <color auto="1"/>
        <name val="Arial"/>
        <family val="2"/>
        <scheme val="none"/>
      </font>
      <fill>
        <patternFill patternType="none">
          <fgColor indexed="64"/>
          <bgColor indexed="65"/>
        </patternFill>
      </fill>
      <alignment horizontal="left" vertical="top" textRotation="0" wrapText="1" indent="0" justifyLastLine="0" shrinkToFit="0" readingOrder="0"/>
      <protection locked="1" hidden="0"/>
    </dxf>
    <dxf>
      <numFmt numFmtId="166" formatCode="0.0"/>
      <alignment horizontal="left" vertical="top" textRotation="0" wrapText="0" indent="0" justifyLastLine="0" shrinkToFit="0" readingOrder="0"/>
    </dxf>
    <dxf>
      <border diagonalUp="0" diagonalDown="0">
        <left/>
        <right/>
        <top/>
        <bottom/>
      </border>
    </dxf>
    <dxf>
      <font>
        <b/>
        <i val="0"/>
        <strike val="0"/>
        <condense val="0"/>
        <extend val="0"/>
        <outline val="0"/>
        <shadow val="0"/>
        <u val="none"/>
        <vertAlign val="baseline"/>
        <sz val="10"/>
        <color auto="1"/>
        <name val="Arial"/>
        <family val="2"/>
        <scheme val="none"/>
      </font>
      <fill>
        <patternFill patternType="solid">
          <fgColor indexed="64"/>
          <bgColor rgb="FFAFD7FF"/>
        </patternFill>
      </fill>
      <alignment horizontal="left" vertical="center" textRotation="0" wrapText="1" indent="0" justifyLastLine="0" shrinkToFit="0" readingOrder="0"/>
      <border diagonalUp="0" diagonalDown="0" outline="0">
        <left style="thin">
          <color indexed="63"/>
        </left>
        <right style="thin">
          <color indexed="63"/>
        </right>
        <top/>
        <bottom/>
      </border>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1E5FE"/>
      <rgbColor rgb="00A4BED4"/>
      <rgbColor rgb="00E3E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97F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7659279</xdr:colOff>
      <xdr:row>0</xdr:row>
      <xdr:rowOff>114300</xdr:rowOff>
    </xdr:from>
    <xdr:to>
      <xdr:col>3</xdr:col>
      <xdr:colOff>1179</xdr:colOff>
      <xdr:row>6</xdr:row>
      <xdr:rowOff>116178</xdr:rowOff>
    </xdr:to>
    <xdr:pic>
      <xdr:nvPicPr>
        <xdr:cNvPr id="2" name="Picture 1" descr="The official logo of the IRS" title="IRS Logo">
          <a:extLst>
            <a:ext uri="{FF2B5EF4-FFF2-40B4-BE49-F238E27FC236}">
              <a16:creationId xmlns:a16="http://schemas.microsoft.com/office/drawing/2014/main" id="{22EED46F-EFC1-4E92-85EE-B3CCCCFCFFB7}"/>
            </a:ext>
          </a:extLst>
        </xdr:cNvPr>
        <xdr:cNvPicPr>
          <a:picLocks noChangeAspect="1"/>
        </xdr:cNvPicPr>
      </xdr:nvPicPr>
      <xdr:blipFill>
        <a:blip xmlns:r="http://schemas.openxmlformats.org/officeDocument/2006/relationships" r:embed="rId1"/>
        <a:srcRect/>
        <a:stretch>
          <a:fillRect/>
        </a:stretch>
      </xdr:blipFill>
      <xdr:spPr bwMode="auto">
        <a:xfrm>
          <a:off x="7077075" y="76200"/>
          <a:ext cx="11906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0088090-7EF2-4F44-A43C-C339B814D1C6}" name="Table2" displayName="Table2" ref="A2:D187" totalsRowShown="0" headerRowDxfId="41" tableBorderDxfId="40" headerRowCellStyle="Normal 6 3">
  <autoFilter ref="A2:D187" xr:uid="{A0088090-7EF2-4F44-A43C-C339B814D1C6}"/>
  <tableColumns count="4">
    <tableColumn id="1" xr3:uid="{507423DE-CB20-4308-A62D-53B4A4ACB08B}" name="Version" dataDxfId="39" dataCellStyle="Normal 6 3"/>
    <tableColumn id="2" xr3:uid="{0B23BB3B-BCD0-4B7C-9F14-D4CA3680EFA6}" name="Test Case Tab " dataDxfId="38"/>
    <tableColumn id="3" xr3:uid="{FEE7D874-FBE3-4BC1-AF42-C9F70F65E7DA}" name="Description of Changes" dataCellStyle="Normal 6 3"/>
    <tableColumn id="4" xr3:uid="{9772103C-734D-4276-9338-16BCB3A802FA}" name="Date " dataDxfId="37" dataCellStyle="Normal 6 3"/>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hyperlink" Target="https://blogs.oracle.com/solaris/post/no-more-lsus-move-to-solaris-114" TargetMode="External"/><Relationship Id="rId2" Type="http://schemas.openxmlformats.org/officeDocument/2006/relationships/hyperlink" Target="https://blogs.oracle.com/solaris/post/no-more-lsus-move-to-solaris-114" TargetMode="External"/><Relationship Id="rId1" Type="http://schemas.openxmlformats.org/officeDocument/2006/relationships/hyperlink" Target="https://blogs.oracle.com/solaris/post/no-more-lsus-move-to-solaris-114" TargetMode="External"/><Relationship Id="rId5" Type="http://schemas.openxmlformats.org/officeDocument/2006/relationships/printerSettings" Target="../printerSettings/printerSettings5.bin"/><Relationship Id="rId4" Type="http://schemas.openxmlformats.org/officeDocument/2006/relationships/hyperlink" Target="https://blogs.oracle.com/solaris/post/no-more-lsus-move-to-solaris-114" TargetMode="External"/></Relationships>
</file>

<file path=xl/worksheets/_rels/sheet9.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C49"/>
  <sheetViews>
    <sheetView tabSelected="1" zoomScaleNormal="100" workbookViewId="0">
      <selection activeCell="A2" sqref="A2"/>
    </sheetView>
  </sheetViews>
  <sheetFormatPr defaultColWidth="9.28515625" defaultRowHeight="12.75" customHeight="1" x14ac:dyDescent="0.25"/>
  <cols>
    <col min="1" max="1" width="9.28515625" style="68"/>
    <col min="2" max="2" width="10" style="68" customWidth="1"/>
    <col min="3" max="3" width="108.28515625" style="68" customWidth="1"/>
    <col min="4" max="16384" width="9.28515625" style="68"/>
  </cols>
  <sheetData>
    <row r="1" spans="1:3" ht="15.75" x14ac:dyDescent="0.25">
      <c r="A1" s="116" t="s">
        <v>0</v>
      </c>
      <c r="B1" s="117"/>
      <c r="C1" s="118"/>
    </row>
    <row r="2" spans="1:3" ht="15.75" x14ac:dyDescent="0.25">
      <c r="A2" s="2" t="s">
        <v>1</v>
      </c>
      <c r="B2" s="3"/>
      <c r="C2" s="4"/>
    </row>
    <row r="3" spans="1:3" ht="15" x14ac:dyDescent="0.25">
      <c r="A3" s="5"/>
      <c r="B3" s="6"/>
      <c r="C3" s="7"/>
    </row>
    <row r="4" spans="1:3" ht="15" x14ac:dyDescent="0.25">
      <c r="A4" s="5" t="s">
        <v>2</v>
      </c>
      <c r="B4" s="6"/>
      <c r="C4" s="7"/>
    </row>
    <row r="5" spans="1:3" ht="15" x14ac:dyDescent="0.25">
      <c r="A5" s="5" t="s">
        <v>3</v>
      </c>
      <c r="B5" s="6"/>
      <c r="C5" s="7"/>
    </row>
    <row r="6" spans="1:3" ht="15" x14ac:dyDescent="0.25">
      <c r="A6" s="236" t="s">
        <v>4</v>
      </c>
      <c r="B6" s="6"/>
      <c r="C6" s="7"/>
    </row>
    <row r="7" spans="1:3" ht="15" x14ac:dyDescent="0.25">
      <c r="A7" s="8"/>
      <c r="B7" s="9"/>
      <c r="C7" s="10"/>
    </row>
    <row r="8" spans="1:3" ht="18" customHeight="1" x14ac:dyDescent="0.25">
      <c r="A8" s="119" t="s">
        <v>5</v>
      </c>
      <c r="B8" s="120"/>
      <c r="C8" s="121"/>
    </row>
    <row r="9" spans="1:3" ht="12.75" customHeight="1" x14ac:dyDescent="0.25">
      <c r="A9" s="11" t="s">
        <v>6</v>
      </c>
      <c r="B9" s="12"/>
      <c r="C9" s="13"/>
    </row>
    <row r="10" spans="1:3" ht="15" x14ac:dyDescent="0.25">
      <c r="A10" s="11" t="s">
        <v>7</v>
      </c>
      <c r="B10" s="12"/>
      <c r="C10" s="13"/>
    </row>
    <row r="11" spans="1:3" ht="15" x14ac:dyDescent="0.25">
      <c r="A11" s="11" t="s">
        <v>8</v>
      </c>
      <c r="B11" s="12"/>
      <c r="C11" s="13"/>
    </row>
    <row r="12" spans="1:3" ht="15" x14ac:dyDescent="0.25">
      <c r="A12" s="11" t="s">
        <v>9</v>
      </c>
      <c r="B12" s="12"/>
      <c r="C12" s="13"/>
    </row>
    <row r="13" spans="1:3" ht="15" x14ac:dyDescent="0.25">
      <c r="A13" s="11" t="s">
        <v>10</v>
      </c>
      <c r="B13" s="12"/>
      <c r="C13" s="13"/>
    </row>
    <row r="14" spans="1:3" ht="4.5" customHeight="1" x14ac:dyDescent="0.25">
      <c r="A14" s="14"/>
      <c r="B14" s="15"/>
      <c r="C14" s="16"/>
    </row>
    <row r="15" spans="1:3" ht="15" x14ac:dyDescent="0.25">
      <c r="A15" s="1"/>
      <c r="C15" s="69"/>
    </row>
    <row r="16" spans="1:3" ht="15" x14ac:dyDescent="0.25">
      <c r="A16" s="122" t="s">
        <v>11</v>
      </c>
      <c r="B16" s="123"/>
      <c r="C16" s="124"/>
    </row>
    <row r="17" spans="1:3" ht="15" x14ac:dyDescent="0.25">
      <c r="A17" s="125" t="s">
        <v>12</v>
      </c>
      <c r="B17" s="126"/>
      <c r="C17" s="127"/>
    </row>
    <row r="18" spans="1:3" ht="15" x14ac:dyDescent="0.25">
      <c r="A18" s="125" t="s">
        <v>13</v>
      </c>
      <c r="B18" s="126"/>
      <c r="C18" s="127"/>
    </row>
    <row r="19" spans="1:3" ht="15" x14ac:dyDescent="0.25">
      <c r="A19" s="125" t="s">
        <v>14</v>
      </c>
      <c r="B19" s="126"/>
      <c r="C19" s="127"/>
    </row>
    <row r="20" spans="1:3" ht="15" x14ac:dyDescent="0.25">
      <c r="A20" s="128" t="s">
        <v>15</v>
      </c>
      <c r="B20" s="129"/>
      <c r="C20" s="130"/>
    </row>
    <row r="21" spans="1:3" ht="15" x14ac:dyDescent="0.25">
      <c r="A21" s="125" t="s">
        <v>16</v>
      </c>
      <c r="B21" s="126"/>
      <c r="C21" s="131"/>
    </row>
    <row r="22" spans="1:3" ht="15" x14ac:dyDescent="0.25">
      <c r="A22" s="125" t="s">
        <v>17</v>
      </c>
      <c r="B22" s="126"/>
      <c r="C22" s="127"/>
    </row>
    <row r="23" spans="1:3" ht="15" x14ac:dyDescent="0.25">
      <c r="A23" s="125" t="s">
        <v>18</v>
      </c>
      <c r="B23" s="126"/>
      <c r="C23" s="127"/>
    </row>
    <row r="24" spans="1:3" ht="15" x14ac:dyDescent="0.25">
      <c r="A24" s="125" t="s">
        <v>19</v>
      </c>
      <c r="B24" s="126"/>
      <c r="C24" s="127"/>
    </row>
    <row r="25" spans="1:3" ht="15" x14ac:dyDescent="0.25">
      <c r="A25" s="125" t="s">
        <v>20</v>
      </c>
      <c r="B25" s="126"/>
      <c r="C25" s="127"/>
    </row>
    <row r="26" spans="1:3" ht="15" x14ac:dyDescent="0.25">
      <c r="A26" s="132" t="s">
        <v>21</v>
      </c>
      <c r="B26" s="129"/>
      <c r="C26" s="127"/>
    </row>
    <row r="27" spans="1:3" ht="15" x14ac:dyDescent="0.25">
      <c r="A27" s="132" t="s">
        <v>22</v>
      </c>
      <c r="B27" s="129"/>
      <c r="C27" s="127"/>
    </row>
    <row r="28" spans="1:3" ht="15" x14ac:dyDescent="0.25">
      <c r="C28" s="69"/>
    </row>
    <row r="29" spans="1:3" ht="15" x14ac:dyDescent="0.25">
      <c r="A29" s="122" t="s">
        <v>23</v>
      </c>
      <c r="B29" s="123"/>
      <c r="C29" s="124"/>
    </row>
    <row r="30" spans="1:3" ht="15" x14ac:dyDescent="0.25">
      <c r="A30" s="133"/>
      <c r="B30" s="134"/>
      <c r="C30" s="135"/>
    </row>
    <row r="31" spans="1:3" ht="15" x14ac:dyDescent="0.25">
      <c r="A31" s="128" t="s">
        <v>24</v>
      </c>
      <c r="B31" s="136"/>
      <c r="C31" s="137"/>
    </row>
    <row r="32" spans="1:3" ht="15" x14ac:dyDescent="0.25">
      <c r="A32" s="128" t="s">
        <v>25</v>
      </c>
      <c r="B32" s="136"/>
      <c r="C32" s="137"/>
    </row>
    <row r="33" spans="1:3" ht="12.75" customHeight="1" x14ac:dyDescent="0.25">
      <c r="A33" s="128" t="s">
        <v>26</v>
      </c>
      <c r="B33" s="136"/>
      <c r="C33" s="137"/>
    </row>
    <row r="34" spans="1:3" ht="12.75" customHeight="1" x14ac:dyDescent="0.25">
      <c r="A34" s="128" t="s">
        <v>27</v>
      </c>
      <c r="B34" s="138"/>
      <c r="C34" s="139"/>
    </row>
    <row r="35" spans="1:3" ht="15" x14ac:dyDescent="0.25">
      <c r="A35" s="128" t="s">
        <v>28</v>
      </c>
      <c r="B35" s="136"/>
      <c r="C35" s="137"/>
    </row>
    <row r="36" spans="1:3" ht="15" x14ac:dyDescent="0.25">
      <c r="A36" s="133"/>
      <c r="B36" s="134"/>
      <c r="C36" s="135"/>
    </row>
    <row r="37" spans="1:3" ht="15" x14ac:dyDescent="0.25">
      <c r="A37" s="128" t="s">
        <v>24</v>
      </c>
      <c r="B37" s="136"/>
      <c r="C37" s="137"/>
    </row>
    <row r="38" spans="1:3" ht="15" x14ac:dyDescent="0.25">
      <c r="A38" s="128" t="s">
        <v>25</v>
      </c>
      <c r="B38" s="136"/>
      <c r="C38" s="137"/>
    </row>
    <row r="39" spans="1:3" ht="15" x14ac:dyDescent="0.25">
      <c r="A39" s="128" t="s">
        <v>26</v>
      </c>
      <c r="B39" s="136"/>
      <c r="C39" s="137"/>
    </row>
    <row r="40" spans="1:3" ht="15" x14ac:dyDescent="0.25">
      <c r="A40" s="128" t="s">
        <v>27</v>
      </c>
      <c r="B40" s="138"/>
      <c r="C40" s="139"/>
    </row>
    <row r="41" spans="1:3" ht="15" x14ac:dyDescent="0.25">
      <c r="A41" s="128" t="s">
        <v>28</v>
      </c>
      <c r="B41" s="136"/>
      <c r="C41" s="137"/>
    </row>
    <row r="42" spans="1:3" ht="15" x14ac:dyDescent="0.25"/>
    <row r="43" spans="1:3" ht="15" x14ac:dyDescent="0.25">
      <c r="A43" s="70" t="s">
        <v>29</v>
      </c>
    </row>
    <row r="44" spans="1:3" ht="15" x14ac:dyDescent="0.25">
      <c r="A44" s="70" t="s">
        <v>30</v>
      </c>
    </row>
    <row r="45" spans="1:3" ht="15" x14ac:dyDescent="0.25">
      <c r="A45" s="70" t="s">
        <v>31</v>
      </c>
    </row>
    <row r="46" spans="1:3" ht="15" x14ac:dyDescent="0.25"/>
    <row r="47" spans="1:3" ht="12.75" hidden="1" customHeight="1" x14ac:dyDescent="0.25">
      <c r="A47" s="82" t="s">
        <v>32</v>
      </c>
    </row>
    <row r="48" spans="1:3" ht="12.75" hidden="1" customHeight="1" x14ac:dyDescent="0.25">
      <c r="A48" s="82" t="s">
        <v>33</v>
      </c>
    </row>
    <row r="49" spans="1:1" ht="12.75" hidden="1" customHeight="1" x14ac:dyDescent="0.25">
      <c r="A49" s="82" t="s">
        <v>34</v>
      </c>
    </row>
  </sheetData>
  <dataValidations count="11">
    <dataValidation type="list" allowBlank="1" showInputMessage="1" showErrorMessage="1" prompt="Select logical network location of device" sqref="C26" xr:uid="{00000000-0002-0000-0000-000000000000}">
      <formula1>$A$47:$A$49</formula1>
    </dataValidation>
    <dataValidation allowBlank="1" showInputMessage="1" showErrorMessage="1" prompt="Insert device function" sqref="C27" xr:uid="{00000000-0002-0000-0000-000001000000}"/>
    <dataValidation allowBlank="1" showInputMessage="1" showErrorMessage="1" prompt="Insert operating system version (major and minor release/version)" sqref="C25" xr:uid="{00000000-0002-0000-0000-000002000000}"/>
    <dataValidation allowBlank="1" showInputMessage="1" showErrorMessage="1" prompt="Insert device/host name" sqref="C24" xr:uid="{00000000-0002-0000-0000-000003000000}"/>
    <dataValidation allowBlank="1" showInputMessage="1" showErrorMessage="1" prompt="Insert agency code(s) for all shared agencies" sqref="C22" xr:uid="{00000000-0002-0000-0000-000004000000}"/>
    <dataValidation allowBlank="1" showInputMessage="1" showErrorMessage="1" prompt="Insert date of closing conference" sqref="C21" xr:uid="{00000000-0002-0000-0000-000005000000}"/>
    <dataValidation allowBlank="1" showInputMessage="1" showErrorMessage="1" prompt="Insert date testing occurred" sqref="C20" xr:uid="{00000000-0002-0000-0000-000006000000}"/>
    <dataValidation allowBlank="1" showInputMessage="1" showErrorMessage="1" prompt="Insert city, state and address or building number" sqref="C19" xr:uid="{00000000-0002-0000-0000-000007000000}"/>
    <dataValidation allowBlank="1" showInputMessage="1" showErrorMessage="1" prompt="Insert complete agency code" sqref="C18" xr:uid="{00000000-0002-0000-0000-000008000000}"/>
    <dataValidation allowBlank="1" showInputMessage="1" showErrorMessage="1" prompt="Insert complete agency name" sqref="C17" xr:uid="{00000000-0002-0000-0000-000009000000}"/>
    <dataValidation allowBlank="1" showInputMessage="1" showErrorMessage="1" prompt="Insert tester name and organization" sqref="C23" xr:uid="{00000000-0002-0000-0000-00000A000000}"/>
  </dataValidation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D567"/>
  <sheetViews>
    <sheetView zoomScale="85" zoomScaleNormal="85" workbookViewId="0">
      <pane ySplit="1" topLeftCell="A2" activePane="bottomLeft" state="frozen"/>
      <selection pane="bottomLeft"/>
    </sheetView>
  </sheetViews>
  <sheetFormatPr defaultColWidth="0" defaultRowHeight="12.75" customHeight="1" x14ac:dyDescent="0.25"/>
  <cols>
    <col min="1" max="1" width="10.5703125" style="17" customWidth="1"/>
    <col min="2" max="2" width="69.5703125" style="17" customWidth="1"/>
    <col min="3" max="3" width="9.28515625" style="17" customWidth="1"/>
    <col min="4" max="4" width="11.7109375" style="17" customWidth="1"/>
    <col min="5" max="16384" width="9.28515625" style="31" hidden="1"/>
  </cols>
  <sheetData>
    <row r="1" spans="1:4" ht="15" x14ac:dyDescent="0.25">
      <c r="A1" s="237" t="s">
        <v>225</v>
      </c>
      <c r="B1" s="237" t="s">
        <v>119</v>
      </c>
      <c r="C1" s="237" t="s">
        <v>61</v>
      </c>
      <c r="D1" s="242">
        <v>45709</v>
      </c>
    </row>
    <row r="2" spans="1:4" ht="15.75" x14ac:dyDescent="0.25">
      <c r="A2" s="234" t="s">
        <v>2460</v>
      </c>
      <c r="B2" s="235" t="s">
        <v>2461</v>
      </c>
      <c r="C2" s="235">
        <v>6</v>
      </c>
    </row>
    <row r="3" spans="1:4" ht="15.75" x14ac:dyDescent="0.25">
      <c r="A3" s="234" t="s">
        <v>1212</v>
      </c>
      <c r="B3" s="235" t="s">
        <v>2462</v>
      </c>
      <c r="C3" s="235">
        <v>5</v>
      </c>
    </row>
    <row r="4" spans="1:4" ht="15.75" x14ac:dyDescent="0.25">
      <c r="A4" s="234" t="s">
        <v>2463</v>
      </c>
      <c r="B4" s="235" t="s">
        <v>2464</v>
      </c>
      <c r="C4" s="235">
        <v>2</v>
      </c>
    </row>
    <row r="5" spans="1:4" ht="15.75" x14ac:dyDescent="0.25">
      <c r="A5" s="234" t="s">
        <v>1007</v>
      </c>
      <c r="B5" s="235" t="s">
        <v>2465</v>
      </c>
      <c r="C5" s="235">
        <v>5</v>
      </c>
    </row>
    <row r="6" spans="1:4" ht="15.75" x14ac:dyDescent="0.25">
      <c r="A6" s="234" t="s">
        <v>2466</v>
      </c>
      <c r="B6" s="235" t="s">
        <v>2467</v>
      </c>
      <c r="C6" s="235">
        <v>4</v>
      </c>
    </row>
    <row r="7" spans="1:4" ht="15.75" x14ac:dyDescent="0.25">
      <c r="A7" s="234" t="s">
        <v>872</v>
      </c>
      <c r="B7" s="235" t="s">
        <v>2468</v>
      </c>
      <c r="C7" s="235">
        <v>4</v>
      </c>
    </row>
    <row r="8" spans="1:4" ht="15.75" x14ac:dyDescent="0.25">
      <c r="A8" s="234" t="s">
        <v>986</v>
      </c>
      <c r="B8" s="235" t="s">
        <v>2469</v>
      </c>
      <c r="C8" s="235">
        <v>1</v>
      </c>
    </row>
    <row r="9" spans="1:4" ht="15.75" x14ac:dyDescent="0.25">
      <c r="A9" s="234" t="s">
        <v>1963</v>
      </c>
      <c r="B9" s="235" t="s">
        <v>2470</v>
      </c>
      <c r="C9" s="235">
        <v>5</v>
      </c>
    </row>
    <row r="10" spans="1:4" ht="15.75" x14ac:dyDescent="0.25">
      <c r="A10" s="234" t="s">
        <v>2471</v>
      </c>
      <c r="B10" s="235" t="s">
        <v>2472</v>
      </c>
      <c r="C10" s="235">
        <v>8</v>
      </c>
    </row>
    <row r="11" spans="1:4" ht="15.75" x14ac:dyDescent="0.25">
      <c r="A11" s="234" t="s">
        <v>2473</v>
      </c>
      <c r="B11" s="235" t="s">
        <v>2474</v>
      </c>
      <c r="C11" s="235">
        <v>1</v>
      </c>
    </row>
    <row r="12" spans="1:4" ht="15.75" x14ac:dyDescent="0.25">
      <c r="A12" s="234" t="s">
        <v>2475</v>
      </c>
      <c r="B12" s="235" t="s">
        <v>2476</v>
      </c>
      <c r="C12" s="235">
        <v>8</v>
      </c>
    </row>
    <row r="13" spans="1:4" ht="15.75" x14ac:dyDescent="0.25">
      <c r="A13" s="234" t="s">
        <v>2477</v>
      </c>
      <c r="B13" s="235" t="s">
        <v>2478</v>
      </c>
      <c r="C13" s="235">
        <v>6</v>
      </c>
    </row>
    <row r="14" spans="1:4" ht="31.5" x14ac:dyDescent="0.25">
      <c r="A14" s="234" t="s">
        <v>1052</v>
      </c>
      <c r="B14" s="235" t="s">
        <v>2479</v>
      </c>
      <c r="C14" s="235">
        <v>4</v>
      </c>
    </row>
    <row r="15" spans="1:4" ht="15.75" x14ac:dyDescent="0.25">
      <c r="A15" s="234" t="s">
        <v>1418</v>
      </c>
      <c r="B15" s="235" t="s">
        <v>2480</v>
      </c>
      <c r="C15" s="235">
        <v>7</v>
      </c>
    </row>
    <row r="16" spans="1:4" ht="15.75" x14ac:dyDescent="0.25">
      <c r="A16" s="234" t="s">
        <v>2481</v>
      </c>
      <c r="B16" s="235" t="s">
        <v>2482</v>
      </c>
      <c r="C16" s="235">
        <v>7</v>
      </c>
    </row>
    <row r="17" spans="1:3" ht="31.5" x14ac:dyDescent="0.25">
      <c r="A17" s="234" t="s">
        <v>2483</v>
      </c>
      <c r="B17" s="235" t="s">
        <v>2484</v>
      </c>
      <c r="C17" s="235">
        <v>7</v>
      </c>
    </row>
    <row r="18" spans="1:3" ht="15.75" x14ac:dyDescent="0.25">
      <c r="A18" s="234" t="s">
        <v>2485</v>
      </c>
      <c r="B18" s="235" t="s">
        <v>2486</v>
      </c>
      <c r="C18" s="235">
        <v>5</v>
      </c>
    </row>
    <row r="19" spans="1:3" ht="15.75" x14ac:dyDescent="0.25">
      <c r="A19" s="234" t="s">
        <v>2487</v>
      </c>
      <c r="B19" s="235" t="s">
        <v>2488</v>
      </c>
      <c r="C19" s="235">
        <v>5</v>
      </c>
    </row>
    <row r="20" spans="1:3" ht="15.75" x14ac:dyDescent="0.25">
      <c r="A20" s="234" t="s">
        <v>2489</v>
      </c>
      <c r="B20" s="235" t="s">
        <v>2490</v>
      </c>
      <c r="C20" s="235">
        <v>5</v>
      </c>
    </row>
    <row r="21" spans="1:3" ht="15.75" x14ac:dyDescent="0.25">
      <c r="A21" s="234" t="s">
        <v>2491</v>
      </c>
      <c r="B21" s="235" t="s">
        <v>2492</v>
      </c>
      <c r="C21" s="235">
        <v>6</v>
      </c>
    </row>
    <row r="22" spans="1:3" ht="15.75" x14ac:dyDescent="0.25">
      <c r="A22" s="234" t="s">
        <v>1119</v>
      </c>
      <c r="B22" s="235" t="s">
        <v>2493</v>
      </c>
      <c r="C22" s="235">
        <v>6</v>
      </c>
    </row>
    <row r="23" spans="1:3" ht="15.75" x14ac:dyDescent="0.25">
      <c r="A23" s="234" t="s">
        <v>2494</v>
      </c>
      <c r="B23" s="235" t="s">
        <v>2495</v>
      </c>
      <c r="C23" s="235">
        <v>4</v>
      </c>
    </row>
    <row r="24" spans="1:3" ht="31.5" x14ac:dyDescent="0.25">
      <c r="A24" s="234" t="s">
        <v>1861</v>
      </c>
      <c r="B24" s="235" t="s">
        <v>2496</v>
      </c>
      <c r="C24" s="235">
        <v>7</v>
      </c>
    </row>
    <row r="25" spans="1:3" ht="15.75" x14ac:dyDescent="0.25">
      <c r="A25" s="234" t="s">
        <v>2497</v>
      </c>
      <c r="B25" s="235" t="s">
        <v>2498</v>
      </c>
      <c r="C25" s="235">
        <v>1</v>
      </c>
    </row>
    <row r="26" spans="1:3" ht="15.75" x14ac:dyDescent="0.25">
      <c r="A26" s="234" t="s">
        <v>2499</v>
      </c>
      <c r="B26" s="235" t="s">
        <v>2500</v>
      </c>
      <c r="C26" s="235">
        <v>5</v>
      </c>
    </row>
    <row r="27" spans="1:3" ht="31.5" x14ac:dyDescent="0.25">
      <c r="A27" s="234" t="s">
        <v>2501</v>
      </c>
      <c r="B27" s="235" t="s">
        <v>2502</v>
      </c>
      <c r="C27" s="235">
        <v>5</v>
      </c>
    </row>
    <row r="28" spans="1:3" ht="15.75" x14ac:dyDescent="0.25">
      <c r="A28" s="234" t="s">
        <v>2503</v>
      </c>
      <c r="B28" s="235" t="s">
        <v>2504</v>
      </c>
      <c r="C28" s="235">
        <v>8</v>
      </c>
    </row>
    <row r="29" spans="1:3" ht="15.75" x14ac:dyDescent="0.25">
      <c r="A29" s="234" t="s">
        <v>2505</v>
      </c>
      <c r="B29" s="235" t="s">
        <v>2506</v>
      </c>
      <c r="C29" s="235">
        <v>1</v>
      </c>
    </row>
    <row r="30" spans="1:3" ht="15.75" x14ac:dyDescent="0.25">
      <c r="A30" s="234" t="s">
        <v>2507</v>
      </c>
      <c r="B30" s="235" t="s">
        <v>2508</v>
      </c>
      <c r="C30" s="235">
        <v>5</v>
      </c>
    </row>
    <row r="31" spans="1:3" ht="15.75" x14ac:dyDescent="0.25">
      <c r="A31" s="234" t="s">
        <v>2509</v>
      </c>
      <c r="B31" s="235" t="s">
        <v>2510</v>
      </c>
      <c r="C31" s="235">
        <v>8</v>
      </c>
    </row>
    <row r="32" spans="1:3" ht="15.75" x14ac:dyDescent="0.25">
      <c r="A32" s="234" t="s">
        <v>2511</v>
      </c>
      <c r="B32" s="235" t="s">
        <v>2512</v>
      </c>
      <c r="C32" s="235">
        <v>5</v>
      </c>
    </row>
    <row r="33" spans="1:3" ht="15.75" x14ac:dyDescent="0.25">
      <c r="A33" s="234" t="s">
        <v>2513</v>
      </c>
      <c r="B33" s="235" t="s">
        <v>2514</v>
      </c>
      <c r="C33" s="235">
        <v>5</v>
      </c>
    </row>
    <row r="34" spans="1:3" ht="15.75" x14ac:dyDescent="0.25">
      <c r="A34" s="234" t="s">
        <v>2515</v>
      </c>
      <c r="B34" s="235" t="s">
        <v>2516</v>
      </c>
      <c r="C34" s="235">
        <v>2</v>
      </c>
    </row>
    <row r="35" spans="1:3" ht="15.75" x14ac:dyDescent="0.25">
      <c r="A35" s="234" t="s">
        <v>2517</v>
      </c>
      <c r="B35" s="235" t="s">
        <v>2518</v>
      </c>
      <c r="C35" s="235">
        <v>4</v>
      </c>
    </row>
    <row r="36" spans="1:3" ht="15.75" x14ac:dyDescent="0.25">
      <c r="A36" s="234" t="s">
        <v>2519</v>
      </c>
      <c r="B36" s="235" t="s">
        <v>2520</v>
      </c>
      <c r="C36" s="235">
        <v>2</v>
      </c>
    </row>
    <row r="37" spans="1:3" ht="15.75" x14ac:dyDescent="0.25">
      <c r="A37" s="234" t="s">
        <v>2521</v>
      </c>
      <c r="B37" s="235" t="s">
        <v>2522</v>
      </c>
      <c r="C37" s="235">
        <v>5</v>
      </c>
    </row>
    <row r="38" spans="1:3" ht="15.75" x14ac:dyDescent="0.25">
      <c r="A38" s="234" t="s">
        <v>2523</v>
      </c>
      <c r="B38" s="235" t="s">
        <v>2524</v>
      </c>
      <c r="C38" s="235">
        <v>5</v>
      </c>
    </row>
    <row r="39" spans="1:3" ht="15.75" x14ac:dyDescent="0.25">
      <c r="A39" s="234" t="s">
        <v>2525</v>
      </c>
      <c r="B39" s="235" t="s">
        <v>2526</v>
      </c>
      <c r="C39" s="235">
        <v>6</v>
      </c>
    </row>
    <row r="40" spans="1:3" ht="15.75" x14ac:dyDescent="0.25">
      <c r="A40" s="234" t="s">
        <v>2527</v>
      </c>
      <c r="B40" s="235" t="s">
        <v>2528</v>
      </c>
      <c r="C40" s="235">
        <v>5</v>
      </c>
    </row>
    <row r="41" spans="1:3" ht="15.75" x14ac:dyDescent="0.25">
      <c r="A41" s="234" t="s">
        <v>2529</v>
      </c>
      <c r="B41" s="235" t="s">
        <v>2530</v>
      </c>
      <c r="C41" s="235">
        <v>4</v>
      </c>
    </row>
    <row r="42" spans="1:3" ht="15.75" x14ac:dyDescent="0.25">
      <c r="A42" s="234" t="s">
        <v>2531</v>
      </c>
      <c r="B42" s="235" t="s">
        <v>2532</v>
      </c>
      <c r="C42" s="235">
        <v>5</v>
      </c>
    </row>
    <row r="43" spans="1:3" ht="15.75" x14ac:dyDescent="0.25">
      <c r="A43" s="234" t="s">
        <v>2533</v>
      </c>
      <c r="B43" s="235" t="s">
        <v>2534</v>
      </c>
      <c r="C43" s="235">
        <v>6</v>
      </c>
    </row>
    <row r="44" spans="1:3" ht="31.5" x14ac:dyDescent="0.25">
      <c r="A44" s="234" t="s">
        <v>2535</v>
      </c>
      <c r="B44" s="235" t="s">
        <v>2536</v>
      </c>
      <c r="C44" s="235">
        <v>7</v>
      </c>
    </row>
    <row r="45" spans="1:3" ht="15.75" x14ac:dyDescent="0.25">
      <c r="A45" s="234" t="s">
        <v>2537</v>
      </c>
      <c r="B45" s="235" t="s">
        <v>2538</v>
      </c>
      <c r="C45" s="235">
        <v>3</v>
      </c>
    </row>
    <row r="46" spans="1:3" ht="15.75" x14ac:dyDescent="0.25">
      <c r="A46" s="234" t="s">
        <v>2539</v>
      </c>
      <c r="B46" s="235" t="s">
        <v>2540</v>
      </c>
      <c r="C46" s="235">
        <v>6</v>
      </c>
    </row>
    <row r="47" spans="1:3" ht="15.75" x14ac:dyDescent="0.25">
      <c r="A47" s="234" t="s">
        <v>2541</v>
      </c>
      <c r="B47" s="235" t="s">
        <v>2542</v>
      </c>
      <c r="C47" s="235">
        <v>2</v>
      </c>
    </row>
    <row r="48" spans="1:3" ht="15.75" x14ac:dyDescent="0.25">
      <c r="A48" s="234" t="s">
        <v>2543</v>
      </c>
      <c r="B48" s="235" t="s">
        <v>2544</v>
      </c>
      <c r="C48" s="235">
        <v>4</v>
      </c>
    </row>
    <row r="49" spans="1:3" ht="15.75" x14ac:dyDescent="0.25">
      <c r="A49" s="234" t="s">
        <v>2545</v>
      </c>
      <c r="B49" s="235" t="s">
        <v>2546</v>
      </c>
      <c r="C49" s="235">
        <v>5</v>
      </c>
    </row>
    <row r="50" spans="1:3" ht="15.75" x14ac:dyDescent="0.25">
      <c r="A50" s="234" t="s">
        <v>2547</v>
      </c>
      <c r="B50" s="235" t="s">
        <v>2548</v>
      </c>
      <c r="C50" s="235">
        <v>2</v>
      </c>
    </row>
    <row r="51" spans="1:3" ht="15.75" x14ac:dyDescent="0.25">
      <c r="A51" s="234" t="s">
        <v>2549</v>
      </c>
      <c r="B51" s="235" t="s">
        <v>2550</v>
      </c>
      <c r="C51" s="235">
        <v>2</v>
      </c>
    </row>
    <row r="52" spans="1:3" ht="15.75" x14ac:dyDescent="0.25">
      <c r="A52" s="234" t="s">
        <v>2551</v>
      </c>
      <c r="B52" s="235" t="s">
        <v>2552</v>
      </c>
      <c r="C52" s="235">
        <v>5</v>
      </c>
    </row>
    <row r="53" spans="1:3" ht="15.75" x14ac:dyDescent="0.25">
      <c r="A53" s="234" t="s">
        <v>2553</v>
      </c>
      <c r="B53" s="235" t="s">
        <v>2554</v>
      </c>
      <c r="C53" s="235">
        <v>5</v>
      </c>
    </row>
    <row r="54" spans="1:3" ht="31.5" x14ac:dyDescent="0.25">
      <c r="A54" s="234" t="s">
        <v>2555</v>
      </c>
      <c r="B54" s="235" t="s">
        <v>2556</v>
      </c>
      <c r="C54" s="235">
        <v>5</v>
      </c>
    </row>
    <row r="55" spans="1:3" ht="15.75" x14ac:dyDescent="0.25">
      <c r="A55" s="234" t="s">
        <v>2557</v>
      </c>
      <c r="B55" s="235" t="s">
        <v>2558</v>
      </c>
      <c r="C55" s="235">
        <v>5</v>
      </c>
    </row>
    <row r="56" spans="1:3" ht="15.75" x14ac:dyDescent="0.25">
      <c r="A56" s="234" t="s">
        <v>2559</v>
      </c>
      <c r="B56" s="235" t="s">
        <v>2560</v>
      </c>
      <c r="C56" s="235">
        <v>3</v>
      </c>
    </row>
    <row r="57" spans="1:3" ht="15.75" x14ac:dyDescent="0.25">
      <c r="A57" s="234" t="s">
        <v>2561</v>
      </c>
      <c r="B57" s="235" t="s">
        <v>2562</v>
      </c>
      <c r="C57" s="235">
        <v>6</v>
      </c>
    </row>
    <row r="58" spans="1:3" ht="15.75" x14ac:dyDescent="0.25">
      <c r="A58" s="234" t="s">
        <v>2563</v>
      </c>
      <c r="B58" s="235" t="s">
        <v>2564</v>
      </c>
      <c r="C58" s="235">
        <v>4</v>
      </c>
    </row>
    <row r="59" spans="1:3" ht="15.75" x14ac:dyDescent="0.25">
      <c r="A59" s="234" t="s">
        <v>2565</v>
      </c>
      <c r="B59" s="235" t="s">
        <v>2566</v>
      </c>
      <c r="C59" s="235">
        <v>3</v>
      </c>
    </row>
    <row r="60" spans="1:3" ht="15.75" x14ac:dyDescent="0.25">
      <c r="A60" s="234" t="s">
        <v>2567</v>
      </c>
      <c r="B60" s="235" t="s">
        <v>2568</v>
      </c>
      <c r="C60" s="235">
        <v>4</v>
      </c>
    </row>
    <row r="61" spans="1:3" ht="31.5" x14ac:dyDescent="0.25">
      <c r="A61" s="234" t="s">
        <v>2569</v>
      </c>
      <c r="B61" s="235" t="s">
        <v>2570</v>
      </c>
      <c r="C61" s="235">
        <v>3</v>
      </c>
    </row>
    <row r="62" spans="1:3" ht="15.75" x14ac:dyDescent="0.25">
      <c r="A62" s="234" t="s">
        <v>2571</v>
      </c>
      <c r="B62" s="235" t="s">
        <v>2572</v>
      </c>
      <c r="C62" s="235">
        <v>3</v>
      </c>
    </row>
    <row r="63" spans="1:3" ht="31.5" x14ac:dyDescent="0.25">
      <c r="A63" s="234" t="s">
        <v>2573</v>
      </c>
      <c r="B63" s="235" t="s">
        <v>2574</v>
      </c>
      <c r="C63" s="235">
        <v>6</v>
      </c>
    </row>
    <row r="64" spans="1:3" ht="15.75" x14ac:dyDescent="0.25">
      <c r="A64" s="234" t="s">
        <v>2575</v>
      </c>
      <c r="B64" s="235" t="s">
        <v>2576</v>
      </c>
      <c r="C64" s="235">
        <v>6</v>
      </c>
    </row>
    <row r="65" spans="1:3" ht="31.5" x14ac:dyDescent="0.25">
      <c r="A65" s="234" t="s">
        <v>2577</v>
      </c>
      <c r="B65" s="235" t="s">
        <v>2578</v>
      </c>
      <c r="C65" s="235">
        <v>5</v>
      </c>
    </row>
    <row r="66" spans="1:3" ht="15.75" x14ac:dyDescent="0.25">
      <c r="A66" s="234" t="s">
        <v>2579</v>
      </c>
      <c r="B66" s="235" t="s">
        <v>2580</v>
      </c>
      <c r="C66" s="235">
        <v>4</v>
      </c>
    </row>
    <row r="67" spans="1:3" ht="15.75" x14ac:dyDescent="0.25">
      <c r="A67" s="234" t="s">
        <v>2581</v>
      </c>
      <c r="B67" s="235" t="s">
        <v>2582</v>
      </c>
      <c r="C67" s="235">
        <v>4</v>
      </c>
    </row>
    <row r="68" spans="1:3" ht="15.75" x14ac:dyDescent="0.25">
      <c r="A68" s="234" t="s">
        <v>2583</v>
      </c>
      <c r="B68" s="235" t="s">
        <v>2584</v>
      </c>
      <c r="C68" s="235">
        <v>5</v>
      </c>
    </row>
    <row r="69" spans="1:3" ht="15.75" x14ac:dyDescent="0.25">
      <c r="A69" s="234" t="s">
        <v>157</v>
      </c>
      <c r="B69" s="235" t="s">
        <v>2585</v>
      </c>
      <c r="C69" s="235">
        <v>2</v>
      </c>
    </row>
    <row r="70" spans="1:3" ht="15.75" x14ac:dyDescent="0.25">
      <c r="A70" s="234" t="s">
        <v>2586</v>
      </c>
      <c r="B70" s="235" t="s">
        <v>2587</v>
      </c>
      <c r="C70" s="235">
        <v>5</v>
      </c>
    </row>
    <row r="71" spans="1:3" ht="15.75" x14ac:dyDescent="0.25">
      <c r="A71" s="234" t="s">
        <v>2588</v>
      </c>
      <c r="B71" s="235" t="s">
        <v>2589</v>
      </c>
      <c r="C71" s="235">
        <v>5</v>
      </c>
    </row>
    <row r="72" spans="1:3" ht="15.75" x14ac:dyDescent="0.25">
      <c r="A72" s="234" t="s">
        <v>2590</v>
      </c>
      <c r="B72" s="235" t="s">
        <v>2591</v>
      </c>
      <c r="C72" s="235">
        <v>3</v>
      </c>
    </row>
    <row r="73" spans="1:3" ht="15.75" x14ac:dyDescent="0.25">
      <c r="A73" s="234" t="s">
        <v>2592</v>
      </c>
      <c r="B73" s="235" t="s">
        <v>2464</v>
      </c>
      <c r="C73" s="235">
        <v>2</v>
      </c>
    </row>
    <row r="74" spans="1:3" ht="15.75" x14ac:dyDescent="0.25">
      <c r="A74" s="234" t="s">
        <v>2593</v>
      </c>
      <c r="B74" s="235" t="s">
        <v>2594</v>
      </c>
      <c r="C74" s="235">
        <v>3</v>
      </c>
    </row>
    <row r="75" spans="1:3" ht="15.75" x14ac:dyDescent="0.25">
      <c r="A75" s="234" t="s">
        <v>2595</v>
      </c>
      <c r="B75" s="235" t="s">
        <v>2596</v>
      </c>
      <c r="C75" s="235">
        <v>3</v>
      </c>
    </row>
    <row r="76" spans="1:3" ht="15.75" x14ac:dyDescent="0.25">
      <c r="A76" s="234" t="s">
        <v>2597</v>
      </c>
      <c r="B76" s="235" t="s">
        <v>2598</v>
      </c>
      <c r="C76" s="235">
        <v>3</v>
      </c>
    </row>
    <row r="77" spans="1:3" ht="15.75" x14ac:dyDescent="0.25">
      <c r="A77" s="234" t="s">
        <v>2599</v>
      </c>
      <c r="B77" s="235" t="s">
        <v>2600</v>
      </c>
      <c r="C77" s="235">
        <v>7</v>
      </c>
    </row>
    <row r="78" spans="1:3" ht="15.75" x14ac:dyDescent="0.25">
      <c r="A78" s="234" t="s">
        <v>209</v>
      </c>
      <c r="B78" s="235" t="s">
        <v>2601</v>
      </c>
      <c r="C78" s="235">
        <v>4</v>
      </c>
    </row>
    <row r="79" spans="1:3" ht="15.75" x14ac:dyDescent="0.25">
      <c r="A79" s="234" t="s">
        <v>2602</v>
      </c>
      <c r="B79" s="235" t="s">
        <v>2464</v>
      </c>
      <c r="C79" s="235">
        <v>2</v>
      </c>
    </row>
    <row r="80" spans="1:3" ht="15.75" x14ac:dyDescent="0.25">
      <c r="A80" s="234" t="s">
        <v>2603</v>
      </c>
      <c r="B80" s="235" t="s">
        <v>2604</v>
      </c>
      <c r="C80" s="235">
        <v>3</v>
      </c>
    </row>
    <row r="81" spans="1:3" ht="15.75" x14ac:dyDescent="0.25">
      <c r="A81" s="234" t="s">
        <v>2605</v>
      </c>
      <c r="B81" s="235" t="s">
        <v>2606</v>
      </c>
      <c r="C81" s="235">
        <v>6</v>
      </c>
    </row>
    <row r="82" spans="1:3" ht="15.75" x14ac:dyDescent="0.25">
      <c r="A82" s="234" t="s">
        <v>2607</v>
      </c>
      <c r="B82" s="235" t="s">
        <v>2608</v>
      </c>
      <c r="C82" s="235">
        <v>3</v>
      </c>
    </row>
    <row r="83" spans="1:3" ht="15.75" x14ac:dyDescent="0.25">
      <c r="A83" s="234" t="s">
        <v>1791</v>
      </c>
      <c r="B83" s="235" t="s">
        <v>2609</v>
      </c>
      <c r="C83" s="235">
        <v>6</v>
      </c>
    </row>
    <row r="84" spans="1:3" ht="15.75" x14ac:dyDescent="0.25">
      <c r="A84" s="234" t="s">
        <v>2610</v>
      </c>
      <c r="B84" s="235" t="s">
        <v>2611</v>
      </c>
      <c r="C84" s="235">
        <v>5</v>
      </c>
    </row>
    <row r="85" spans="1:3" ht="15.75" x14ac:dyDescent="0.25">
      <c r="A85" s="234" t="s">
        <v>2612</v>
      </c>
      <c r="B85" s="235" t="s">
        <v>2613</v>
      </c>
      <c r="C85" s="235">
        <v>5</v>
      </c>
    </row>
    <row r="86" spans="1:3" ht="15.75" x14ac:dyDescent="0.25">
      <c r="A86" s="234" t="s">
        <v>1778</v>
      </c>
      <c r="B86" s="235" t="s">
        <v>2614</v>
      </c>
      <c r="C86" s="235">
        <v>5</v>
      </c>
    </row>
    <row r="87" spans="1:3" ht="15.75" x14ac:dyDescent="0.25">
      <c r="A87" s="234" t="s">
        <v>2615</v>
      </c>
      <c r="B87" s="235" t="s">
        <v>2616</v>
      </c>
      <c r="C87" s="235">
        <v>3</v>
      </c>
    </row>
    <row r="88" spans="1:3" ht="15.75" x14ac:dyDescent="0.25">
      <c r="A88" s="234" t="s">
        <v>2617</v>
      </c>
      <c r="B88" s="235" t="s">
        <v>2618</v>
      </c>
      <c r="C88" s="235">
        <v>5</v>
      </c>
    </row>
    <row r="89" spans="1:3" ht="15.75" x14ac:dyDescent="0.25">
      <c r="A89" s="234" t="s">
        <v>1824</v>
      </c>
      <c r="B89" s="235" t="s">
        <v>2619</v>
      </c>
      <c r="C89" s="235">
        <v>6</v>
      </c>
    </row>
    <row r="90" spans="1:3" ht="15.75" x14ac:dyDescent="0.25">
      <c r="A90" s="234" t="s">
        <v>2620</v>
      </c>
      <c r="B90" s="235" t="s">
        <v>2621</v>
      </c>
      <c r="C90" s="235">
        <v>2</v>
      </c>
    </row>
    <row r="91" spans="1:3" ht="15.75" x14ac:dyDescent="0.25">
      <c r="A91" s="234" t="s">
        <v>2622</v>
      </c>
      <c r="B91" s="235" t="s">
        <v>2623</v>
      </c>
      <c r="C91" s="235">
        <v>5</v>
      </c>
    </row>
    <row r="92" spans="1:3" ht="15.75" x14ac:dyDescent="0.25">
      <c r="A92" s="234" t="s">
        <v>2624</v>
      </c>
      <c r="B92" s="235" t="s">
        <v>2625</v>
      </c>
      <c r="C92" s="235">
        <v>4</v>
      </c>
    </row>
    <row r="93" spans="1:3" ht="15.75" x14ac:dyDescent="0.25">
      <c r="A93" s="234" t="s">
        <v>2626</v>
      </c>
      <c r="B93" s="235" t="s">
        <v>2627</v>
      </c>
      <c r="C93" s="235">
        <v>2</v>
      </c>
    </row>
    <row r="94" spans="1:3" ht="15.75" x14ac:dyDescent="0.25">
      <c r="A94" s="234" t="s">
        <v>2628</v>
      </c>
      <c r="B94" s="235" t="s">
        <v>2629</v>
      </c>
      <c r="C94" s="235">
        <v>2</v>
      </c>
    </row>
    <row r="95" spans="1:3" ht="15.75" x14ac:dyDescent="0.25">
      <c r="A95" s="234" t="s">
        <v>2630</v>
      </c>
      <c r="B95" s="235" t="s">
        <v>2631</v>
      </c>
      <c r="C95" s="235">
        <v>4</v>
      </c>
    </row>
    <row r="96" spans="1:3" ht="31.5" x14ac:dyDescent="0.25">
      <c r="A96" s="234" t="s">
        <v>2632</v>
      </c>
      <c r="B96" s="235" t="s">
        <v>2633</v>
      </c>
      <c r="C96" s="235">
        <v>5</v>
      </c>
    </row>
    <row r="97" spans="1:3" ht="15.75" x14ac:dyDescent="0.25">
      <c r="A97" s="234" t="s">
        <v>2634</v>
      </c>
      <c r="B97" s="235" t="s">
        <v>2635</v>
      </c>
      <c r="C97" s="235">
        <v>4</v>
      </c>
    </row>
    <row r="98" spans="1:3" ht="15.75" x14ac:dyDescent="0.25">
      <c r="A98" s="234" t="s">
        <v>201</v>
      </c>
      <c r="B98" s="235" t="s">
        <v>2636</v>
      </c>
      <c r="C98" s="235">
        <v>5</v>
      </c>
    </row>
    <row r="99" spans="1:3" ht="15.75" x14ac:dyDescent="0.25">
      <c r="A99" s="234" t="s">
        <v>807</v>
      </c>
      <c r="B99" s="235" t="s">
        <v>2637</v>
      </c>
      <c r="C99" s="235">
        <v>3</v>
      </c>
    </row>
    <row r="100" spans="1:3" ht="15.75" x14ac:dyDescent="0.25">
      <c r="A100" s="234" t="s">
        <v>2638</v>
      </c>
      <c r="B100" s="235" t="s">
        <v>2639</v>
      </c>
      <c r="C100" s="235">
        <v>5</v>
      </c>
    </row>
    <row r="101" spans="1:3" ht="15.75" x14ac:dyDescent="0.25">
      <c r="A101" s="234" t="s">
        <v>840</v>
      </c>
      <c r="B101" s="235" t="s">
        <v>2640</v>
      </c>
      <c r="C101" s="235">
        <v>4</v>
      </c>
    </row>
    <row r="102" spans="1:3" ht="15.75" x14ac:dyDescent="0.25">
      <c r="A102" s="234" t="s">
        <v>217</v>
      </c>
      <c r="B102" s="235" t="s">
        <v>2641</v>
      </c>
      <c r="C102" s="235">
        <v>2</v>
      </c>
    </row>
    <row r="103" spans="1:3" ht="15.75" x14ac:dyDescent="0.25">
      <c r="A103" s="234" t="s">
        <v>2642</v>
      </c>
      <c r="B103" s="235" t="s">
        <v>2643</v>
      </c>
      <c r="C103" s="235">
        <v>4</v>
      </c>
    </row>
    <row r="104" spans="1:3" ht="15.75" x14ac:dyDescent="0.25">
      <c r="A104" s="234" t="s">
        <v>2644</v>
      </c>
      <c r="B104" s="235" t="s">
        <v>2645</v>
      </c>
      <c r="C104" s="235">
        <v>4</v>
      </c>
    </row>
    <row r="105" spans="1:3" ht="15.75" x14ac:dyDescent="0.25">
      <c r="A105" s="234" t="s">
        <v>2646</v>
      </c>
      <c r="B105" s="235" t="s">
        <v>2647</v>
      </c>
      <c r="C105" s="235">
        <v>4</v>
      </c>
    </row>
    <row r="106" spans="1:3" ht="15.75" x14ac:dyDescent="0.25">
      <c r="A106" s="234" t="s">
        <v>2648</v>
      </c>
      <c r="B106" s="235" t="s">
        <v>2649</v>
      </c>
      <c r="C106" s="235">
        <v>2</v>
      </c>
    </row>
    <row r="107" spans="1:3" ht="15.75" x14ac:dyDescent="0.25">
      <c r="A107" s="234" t="s">
        <v>2650</v>
      </c>
      <c r="B107" s="235" t="s">
        <v>2464</v>
      </c>
      <c r="C107" s="235">
        <v>2</v>
      </c>
    </row>
    <row r="108" spans="1:3" ht="15.75" x14ac:dyDescent="0.25">
      <c r="A108" s="234" t="s">
        <v>2651</v>
      </c>
      <c r="B108" s="235" t="s">
        <v>2652</v>
      </c>
      <c r="C108" s="235">
        <v>2</v>
      </c>
    </row>
    <row r="109" spans="1:3" ht="15.75" x14ac:dyDescent="0.25">
      <c r="A109" s="234" t="s">
        <v>2653</v>
      </c>
      <c r="B109" s="235" t="s">
        <v>2654</v>
      </c>
      <c r="C109" s="235">
        <v>3</v>
      </c>
    </row>
    <row r="110" spans="1:3" ht="15.75" x14ac:dyDescent="0.25">
      <c r="A110" s="234" t="s">
        <v>2655</v>
      </c>
      <c r="B110" s="235" t="s">
        <v>2656</v>
      </c>
      <c r="C110" s="235">
        <v>3</v>
      </c>
    </row>
    <row r="111" spans="1:3" ht="15.75" x14ac:dyDescent="0.25">
      <c r="A111" s="234" t="s">
        <v>2657</v>
      </c>
      <c r="B111" s="235" t="s">
        <v>2658</v>
      </c>
      <c r="C111" s="235">
        <v>5</v>
      </c>
    </row>
    <row r="112" spans="1:3" ht="15.75" x14ac:dyDescent="0.25">
      <c r="A112" s="234" t="s">
        <v>2659</v>
      </c>
      <c r="B112" s="235" t="s">
        <v>2660</v>
      </c>
      <c r="C112" s="235">
        <v>4</v>
      </c>
    </row>
    <row r="113" spans="1:3" ht="15.75" x14ac:dyDescent="0.25">
      <c r="A113" s="234" t="s">
        <v>2661</v>
      </c>
      <c r="B113" s="235" t="s">
        <v>2662</v>
      </c>
      <c r="C113" s="235">
        <v>6</v>
      </c>
    </row>
    <row r="114" spans="1:3" ht="15.75" x14ac:dyDescent="0.25">
      <c r="A114" s="234" t="s">
        <v>2663</v>
      </c>
      <c r="B114" s="235" t="s">
        <v>2664</v>
      </c>
      <c r="C114" s="235">
        <v>6</v>
      </c>
    </row>
    <row r="115" spans="1:3" ht="31.5" x14ac:dyDescent="0.25">
      <c r="A115" s="234" t="s">
        <v>2665</v>
      </c>
      <c r="B115" s="235" t="s">
        <v>2666</v>
      </c>
      <c r="C115" s="235">
        <v>6</v>
      </c>
    </row>
    <row r="116" spans="1:3" ht="31.5" x14ac:dyDescent="0.25">
      <c r="A116" s="234" t="s">
        <v>2667</v>
      </c>
      <c r="B116" s="235" t="s">
        <v>2668</v>
      </c>
      <c r="C116" s="235">
        <v>5</v>
      </c>
    </row>
    <row r="117" spans="1:3" ht="15.75" x14ac:dyDescent="0.25">
      <c r="A117" s="234" t="s">
        <v>2669</v>
      </c>
      <c r="B117" s="235" t="s">
        <v>2670</v>
      </c>
      <c r="C117" s="235">
        <v>4</v>
      </c>
    </row>
    <row r="118" spans="1:3" ht="15.75" x14ac:dyDescent="0.25">
      <c r="A118" s="234" t="s">
        <v>2671</v>
      </c>
      <c r="B118" s="235" t="s">
        <v>2672</v>
      </c>
      <c r="C118" s="235">
        <v>5</v>
      </c>
    </row>
    <row r="119" spans="1:3" ht="15.75" x14ac:dyDescent="0.25">
      <c r="A119" s="234" t="s">
        <v>2673</v>
      </c>
      <c r="B119" s="235" t="s">
        <v>2674</v>
      </c>
      <c r="C119" s="235">
        <v>5</v>
      </c>
    </row>
    <row r="120" spans="1:3" ht="15.75" x14ac:dyDescent="0.25">
      <c r="A120" s="234" t="s">
        <v>2675</v>
      </c>
      <c r="B120" s="235" t="s">
        <v>2676</v>
      </c>
      <c r="C120" s="235">
        <v>2</v>
      </c>
    </row>
    <row r="121" spans="1:3" ht="15.75" x14ac:dyDescent="0.25">
      <c r="A121" s="234" t="s">
        <v>2677</v>
      </c>
      <c r="B121" s="235" t="s">
        <v>2678</v>
      </c>
      <c r="C121" s="235">
        <v>5</v>
      </c>
    </row>
    <row r="122" spans="1:3" ht="15.75" x14ac:dyDescent="0.25">
      <c r="A122" s="234" t="s">
        <v>2679</v>
      </c>
      <c r="B122" s="235" t="s">
        <v>2680</v>
      </c>
      <c r="C122" s="235">
        <v>6</v>
      </c>
    </row>
    <row r="123" spans="1:3" ht="15.75" x14ac:dyDescent="0.25">
      <c r="A123" s="234" t="s">
        <v>2681</v>
      </c>
      <c r="B123" s="235" t="s">
        <v>2682</v>
      </c>
      <c r="C123" s="235">
        <v>4</v>
      </c>
    </row>
    <row r="124" spans="1:3" ht="15.75" x14ac:dyDescent="0.25">
      <c r="A124" s="234" t="s">
        <v>2683</v>
      </c>
      <c r="B124" s="235" t="s">
        <v>2684</v>
      </c>
      <c r="C124" s="235">
        <v>5</v>
      </c>
    </row>
    <row r="125" spans="1:3" ht="15.75" x14ac:dyDescent="0.25">
      <c r="A125" s="234" t="s">
        <v>2685</v>
      </c>
      <c r="B125" s="235" t="s">
        <v>2686</v>
      </c>
      <c r="C125" s="235">
        <v>4</v>
      </c>
    </row>
    <row r="126" spans="1:3" ht="15.75" x14ac:dyDescent="0.25">
      <c r="A126" s="234" t="s">
        <v>497</v>
      </c>
      <c r="B126" s="235" t="s">
        <v>2687</v>
      </c>
      <c r="C126" s="235">
        <v>3</v>
      </c>
    </row>
    <row r="127" spans="1:3" ht="15.75" x14ac:dyDescent="0.25">
      <c r="A127" s="234" t="s">
        <v>174</v>
      </c>
      <c r="B127" s="235" t="s">
        <v>2688</v>
      </c>
      <c r="C127" s="235">
        <v>5</v>
      </c>
    </row>
    <row r="128" spans="1:3" ht="15.75" x14ac:dyDescent="0.25">
      <c r="A128" s="234" t="s">
        <v>2689</v>
      </c>
      <c r="B128" s="235" t="s">
        <v>2464</v>
      </c>
      <c r="C128" s="235">
        <v>2</v>
      </c>
    </row>
    <row r="129" spans="1:3" ht="15.75" x14ac:dyDescent="0.25">
      <c r="A129" s="234" t="s">
        <v>2690</v>
      </c>
      <c r="B129" s="235" t="s">
        <v>2691</v>
      </c>
      <c r="C129" s="235">
        <v>4</v>
      </c>
    </row>
    <row r="130" spans="1:3" ht="15.75" x14ac:dyDescent="0.25">
      <c r="A130" s="234" t="s">
        <v>2692</v>
      </c>
      <c r="B130" s="235" t="s">
        <v>2693</v>
      </c>
      <c r="C130" s="235">
        <v>1</v>
      </c>
    </row>
    <row r="131" spans="1:3" ht="15.75" x14ac:dyDescent="0.25">
      <c r="A131" s="234" t="s">
        <v>2694</v>
      </c>
      <c r="B131" s="235" t="s">
        <v>2695</v>
      </c>
      <c r="C131" s="235">
        <v>6</v>
      </c>
    </row>
    <row r="132" spans="1:3" ht="15.75" x14ac:dyDescent="0.25">
      <c r="A132" s="234" t="s">
        <v>2696</v>
      </c>
      <c r="B132" s="235" t="s">
        <v>2697</v>
      </c>
      <c r="C132" s="235">
        <v>5</v>
      </c>
    </row>
    <row r="133" spans="1:3" ht="15.75" x14ac:dyDescent="0.25">
      <c r="A133" s="234" t="s">
        <v>2698</v>
      </c>
      <c r="B133" s="235" t="s">
        <v>2699</v>
      </c>
      <c r="C133" s="235">
        <v>3</v>
      </c>
    </row>
    <row r="134" spans="1:3" ht="15.75" x14ac:dyDescent="0.25">
      <c r="A134" s="234" t="s">
        <v>2700</v>
      </c>
      <c r="B134" s="235" t="s">
        <v>2701</v>
      </c>
      <c r="C134" s="235">
        <v>3</v>
      </c>
    </row>
    <row r="135" spans="1:3" ht="15.75" x14ac:dyDescent="0.25">
      <c r="A135" s="234" t="s">
        <v>2702</v>
      </c>
      <c r="B135" s="235" t="s">
        <v>2703</v>
      </c>
      <c r="C135" s="235">
        <v>4</v>
      </c>
    </row>
    <row r="136" spans="1:3" ht="15.75" x14ac:dyDescent="0.25">
      <c r="A136" s="234" t="s">
        <v>2704</v>
      </c>
      <c r="B136" s="235" t="s">
        <v>2705</v>
      </c>
      <c r="C136" s="235">
        <v>4</v>
      </c>
    </row>
    <row r="137" spans="1:3" ht="15.75" x14ac:dyDescent="0.25">
      <c r="A137" s="234" t="s">
        <v>2706</v>
      </c>
      <c r="B137" s="235" t="s">
        <v>2707</v>
      </c>
      <c r="C137" s="235">
        <v>6</v>
      </c>
    </row>
    <row r="138" spans="1:3" ht="15.75" x14ac:dyDescent="0.25">
      <c r="A138" s="234" t="s">
        <v>2708</v>
      </c>
      <c r="B138" s="235" t="s">
        <v>2709</v>
      </c>
      <c r="C138" s="235">
        <v>3</v>
      </c>
    </row>
    <row r="139" spans="1:3" ht="31.5" x14ac:dyDescent="0.25">
      <c r="A139" s="234" t="s">
        <v>2710</v>
      </c>
      <c r="B139" s="235" t="s">
        <v>2711</v>
      </c>
      <c r="C139" s="235">
        <v>5</v>
      </c>
    </row>
    <row r="140" spans="1:3" ht="15.75" x14ac:dyDescent="0.25">
      <c r="A140" s="234" t="s">
        <v>2712</v>
      </c>
      <c r="B140" s="235" t="s">
        <v>2713</v>
      </c>
      <c r="C140" s="235">
        <v>6</v>
      </c>
    </row>
    <row r="141" spans="1:3" ht="15.75" x14ac:dyDescent="0.25">
      <c r="A141" s="234" t="s">
        <v>2714</v>
      </c>
      <c r="B141" s="235" t="s">
        <v>2715</v>
      </c>
      <c r="C141" s="235">
        <v>4</v>
      </c>
    </row>
    <row r="142" spans="1:3" ht="15.75" x14ac:dyDescent="0.25">
      <c r="A142" s="234" t="s">
        <v>2716</v>
      </c>
      <c r="B142" s="235" t="s">
        <v>2717</v>
      </c>
      <c r="C142" s="235">
        <v>5</v>
      </c>
    </row>
    <row r="143" spans="1:3" ht="15.75" x14ac:dyDescent="0.25">
      <c r="A143" s="234" t="s">
        <v>2718</v>
      </c>
      <c r="B143" s="235" t="s">
        <v>2719</v>
      </c>
      <c r="C143" s="235">
        <v>4</v>
      </c>
    </row>
    <row r="144" spans="1:3" ht="15.75" x14ac:dyDescent="0.25">
      <c r="A144" s="234" t="s">
        <v>2720</v>
      </c>
      <c r="B144" s="235" t="s">
        <v>2721</v>
      </c>
      <c r="C144" s="235">
        <v>4</v>
      </c>
    </row>
    <row r="145" spans="1:3" ht="15.75" x14ac:dyDescent="0.25">
      <c r="A145" s="234" t="s">
        <v>2722</v>
      </c>
      <c r="B145" s="235" t="s">
        <v>2723</v>
      </c>
      <c r="C145" s="235">
        <v>4</v>
      </c>
    </row>
    <row r="146" spans="1:3" ht="15.75" x14ac:dyDescent="0.25">
      <c r="A146" s="234" t="s">
        <v>2724</v>
      </c>
      <c r="B146" s="235" t="s">
        <v>2725</v>
      </c>
      <c r="C146" s="235">
        <v>5</v>
      </c>
    </row>
    <row r="147" spans="1:3" ht="15.75" x14ac:dyDescent="0.25">
      <c r="A147" s="234" t="s">
        <v>2726</v>
      </c>
      <c r="B147" s="235" t="s">
        <v>2727</v>
      </c>
      <c r="C147" s="235">
        <v>6</v>
      </c>
    </row>
    <row r="148" spans="1:3" ht="31.5" x14ac:dyDescent="0.25">
      <c r="A148" s="234" t="s">
        <v>2728</v>
      </c>
      <c r="B148" s="235" t="s">
        <v>2729</v>
      </c>
      <c r="C148" s="235">
        <v>5</v>
      </c>
    </row>
    <row r="149" spans="1:3" ht="15.75" x14ac:dyDescent="0.25">
      <c r="A149" s="234" t="s">
        <v>2730</v>
      </c>
      <c r="B149" s="235" t="s">
        <v>2731</v>
      </c>
      <c r="C149" s="235">
        <v>7</v>
      </c>
    </row>
    <row r="150" spans="1:3" ht="15.75" x14ac:dyDescent="0.25">
      <c r="A150" s="234" t="s">
        <v>2732</v>
      </c>
      <c r="B150" s="235" t="s">
        <v>2733</v>
      </c>
      <c r="C150" s="235">
        <v>6</v>
      </c>
    </row>
    <row r="151" spans="1:3" ht="15.75" x14ac:dyDescent="0.25">
      <c r="A151" s="234" t="s">
        <v>2734</v>
      </c>
      <c r="B151" s="235" t="s">
        <v>2735</v>
      </c>
      <c r="C151" s="235">
        <v>1</v>
      </c>
    </row>
    <row r="152" spans="1:3" ht="15.75" x14ac:dyDescent="0.25">
      <c r="A152" s="234" t="s">
        <v>2736</v>
      </c>
      <c r="B152" s="235" t="s">
        <v>2737</v>
      </c>
      <c r="C152" s="235">
        <v>6</v>
      </c>
    </row>
    <row r="153" spans="1:3" ht="31.5" x14ac:dyDescent="0.25">
      <c r="A153" s="234" t="s">
        <v>2738</v>
      </c>
      <c r="B153" s="235" t="s">
        <v>2739</v>
      </c>
      <c r="C153" s="235">
        <v>6</v>
      </c>
    </row>
    <row r="154" spans="1:3" ht="31.5" x14ac:dyDescent="0.25">
      <c r="A154" s="234" t="s">
        <v>2740</v>
      </c>
      <c r="B154" s="235" t="s">
        <v>2741</v>
      </c>
      <c r="C154" s="235">
        <v>6</v>
      </c>
    </row>
    <row r="155" spans="1:3" ht="15.75" x14ac:dyDescent="0.25">
      <c r="A155" s="234" t="s">
        <v>2742</v>
      </c>
      <c r="B155" s="235" t="s">
        <v>2743</v>
      </c>
      <c r="C155" s="235">
        <v>4</v>
      </c>
    </row>
    <row r="156" spans="1:3" ht="15.75" x14ac:dyDescent="0.25">
      <c r="A156" s="234" t="s">
        <v>2744</v>
      </c>
      <c r="B156" s="235" t="s">
        <v>2745</v>
      </c>
      <c r="C156" s="235">
        <v>6</v>
      </c>
    </row>
    <row r="157" spans="1:3" ht="15.75" x14ac:dyDescent="0.25">
      <c r="A157" s="234" t="s">
        <v>2746</v>
      </c>
      <c r="B157" s="235" t="s">
        <v>2747</v>
      </c>
      <c r="C157" s="235">
        <v>3</v>
      </c>
    </row>
    <row r="158" spans="1:3" ht="15.75" x14ac:dyDescent="0.25">
      <c r="A158" s="234" t="s">
        <v>2748</v>
      </c>
      <c r="B158" s="235" t="s">
        <v>2749</v>
      </c>
      <c r="C158" s="235">
        <v>4</v>
      </c>
    </row>
    <row r="159" spans="1:3" ht="15.75" x14ac:dyDescent="0.25">
      <c r="A159" s="234" t="s">
        <v>2750</v>
      </c>
      <c r="B159" s="235" t="s">
        <v>2751</v>
      </c>
      <c r="C159" s="235">
        <v>5</v>
      </c>
    </row>
    <row r="160" spans="1:3" ht="31.5" x14ac:dyDescent="0.25">
      <c r="A160" s="234" t="s">
        <v>2752</v>
      </c>
      <c r="B160" s="235" t="s">
        <v>2753</v>
      </c>
      <c r="C160" s="235">
        <v>3</v>
      </c>
    </row>
    <row r="161" spans="1:3" ht="15.75" x14ac:dyDescent="0.25">
      <c r="A161" s="234" t="s">
        <v>2754</v>
      </c>
      <c r="B161" s="235" t="s">
        <v>2755</v>
      </c>
      <c r="C161" s="235">
        <v>5</v>
      </c>
    </row>
    <row r="162" spans="1:3" ht="15.75" x14ac:dyDescent="0.25">
      <c r="A162" s="234" t="s">
        <v>2756</v>
      </c>
      <c r="B162" s="235" t="s">
        <v>2757</v>
      </c>
      <c r="C162" s="235">
        <v>5</v>
      </c>
    </row>
    <row r="163" spans="1:3" ht="15.75" x14ac:dyDescent="0.25">
      <c r="A163" s="234" t="s">
        <v>2758</v>
      </c>
      <c r="B163" s="235" t="s">
        <v>2759</v>
      </c>
      <c r="C163" s="235">
        <v>5</v>
      </c>
    </row>
    <row r="164" spans="1:3" ht="15.75" x14ac:dyDescent="0.25">
      <c r="A164" s="234" t="s">
        <v>2760</v>
      </c>
      <c r="B164" s="235" t="s">
        <v>2761</v>
      </c>
      <c r="C164" s="235">
        <v>5</v>
      </c>
    </row>
    <row r="165" spans="1:3" ht="15.75" x14ac:dyDescent="0.25">
      <c r="A165" s="234" t="s">
        <v>2762</v>
      </c>
      <c r="B165" s="235" t="s">
        <v>2763</v>
      </c>
      <c r="C165" s="235">
        <v>5</v>
      </c>
    </row>
    <row r="166" spans="1:3" ht="15.75" x14ac:dyDescent="0.25">
      <c r="A166" s="234" t="s">
        <v>2764</v>
      </c>
      <c r="B166" s="235" t="s">
        <v>2765</v>
      </c>
      <c r="C166" s="235">
        <v>5</v>
      </c>
    </row>
    <row r="167" spans="1:3" ht="15.75" x14ac:dyDescent="0.25">
      <c r="A167" s="234" t="s">
        <v>2766</v>
      </c>
      <c r="B167" s="235" t="s">
        <v>2767</v>
      </c>
      <c r="C167" s="235">
        <v>6</v>
      </c>
    </row>
    <row r="168" spans="1:3" ht="15.75" x14ac:dyDescent="0.25">
      <c r="A168" s="234" t="s">
        <v>2768</v>
      </c>
      <c r="B168" s="235" t="s">
        <v>2769</v>
      </c>
      <c r="C168" s="235">
        <v>4</v>
      </c>
    </row>
    <row r="169" spans="1:3" ht="15.75" x14ac:dyDescent="0.25">
      <c r="A169" s="234" t="s">
        <v>2770</v>
      </c>
      <c r="B169" s="235" t="s">
        <v>2771</v>
      </c>
      <c r="C169" s="235">
        <v>3</v>
      </c>
    </row>
    <row r="170" spans="1:3" ht="15.75" x14ac:dyDescent="0.25">
      <c r="A170" s="234" t="s">
        <v>2772</v>
      </c>
      <c r="B170" s="235" t="s">
        <v>2773</v>
      </c>
      <c r="C170" s="235">
        <v>4</v>
      </c>
    </row>
    <row r="171" spans="1:3" ht="15.75" x14ac:dyDescent="0.25">
      <c r="A171" s="234" t="s">
        <v>2774</v>
      </c>
      <c r="B171" s="235" t="s">
        <v>2775</v>
      </c>
      <c r="C171" s="235">
        <v>6</v>
      </c>
    </row>
    <row r="172" spans="1:3" ht="15.75" x14ac:dyDescent="0.25">
      <c r="A172" s="234" t="s">
        <v>2776</v>
      </c>
      <c r="B172" s="235" t="s">
        <v>2777</v>
      </c>
      <c r="C172" s="235">
        <v>4</v>
      </c>
    </row>
    <row r="173" spans="1:3" ht="31.5" x14ac:dyDescent="0.25">
      <c r="A173" s="234" t="s">
        <v>2778</v>
      </c>
      <c r="B173" s="235" t="s">
        <v>2779</v>
      </c>
      <c r="C173" s="235">
        <v>5</v>
      </c>
    </row>
    <row r="174" spans="1:3" ht="15.75" x14ac:dyDescent="0.25">
      <c r="A174" s="234" t="s">
        <v>2780</v>
      </c>
      <c r="B174" s="235" t="s">
        <v>2781</v>
      </c>
      <c r="C174" s="235">
        <v>3</v>
      </c>
    </row>
    <row r="175" spans="1:3" ht="15.75" x14ac:dyDescent="0.25">
      <c r="A175" s="234" t="s">
        <v>853</v>
      </c>
      <c r="B175" s="235" t="s">
        <v>2782</v>
      </c>
      <c r="C175" s="235">
        <v>5</v>
      </c>
    </row>
    <row r="176" spans="1:3" ht="15.75" x14ac:dyDescent="0.25">
      <c r="A176" s="234" t="s">
        <v>510</v>
      </c>
      <c r="B176" s="235" t="s">
        <v>2783</v>
      </c>
      <c r="C176" s="235">
        <v>5</v>
      </c>
    </row>
    <row r="177" spans="1:3" ht="15.75" x14ac:dyDescent="0.25">
      <c r="A177" s="234" t="s">
        <v>2784</v>
      </c>
      <c r="B177" s="235" t="s">
        <v>2785</v>
      </c>
      <c r="C177" s="235">
        <v>4</v>
      </c>
    </row>
    <row r="178" spans="1:3" ht="15.75" x14ac:dyDescent="0.25">
      <c r="A178" s="234" t="s">
        <v>2786</v>
      </c>
      <c r="B178" s="235" t="s">
        <v>2787</v>
      </c>
      <c r="C178" s="235">
        <v>2</v>
      </c>
    </row>
    <row r="179" spans="1:3" ht="15.75" x14ac:dyDescent="0.25">
      <c r="A179" s="234" t="s">
        <v>2788</v>
      </c>
      <c r="B179" s="235" t="s">
        <v>2464</v>
      </c>
      <c r="C179" s="235">
        <v>2</v>
      </c>
    </row>
    <row r="180" spans="1:3" ht="15.75" x14ac:dyDescent="0.25">
      <c r="A180" s="234" t="s">
        <v>2789</v>
      </c>
      <c r="B180" s="235" t="s">
        <v>2790</v>
      </c>
      <c r="C180" s="235">
        <v>3</v>
      </c>
    </row>
    <row r="181" spans="1:3" ht="15.75" x14ac:dyDescent="0.25">
      <c r="A181" s="234" t="s">
        <v>2791</v>
      </c>
      <c r="B181" s="235" t="s">
        <v>2792</v>
      </c>
      <c r="C181" s="235">
        <v>3</v>
      </c>
    </row>
    <row r="182" spans="1:3" ht="15.75" x14ac:dyDescent="0.25">
      <c r="A182" s="234" t="s">
        <v>2793</v>
      </c>
      <c r="B182" s="235" t="s">
        <v>2794</v>
      </c>
      <c r="C182" s="235">
        <v>3</v>
      </c>
    </row>
    <row r="183" spans="1:3" ht="15.75" x14ac:dyDescent="0.25">
      <c r="A183" s="234" t="s">
        <v>2795</v>
      </c>
      <c r="B183" s="235" t="s">
        <v>2796</v>
      </c>
      <c r="C183" s="235">
        <v>5</v>
      </c>
    </row>
    <row r="184" spans="1:3" ht="15.75" x14ac:dyDescent="0.25">
      <c r="A184" s="234" t="s">
        <v>2797</v>
      </c>
      <c r="B184" s="235" t="s">
        <v>2798</v>
      </c>
      <c r="C184" s="235">
        <v>5</v>
      </c>
    </row>
    <row r="185" spans="1:3" ht="15.75" x14ac:dyDescent="0.25">
      <c r="A185" s="234" t="s">
        <v>2799</v>
      </c>
      <c r="B185" s="235" t="s">
        <v>2800</v>
      </c>
      <c r="C185" s="235">
        <v>2</v>
      </c>
    </row>
    <row r="186" spans="1:3" ht="15.75" x14ac:dyDescent="0.25">
      <c r="A186" s="234" t="s">
        <v>2801</v>
      </c>
      <c r="B186" s="235" t="s">
        <v>2802</v>
      </c>
      <c r="C186" s="235">
        <v>3</v>
      </c>
    </row>
    <row r="187" spans="1:3" ht="15.75" x14ac:dyDescent="0.25">
      <c r="A187" s="234" t="s">
        <v>2803</v>
      </c>
      <c r="B187" s="235" t="s">
        <v>2804</v>
      </c>
      <c r="C187" s="235">
        <v>4</v>
      </c>
    </row>
    <row r="188" spans="1:3" ht="15.75" x14ac:dyDescent="0.25">
      <c r="A188" s="234" t="s">
        <v>2805</v>
      </c>
      <c r="B188" s="235" t="s">
        <v>2806</v>
      </c>
      <c r="C188" s="235">
        <v>2</v>
      </c>
    </row>
    <row r="189" spans="1:3" ht="15.75" x14ac:dyDescent="0.25">
      <c r="A189" s="234" t="s">
        <v>2807</v>
      </c>
      <c r="B189" s="235" t="s">
        <v>2808</v>
      </c>
      <c r="C189" s="235">
        <v>5</v>
      </c>
    </row>
    <row r="190" spans="1:3" ht="15.75" x14ac:dyDescent="0.25">
      <c r="A190" s="234" t="s">
        <v>2809</v>
      </c>
      <c r="B190" s="235" t="s">
        <v>2810</v>
      </c>
      <c r="C190" s="235">
        <v>3</v>
      </c>
    </row>
    <row r="191" spans="1:3" ht="15.75" x14ac:dyDescent="0.25">
      <c r="A191" s="234" t="s">
        <v>2811</v>
      </c>
      <c r="B191" s="235" t="s">
        <v>2812</v>
      </c>
      <c r="C191" s="235">
        <v>6</v>
      </c>
    </row>
    <row r="192" spans="1:3" ht="15.75" x14ac:dyDescent="0.25">
      <c r="A192" s="234" t="s">
        <v>2813</v>
      </c>
      <c r="B192" s="235" t="s">
        <v>2814</v>
      </c>
      <c r="C192" s="235">
        <v>5</v>
      </c>
    </row>
    <row r="193" spans="1:3" ht="15.75" x14ac:dyDescent="0.25">
      <c r="A193" s="234" t="s">
        <v>2815</v>
      </c>
      <c r="B193" s="235" t="s">
        <v>2816</v>
      </c>
      <c r="C193" s="235">
        <v>4</v>
      </c>
    </row>
    <row r="194" spans="1:3" ht="15.75" x14ac:dyDescent="0.25">
      <c r="A194" s="234" t="s">
        <v>2817</v>
      </c>
      <c r="B194" s="235" t="s">
        <v>2818</v>
      </c>
      <c r="C194" s="235">
        <v>4</v>
      </c>
    </row>
    <row r="195" spans="1:3" ht="15.75" x14ac:dyDescent="0.25">
      <c r="A195" s="234" t="s">
        <v>2819</v>
      </c>
      <c r="B195" s="235" t="s">
        <v>2820</v>
      </c>
      <c r="C195" s="235">
        <v>4</v>
      </c>
    </row>
    <row r="196" spans="1:3" ht="15.75" x14ac:dyDescent="0.25">
      <c r="A196" s="234" t="s">
        <v>2821</v>
      </c>
      <c r="B196" s="235" t="s">
        <v>2822</v>
      </c>
      <c r="C196" s="235">
        <v>5</v>
      </c>
    </row>
    <row r="197" spans="1:3" ht="15.75" x14ac:dyDescent="0.25">
      <c r="A197" s="234" t="s">
        <v>2823</v>
      </c>
      <c r="B197" s="235" t="s">
        <v>2464</v>
      </c>
      <c r="C197" s="235">
        <v>2</v>
      </c>
    </row>
    <row r="198" spans="1:3" ht="15.75" x14ac:dyDescent="0.25">
      <c r="A198" s="234" t="s">
        <v>2824</v>
      </c>
      <c r="B198" s="235" t="s">
        <v>2825</v>
      </c>
      <c r="C198" s="235">
        <v>3</v>
      </c>
    </row>
    <row r="199" spans="1:3" ht="31.5" x14ac:dyDescent="0.25">
      <c r="A199" s="234" t="s">
        <v>2826</v>
      </c>
      <c r="B199" s="235" t="s">
        <v>2827</v>
      </c>
      <c r="C199" s="235">
        <v>3</v>
      </c>
    </row>
    <row r="200" spans="1:3" ht="31.5" x14ac:dyDescent="0.25">
      <c r="A200" s="234" t="s">
        <v>2828</v>
      </c>
      <c r="B200" s="235" t="s">
        <v>2829</v>
      </c>
      <c r="C200" s="235">
        <v>3</v>
      </c>
    </row>
    <row r="201" spans="1:3" ht="15.75" x14ac:dyDescent="0.25">
      <c r="A201" s="234" t="s">
        <v>2830</v>
      </c>
      <c r="B201" s="235" t="s">
        <v>2831</v>
      </c>
      <c r="C201" s="235">
        <v>5</v>
      </c>
    </row>
    <row r="202" spans="1:3" ht="15.75" x14ac:dyDescent="0.25">
      <c r="A202" s="234" t="s">
        <v>2832</v>
      </c>
      <c r="B202" s="235" t="s">
        <v>2833</v>
      </c>
      <c r="C202" s="235">
        <v>4</v>
      </c>
    </row>
    <row r="203" spans="1:3" ht="15.75" x14ac:dyDescent="0.25">
      <c r="A203" s="234" t="s">
        <v>2834</v>
      </c>
      <c r="B203" s="235" t="s">
        <v>2464</v>
      </c>
      <c r="C203" s="235">
        <v>2</v>
      </c>
    </row>
    <row r="204" spans="1:3" ht="15.75" x14ac:dyDescent="0.25">
      <c r="A204" s="234" t="s">
        <v>2835</v>
      </c>
      <c r="B204" s="235" t="s">
        <v>2836</v>
      </c>
      <c r="C204" s="235">
        <v>1</v>
      </c>
    </row>
    <row r="205" spans="1:3" ht="15.75" x14ac:dyDescent="0.25">
      <c r="A205" s="234" t="s">
        <v>2837</v>
      </c>
      <c r="B205" s="235" t="s">
        <v>2838</v>
      </c>
      <c r="C205" s="235">
        <v>4</v>
      </c>
    </row>
    <row r="206" spans="1:3" ht="15.75" x14ac:dyDescent="0.25">
      <c r="A206" s="234" t="s">
        <v>2839</v>
      </c>
      <c r="B206" s="235" t="s">
        <v>2840</v>
      </c>
      <c r="C206" s="235">
        <v>3</v>
      </c>
    </row>
    <row r="207" spans="1:3" ht="15.75" x14ac:dyDescent="0.25">
      <c r="A207" s="234" t="s">
        <v>2841</v>
      </c>
      <c r="B207" s="235" t="s">
        <v>2842</v>
      </c>
      <c r="C207" s="235">
        <v>4</v>
      </c>
    </row>
    <row r="208" spans="1:3" ht="15.75" x14ac:dyDescent="0.25">
      <c r="A208" s="234" t="s">
        <v>2843</v>
      </c>
      <c r="B208" s="235" t="s">
        <v>2844</v>
      </c>
      <c r="C208" s="235">
        <v>4</v>
      </c>
    </row>
    <row r="209" spans="1:3" ht="15.75" x14ac:dyDescent="0.25">
      <c r="A209" s="234" t="s">
        <v>2845</v>
      </c>
      <c r="B209" s="235" t="s">
        <v>2846</v>
      </c>
      <c r="C209" s="235">
        <v>4</v>
      </c>
    </row>
    <row r="210" spans="1:3" ht="15.75" x14ac:dyDescent="0.25">
      <c r="A210" s="234" t="s">
        <v>2847</v>
      </c>
      <c r="B210" s="235" t="s">
        <v>2848</v>
      </c>
      <c r="C210" s="235">
        <v>3</v>
      </c>
    </row>
    <row r="211" spans="1:3" ht="15.75" x14ac:dyDescent="0.25">
      <c r="A211" s="234" t="s">
        <v>2849</v>
      </c>
      <c r="B211" s="235" t="s">
        <v>2464</v>
      </c>
      <c r="C211" s="235">
        <v>2</v>
      </c>
    </row>
    <row r="212" spans="1:3" ht="15.75" x14ac:dyDescent="0.25">
      <c r="A212" s="234" t="s">
        <v>2850</v>
      </c>
      <c r="B212" s="235" t="s">
        <v>2851</v>
      </c>
      <c r="C212" s="235">
        <v>1</v>
      </c>
    </row>
    <row r="213" spans="1:3" ht="15.75" x14ac:dyDescent="0.25">
      <c r="A213" s="234" t="s">
        <v>2852</v>
      </c>
      <c r="B213" s="235" t="s">
        <v>2853</v>
      </c>
      <c r="C213" s="235">
        <v>4</v>
      </c>
    </row>
    <row r="214" spans="1:3" ht="15.75" x14ac:dyDescent="0.25">
      <c r="A214" s="234" t="s">
        <v>2854</v>
      </c>
      <c r="B214" s="235" t="s">
        <v>2855</v>
      </c>
      <c r="C214" s="235">
        <v>4</v>
      </c>
    </row>
    <row r="215" spans="1:3" ht="15.75" x14ac:dyDescent="0.25">
      <c r="A215" s="234" t="s">
        <v>2856</v>
      </c>
      <c r="B215" s="235" t="s">
        <v>2857</v>
      </c>
      <c r="C215" s="235">
        <v>4</v>
      </c>
    </row>
    <row r="216" spans="1:3" ht="31.5" x14ac:dyDescent="0.25">
      <c r="A216" s="234" t="s">
        <v>2858</v>
      </c>
      <c r="B216" s="235" t="s">
        <v>2859</v>
      </c>
      <c r="C216" s="235">
        <v>4</v>
      </c>
    </row>
    <row r="217" spans="1:3" ht="15.75" x14ac:dyDescent="0.25">
      <c r="A217" s="234" t="s">
        <v>2860</v>
      </c>
      <c r="B217" s="235" t="s">
        <v>2861</v>
      </c>
      <c r="C217" s="235">
        <v>2</v>
      </c>
    </row>
    <row r="218" spans="1:3" ht="15.75" x14ac:dyDescent="0.25">
      <c r="A218" s="234" t="s">
        <v>2862</v>
      </c>
      <c r="B218" s="235" t="s">
        <v>2863</v>
      </c>
      <c r="C218" s="235">
        <v>1</v>
      </c>
    </row>
    <row r="219" spans="1:3" ht="15.75" x14ac:dyDescent="0.25">
      <c r="A219" s="234" t="s">
        <v>2864</v>
      </c>
      <c r="B219" s="235" t="s">
        <v>2865</v>
      </c>
      <c r="C219" s="235">
        <v>1</v>
      </c>
    </row>
    <row r="220" spans="1:3" ht="31.5" x14ac:dyDescent="0.25">
      <c r="A220" s="234" t="s">
        <v>2866</v>
      </c>
      <c r="B220" s="235" t="s">
        <v>2867</v>
      </c>
      <c r="C220" s="235">
        <v>4</v>
      </c>
    </row>
    <row r="221" spans="1:3" ht="15.75" x14ac:dyDescent="0.25">
      <c r="A221" s="234" t="s">
        <v>2868</v>
      </c>
      <c r="B221" s="235" t="s">
        <v>2869</v>
      </c>
      <c r="C221" s="235">
        <v>4</v>
      </c>
    </row>
    <row r="222" spans="1:3" ht="15.75" x14ac:dyDescent="0.25">
      <c r="A222" s="234" t="s">
        <v>2870</v>
      </c>
      <c r="B222" s="235" t="s">
        <v>2871</v>
      </c>
      <c r="C222" s="235">
        <v>2</v>
      </c>
    </row>
    <row r="223" spans="1:3" ht="15.75" x14ac:dyDescent="0.25">
      <c r="A223" s="234" t="s">
        <v>2872</v>
      </c>
      <c r="B223" s="235" t="s">
        <v>2873</v>
      </c>
      <c r="C223" s="235">
        <v>3</v>
      </c>
    </row>
    <row r="224" spans="1:3" ht="15.75" x14ac:dyDescent="0.25">
      <c r="A224" s="234" t="s">
        <v>2874</v>
      </c>
      <c r="B224" s="235" t="s">
        <v>2875</v>
      </c>
      <c r="C224" s="235">
        <v>4</v>
      </c>
    </row>
    <row r="225" spans="1:3" ht="15.75" x14ac:dyDescent="0.25">
      <c r="A225" s="234" t="s">
        <v>2876</v>
      </c>
      <c r="B225" s="235" t="s">
        <v>2877</v>
      </c>
      <c r="C225" s="235">
        <v>2</v>
      </c>
    </row>
    <row r="226" spans="1:3" ht="15.75" x14ac:dyDescent="0.25">
      <c r="A226" s="234" t="s">
        <v>2878</v>
      </c>
      <c r="B226" s="235" t="s">
        <v>2879</v>
      </c>
      <c r="C226" s="235">
        <v>4</v>
      </c>
    </row>
    <row r="227" spans="1:3" ht="15.75" x14ac:dyDescent="0.25">
      <c r="A227" s="234" t="s">
        <v>2880</v>
      </c>
      <c r="B227" s="235" t="s">
        <v>2881</v>
      </c>
      <c r="C227" s="235">
        <v>4</v>
      </c>
    </row>
    <row r="228" spans="1:3" ht="15.75" x14ac:dyDescent="0.25">
      <c r="A228" s="234" t="s">
        <v>2882</v>
      </c>
      <c r="B228" s="235" t="s">
        <v>2883</v>
      </c>
      <c r="C228" s="235">
        <v>4</v>
      </c>
    </row>
    <row r="229" spans="1:3" ht="15.75" x14ac:dyDescent="0.25">
      <c r="A229" s="234" t="s">
        <v>2884</v>
      </c>
      <c r="B229" s="235" t="s">
        <v>2885</v>
      </c>
      <c r="C229" s="235">
        <v>4</v>
      </c>
    </row>
    <row r="230" spans="1:3" ht="15.75" x14ac:dyDescent="0.25">
      <c r="A230" s="234" t="s">
        <v>2886</v>
      </c>
      <c r="B230" s="235" t="s">
        <v>2887</v>
      </c>
      <c r="C230" s="235">
        <v>5</v>
      </c>
    </row>
    <row r="231" spans="1:3" ht="31.5" x14ac:dyDescent="0.25">
      <c r="A231" s="234" t="s">
        <v>2888</v>
      </c>
      <c r="B231" s="235" t="s">
        <v>2889</v>
      </c>
      <c r="C231" s="235">
        <v>2</v>
      </c>
    </row>
    <row r="232" spans="1:3" ht="15.75" x14ac:dyDescent="0.25">
      <c r="A232" s="234" t="s">
        <v>2890</v>
      </c>
      <c r="B232" s="235" t="s">
        <v>2891</v>
      </c>
      <c r="C232" s="235">
        <v>4</v>
      </c>
    </row>
    <row r="233" spans="1:3" ht="15.75" x14ac:dyDescent="0.25">
      <c r="A233" s="234" t="s">
        <v>971</v>
      </c>
      <c r="B233" s="235" t="s">
        <v>2892</v>
      </c>
      <c r="C233" s="235">
        <v>7</v>
      </c>
    </row>
    <row r="234" spans="1:3" ht="15.75" x14ac:dyDescent="0.25">
      <c r="A234" s="234" t="s">
        <v>2213</v>
      </c>
      <c r="B234" s="235" t="s">
        <v>2893</v>
      </c>
      <c r="C234" s="235">
        <v>5</v>
      </c>
    </row>
    <row r="235" spans="1:3" ht="15.75" x14ac:dyDescent="0.25">
      <c r="A235" s="234" t="s">
        <v>2894</v>
      </c>
      <c r="B235" s="235" t="s">
        <v>2464</v>
      </c>
      <c r="C235" s="235">
        <v>2</v>
      </c>
    </row>
    <row r="236" spans="1:3" ht="15.75" x14ac:dyDescent="0.25">
      <c r="A236" s="234" t="s">
        <v>2895</v>
      </c>
      <c r="B236" s="235" t="s">
        <v>2896</v>
      </c>
      <c r="C236" s="235">
        <v>6</v>
      </c>
    </row>
    <row r="237" spans="1:3" ht="15.75" x14ac:dyDescent="0.25">
      <c r="A237" s="234" t="s">
        <v>1142</v>
      </c>
      <c r="B237" s="235" t="s">
        <v>2897</v>
      </c>
      <c r="C237" s="235">
        <v>4</v>
      </c>
    </row>
    <row r="238" spans="1:3" ht="15.75" x14ac:dyDescent="0.25">
      <c r="A238" s="234" t="s">
        <v>2898</v>
      </c>
      <c r="B238" s="235" t="s">
        <v>2899</v>
      </c>
      <c r="C238" s="235">
        <v>6</v>
      </c>
    </row>
    <row r="239" spans="1:3" ht="15.75" x14ac:dyDescent="0.25">
      <c r="A239" s="234" t="s">
        <v>2900</v>
      </c>
      <c r="B239" s="235" t="s">
        <v>2901</v>
      </c>
      <c r="C239" s="235">
        <v>4</v>
      </c>
    </row>
    <row r="240" spans="1:3" ht="15.75" x14ac:dyDescent="0.25">
      <c r="A240" s="234" t="s">
        <v>2902</v>
      </c>
      <c r="B240" s="235" t="s">
        <v>2903</v>
      </c>
      <c r="C240" s="235">
        <v>6</v>
      </c>
    </row>
    <row r="241" spans="1:3" ht="15.75" x14ac:dyDescent="0.25">
      <c r="A241" s="234" t="s">
        <v>2904</v>
      </c>
      <c r="B241" s="235" t="s">
        <v>2905</v>
      </c>
      <c r="C241" s="235">
        <v>4</v>
      </c>
    </row>
    <row r="242" spans="1:3" ht="15.75" x14ac:dyDescent="0.25">
      <c r="A242" s="234" t="s">
        <v>2906</v>
      </c>
      <c r="B242" s="235" t="s">
        <v>2907</v>
      </c>
      <c r="C242" s="235">
        <v>7</v>
      </c>
    </row>
    <row r="243" spans="1:3" ht="15.75" x14ac:dyDescent="0.25">
      <c r="A243" s="234" t="s">
        <v>2908</v>
      </c>
      <c r="B243" s="235" t="s">
        <v>2909</v>
      </c>
      <c r="C243" s="235">
        <v>8</v>
      </c>
    </row>
    <row r="244" spans="1:3" ht="15.75" x14ac:dyDescent="0.25">
      <c r="A244" s="234" t="s">
        <v>193</v>
      </c>
      <c r="B244" s="235" t="s">
        <v>2910</v>
      </c>
      <c r="C244" s="235">
        <v>6</v>
      </c>
    </row>
    <row r="245" spans="1:3" ht="15.75" x14ac:dyDescent="0.25">
      <c r="A245" s="234" t="s">
        <v>1130</v>
      </c>
      <c r="B245" s="235" t="s">
        <v>2911</v>
      </c>
      <c r="C245" s="235">
        <v>5</v>
      </c>
    </row>
    <row r="246" spans="1:3" ht="15.75" x14ac:dyDescent="0.25">
      <c r="A246" s="234" t="s">
        <v>2912</v>
      </c>
      <c r="B246" s="235" t="s">
        <v>2913</v>
      </c>
      <c r="C246" s="235">
        <v>5</v>
      </c>
    </row>
    <row r="247" spans="1:3" ht="15.75" x14ac:dyDescent="0.25">
      <c r="A247" s="234" t="s">
        <v>2914</v>
      </c>
      <c r="B247" s="235" t="s">
        <v>2915</v>
      </c>
      <c r="C247" s="235">
        <v>6</v>
      </c>
    </row>
    <row r="248" spans="1:3" ht="31.5" x14ac:dyDescent="0.25">
      <c r="A248" s="234" t="s">
        <v>2916</v>
      </c>
      <c r="B248" s="235" t="s">
        <v>2917</v>
      </c>
      <c r="C248" s="235">
        <v>1</v>
      </c>
    </row>
    <row r="249" spans="1:3" ht="15.75" x14ac:dyDescent="0.25">
      <c r="A249" s="234" t="s">
        <v>2918</v>
      </c>
      <c r="B249" s="235" t="s">
        <v>2919</v>
      </c>
      <c r="C249" s="235">
        <v>4</v>
      </c>
    </row>
    <row r="250" spans="1:3" ht="15.75" x14ac:dyDescent="0.25">
      <c r="A250" s="234" t="s">
        <v>2920</v>
      </c>
      <c r="B250" s="235" t="s">
        <v>2921</v>
      </c>
      <c r="C250" s="235">
        <v>6</v>
      </c>
    </row>
    <row r="251" spans="1:3" ht="15.75" x14ac:dyDescent="0.25">
      <c r="A251" s="234" t="s">
        <v>2922</v>
      </c>
      <c r="B251" s="235" t="s">
        <v>2923</v>
      </c>
      <c r="C251" s="235">
        <v>5</v>
      </c>
    </row>
    <row r="252" spans="1:3" ht="15.75" x14ac:dyDescent="0.25">
      <c r="A252" s="234" t="s">
        <v>2924</v>
      </c>
      <c r="B252" s="235" t="s">
        <v>2925</v>
      </c>
      <c r="C252" s="235">
        <v>2</v>
      </c>
    </row>
    <row r="253" spans="1:3" ht="15.75" x14ac:dyDescent="0.25">
      <c r="A253" s="234" t="s">
        <v>2926</v>
      </c>
      <c r="B253" s="235" t="s">
        <v>2927</v>
      </c>
      <c r="C253" s="235">
        <v>3</v>
      </c>
    </row>
    <row r="254" spans="1:3" ht="15.75" x14ac:dyDescent="0.25">
      <c r="A254" s="234" t="s">
        <v>2928</v>
      </c>
      <c r="B254" s="235" t="s">
        <v>2929</v>
      </c>
      <c r="C254" s="235">
        <v>1</v>
      </c>
    </row>
    <row r="255" spans="1:3" ht="15.75" x14ac:dyDescent="0.25">
      <c r="A255" s="234" t="s">
        <v>2930</v>
      </c>
      <c r="B255" s="235" t="s">
        <v>2931</v>
      </c>
      <c r="C255" s="235">
        <v>7</v>
      </c>
    </row>
    <row r="256" spans="1:3" ht="15.75" x14ac:dyDescent="0.25">
      <c r="A256" s="234" t="s">
        <v>2932</v>
      </c>
      <c r="B256" s="235" t="s">
        <v>2933</v>
      </c>
      <c r="C256" s="235">
        <v>2</v>
      </c>
    </row>
    <row r="257" spans="1:3" ht="15.75" x14ac:dyDescent="0.25">
      <c r="A257" s="234" t="s">
        <v>2934</v>
      </c>
      <c r="B257" s="235" t="s">
        <v>2935</v>
      </c>
      <c r="C257" s="235">
        <v>5</v>
      </c>
    </row>
    <row r="258" spans="1:3" ht="15.75" x14ac:dyDescent="0.25">
      <c r="A258" s="234" t="s">
        <v>2936</v>
      </c>
      <c r="B258" s="235" t="s">
        <v>2937</v>
      </c>
      <c r="C258" s="235">
        <v>7</v>
      </c>
    </row>
    <row r="259" spans="1:3" ht="15.75" x14ac:dyDescent="0.25">
      <c r="A259" s="234" t="s">
        <v>2938</v>
      </c>
      <c r="B259" s="235" t="s">
        <v>2464</v>
      </c>
      <c r="C259" s="235">
        <v>2</v>
      </c>
    </row>
    <row r="260" spans="1:3" ht="15.75" x14ac:dyDescent="0.25">
      <c r="A260" s="234" t="s">
        <v>2939</v>
      </c>
      <c r="B260" s="235" t="s">
        <v>2940</v>
      </c>
      <c r="C260" s="235">
        <v>8</v>
      </c>
    </row>
    <row r="261" spans="1:3" ht="15.75" x14ac:dyDescent="0.25">
      <c r="A261" s="234" t="s">
        <v>2941</v>
      </c>
      <c r="B261" s="235" t="s">
        <v>2942</v>
      </c>
      <c r="C261" s="235">
        <v>8</v>
      </c>
    </row>
    <row r="262" spans="1:3" ht="31.5" x14ac:dyDescent="0.25">
      <c r="A262" s="234" t="s">
        <v>2943</v>
      </c>
      <c r="B262" s="235" t="s">
        <v>2944</v>
      </c>
      <c r="C262" s="235">
        <v>7</v>
      </c>
    </row>
    <row r="263" spans="1:3" ht="15.75" x14ac:dyDescent="0.25">
      <c r="A263" s="234" t="s">
        <v>2945</v>
      </c>
      <c r="B263" s="235" t="s">
        <v>2946</v>
      </c>
      <c r="C263" s="235">
        <v>5</v>
      </c>
    </row>
    <row r="264" spans="1:3" ht="15.75" x14ac:dyDescent="0.25">
      <c r="A264" s="234" t="s">
        <v>2947</v>
      </c>
      <c r="B264" s="235" t="s">
        <v>2948</v>
      </c>
      <c r="C264" s="235">
        <v>7</v>
      </c>
    </row>
    <row r="265" spans="1:3" ht="31.5" x14ac:dyDescent="0.25">
      <c r="A265" s="234" t="s">
        <v>2949</v>
      </c>
      <c r="B265" s="235" t="s">
        <v>2950</v>
      </c>
      <c r="C265" s="235">
        <v>4</v>
      </c>
    </row>
    <row r="266" spans="1:3" ht="15.75" x14ac:dyDescent="0.25">
      <c r="A266" s="234" t="s">
        <v>2951</v>
      </c>
      <c r="B266" s="235" t="s">
        <v>2952</v>
      </c>
      <c r="C266" s="235">
        <v>4</v>
      </c>
    </row>
    <row r="267" spans="1:3" ht="15.75" x14ac:dyDescent="0.25">
      <c r="A267" s="234" t="s">
        <v>2953</v>
      </c>
      <c r="B267" s="235" t="s">
        <v>2954</v>
      </c>
      <c r="C267" s="235">
        <v>5</v>
      </c>
    </row>
    <row r="268" spans="1:3" ht="31.5" x14ac:dyDescent="0.25">
      <c r="A268" s="234" t="s">
        <v>2955</v>
      </c>
      <c r="B268" s="235" t="s">
        <v>2956</v>
      </c>
      <c r="C268" s="235">
        <v>8</v>
      </c>
    </row>
    <row r="269" spans="1:3" ht="15.75" x14ac:dyDescent="0.25">
      <c r="A269" s="234" t="s">
        <v>2957</v>
      </c>
      <c r="B269" s="235" t="s">
        <v>2958</v>
      </c>
      <c r="C269" s="235">
        <v>4</v>
      </c>
    </row>
    <row r="270" spans="1:3" ht="15.75" x14ac:dyDescent="0.25">
      <c r="A270" s="234" t="s">
        <v>2959</v>
      </c>
      <c r="B270" s="235" t="s">
        <v>2464</v>
      </c>
      <c r="C270" s="235">
        <v>3</v>
      </c>
    </row>
    <row r="271" spans="1:3" ht="15.75" x14ac:dyDescent="0.25">
      <c r="A271" s="234" t="s">
        <v>2960</v>
      </c>
      <c r="B271" s="235" t="s">
        <v>2961</v>
      </c>
      <c r="C271" s="235">
        <v>5</v>
      </c>
    </row>
    <row r="272" spans="1:3" ht="31.5" x14ac:dyDescent="0.25">
      <c r="A272" s="234" t="s">
        <v>2962</v>
      </c>
      <c r="B272" s="235" t="s">
        <v>2963</v>
      </c>
      <c r="C272" s="235">
        <v>8</v>
      </c>
    </row>
    <row r="273" spans="1:3" ht="15.75" x14ac:dyDescent="0.25">
      <c r="A273" s="234" t="s">
        <v>2964</v>
      </c>
      <c r="B273" s="235" t="s">
        <v>2965</v>
      </c>
      <c r="C273" s="235">
        <v>5</v>
      </c>
    </row>
    <row r="274" spans="1:3" ht="15.75" x14ac:dyDescent="0.25">
      <c r="A274" s="234" t="s">
        <v>2966</v>
      </c>
      <c r="B274" s="235" t="s">
        <v>2967</v>
      </c>
      <c r="C274" s="235">
        <v>4</v>
      </c>
    </row>
    <row r="275" spans="1:3" ht="31.5" x14ac:dyDescent="0.25">
      <c r="A275" s="234" t="s">
        <v>2968</v>
      </c>
      <c r="B275" s="235" t="s">
        <v>2969</v>
      </c>
      <c r="C275" s="235">
        <v>4</v>
      </c>
    </row>
    <row r="276" spans="1:3" ht="15.75" x14ac:dyDescent="0.25">
      <c r="A276" s="234" t="s">
        <v>2970</v>
      </c>
      <c r="B276" s="235" t="s">
        <v>2971</v>
      </c>
      <c r="C276" s="235">
        <v>5</v>
      </c>
    </row>
    <row r="277" spans="1:3" ht="15.75" x14ac:dyDescent="0.25">
      <c r="A277" s="234" t="s">
        <v>2972</v>
      </c>
      <c r="B277" s="235" t="s">
        <v>2973</v>
      </c>
      <c r="C277" s="235">
        <v>6</v>
      </c>
    </row>
    <row r="278" spans="1:3" ht="15.75" x14ac:dyDescent="0.25">
      <c r="A278" s="234" t="s">
        <v>2974</v>
      </c>
      <c r="B278" s="235" t="s">
        <v>2975</v>
      </c>
      <c r="C278" s="235">
        <v>5</v>
      </c>
    </row>
    <row r="279" spans="1:3" ht="15.75" x14ac:dyDescent="0.25">
      <c r="A279" s="234" t="s">
        <v>2976</v>
      </c>
      <c r="B279" s="235" t="s">
        <v>2977</v>
      </c>
      <c r="C279" s="235">
        <v>6</v>
      </c>
    </row>
    <row r="280" spans="1:3" ht="31.5" x14ac:dyDescent="0.25">
      <c r="A280" s="234" t="s">
        <v>2978</v>
      </c>
      <c r="B280" s="235" t="s">
        <v>2979</v>
      </c>
      <c r="C280" s="235">
        <v>8</v>
      </c>
    </row>
    <row r="281" spans="1:3" ht="31.5" x14ac:dyDescent="0.25">
      <c r="A281" s="234" t="s">
        <v>2980</v>
      </c>
      <c r="B281" s="235" t="s">
        <v>2981</v>
      </c>
      <c r="C281" s="235">
        <v>7</v>
      </c>
    </row>
    <row r="282" spans="1:3" ht="15.75" x14ac:dyDescent="0.25">
      <c r="A282" s="234" t="s">
        <v>2982</v>
      </c>
      <c r="B282" s="235" t="s">
        <v>2983</v>
      </c>
      <c r="C282" s="235">
        <v>6</v>
      </c>
    </row>
    <row r="283" spans="1:3" ht="15.75" x14ac:dyDescent="0.25">
      <c r="A283" s="234" t="s">
        <v>2984</v>
      </c>
      <c r="B283" s="235" t="s">
        <v>2985</v>
      </c>
      <c r="C283" s="235">
        <v>8</v>
      </c>
    </row>
    <row r="284" spans="1:3" ht="31.5" x14ac:dyDescent="0.25">
      <c r="A284" s="234" t="s">
        <v>2986</v>
      </c>
      <c r="B284" s="235" t="s">
        <v>2987</v>
      </c>
      <c r="C284" s="235">
        <v>4</v>
      </c>
    </row>
    <row r="285" spans="1:3" ht="15.75" x14ac:dyDescent="0.25">
      <c r="A285" s="234" t="s">
        <v>2988</v>
      </c>
      <c r="B285" s="235" t="s">
        <v>2989</v>
      </c>
      <c r="C285" s="235">
        <v>8</v>
      </c>
    </row>
    <row r="286" spans="1:3" ht="15.75" x14ac:dyDescent="0.25">
      <c r="A286" s="234" t="s">
        <v>1269</v>
      </c>
      <c r="B286" s="235" t="s">
        <v>2990</v>
      </c>
      <c r="C286" s="235">
        <v>6</v>
      </c>
    </row>
    <row r="287" spans="1:3" ht="15.75" x14ac:dyDescent="0.25">
      <c r="A287" s="234" t="s">
        <v>959</v>
      </c>
      <c r="B287" s="235" t="s">
        <v>2991</v>
      </c>
      <c r="C287" s="235">
        <v>6</v>
      </c>
    </row>
    <row r="288" spans="1:3" ht="15.75" x14ac:dyDescent="0.25">
      <c r="A288" s="234" t="s">
        <v>2992</v>
      </c>
      <c r="B288" s="235" t="s">
        <v>2993</v>
      </c>
      <c r="C288" s="235">
        <v>6</v>
      </c>
    </row>
    <row r="289" spans="1:3" ht="15.75" x14ac:dyDescent="0.25">
      <c r="A289" s="234" t="s">
        <v>2994</v>
      </c>
      <c r="B289" s="235" t="s">
        <v>2995</v>
      </c>
      <c r="C289" s="235">
        <v>4</v>
      </c>
    </row>
    <row r="290" spans="1:3" ht="31.5" x14ac:dyDescent="0.25">
      <c r="A290" s="234" t="s">
        <v>2996</v>
      </c>
      <c r="B290" s="235" t="s">
        <v>2997</v>
      </c>
      <c r="C290" s="235">
        <v>8</v>
      </c>
    </row>
    <row r="291" spans="1:3" ht="15.75" x14ac:dyDescent="0.25">
      <c r="A291" s="234" t="s">
        <v>2998</v>
      </c>
      <c r="B291" s="235" t="s">
        <v>2464</v>
      </c>
      <c r="C291" s="235">
        <v>2</v>
      </c>
    </row>
    <row r="292" spans="1:3" ht="31.5" x14ac:dyDescent="0.25">
      <c r="A292" s="234" t="s">
        <v>2999</v>
      </c>
      <c r="B292" s="235" t="s">
        <v>3000</v>
      </c>
      <c r="C292" s="235">
        <v>7</v>
      </c>
    </row>
    <row r="293" spans="1:3" ht="15.75" x14ac:dyDescent="0.25">
      <c r="A293" s="234" t="s">
        <v>3001</v>
      </c>
      <c r="B293" s="235" t="s">
        <v>3002</v>
      </c>
      <c r="C293" s="235">
        <v>6</v>
      </c>
    </row>
    <row r="294" spans="1:3" ht="31.5" x14ac:dyDescent="0.25">
      <c r="A294" s="234" t="s">
        <v>3003</v>
      </c>
      <c r="B294" s="235" t="s">
        <v>3004</v>
      </c>
      <c r="C294" s="235">
        <v>4</v>
      </c>
    </row>
    <row r="295" spans="1:3" ht="15.75" x14ac:dyDescent="0.25">
      <c r="A295" s="234" t="s">
        <v>3005</v>
      </c>
      <c r="B295" s="235" t="s">
        <v>3006</v>
      </c>
      <c r="C295" s="235">
        <v>4</v>
      </c>
    </row>
    <row r="296" spans="1:3" ht="15.75" x14ac:dyDescent="0.25">
      <c r="A296" s="234" t="s">
        <v>3007</v>
      </c>
      <c r="B296" s="235" t="s">
        <v>3008</v>
      </c>
      <c r="C296" s="235">
        <v>5</v>
      </c>
    </row>
    <row r="297" spans="1:3" ht="15.75" x14ac:dyDescent="0.25">
      <c r="A297" s="234" t="s">
        <v>3009</v>
      </c>
      <c r="B297" s="235" t="s">
        <v>3010</v>
      </c>
      <c r="C297" s="235">
        <v>1</v>
      </c>
    </row>
    <row r="298" spans="1:3" ht="15.75" x14ac:dyDescent="0.25">
      <c r="A298" s="234" t="s">
        <v>3011</v>
      </c>
      <c r="B298" s="235" t="s">
        <v>3012</v>
      </c>
      <c r="C298" s="235">
        <v>4</v>
      </c>
    </row>
    <row r="299" spans="1:3" ht="15.75" x14ac:dyDescent="0.25">
      <c r="A299" s="234" t="s">
        <v>3013</v>
      </c>
      <c r="B299" s="235" t="s">
        <v>3014</v>
      </c>
      <c r="C299" s="235">
        <v>7</v>
      </c>
    </row>
    <row r="300" spans="1:3" ht="15.75" x14ac:dyDescent="0.25">
      <c r="A300" s="234" t="s">
        <v>3015</v>
      </c>
      <c r="B300" s="235" t="s">
        <v>3016</v>
      </c>
      <c r="C300" s="235">
        <v>2</v>
      </c>
    </row>
    <row r="301" spans="1:3" ht="15.75" x14ac:dyDescent="0.25">
      <c r="A301" s="234" t="s">
        <v>3017</v>
      </c>
      <c r="B301" s="235" t="s">
        <v>3018</v>
      </c>
      <c r="C301" s="235">
        <v>5</v>
      </c>
    </row>
    <row r="302" spans="1:3" ht="15.75" x14ac:dyDescent="0.25">
      <c r="A302" s="234" t="s">
        <v>3019</v>
      </c>
      <c r="B302" s="235" t="s">
        <v>3020</v>
      </c>
      <c r="C302" s="235">
        <v>5</v>
      </c>
    </row>
    <row r="303" spans="1:3" ht="15.75" x14ac:dyDescent="0.25">
      <c r="A303" s="234" t="s">
        <v>3021</v>
      </c>
      <c r="B303" s="235" t="s">
        <v>3022</v>
      </c>
      <c r="C303" s="235">
        <v>4</v>
      </c>
    </row>
    <row r="304" spans="1:3" ht="31.5" x14ac:dyDescent="0.25">
      <c r="A304" s="234" t="s">
        <v>3023</v>
      </c>
      <c r="B304" s="235" t="s">
        <v>3024</v>
      </c>
      <c r="C304" s="235">
        <v>4</v>
      </c>
    </row>
    <row r="305" spans="1:3" ht="15.75" x14ac:dyDescent="0.25">
      <c r="A305" s="234" t="s">
        <v>3025</v>
      </c>
      <c r="B305" s="235" t="s">
        <v>3026</v>
      </c>
      <c r="C305" s="235">
        <v>8</v>
      </c>
    </row>
    <row r="306" spans="1:3" ht="31.5" x14ac:dyDescent="0.25">
      <c r="A306" s="234" t="s">
        <v>3027</v>
      </c>
      <c r="B306" s="235" t="s">
        <v>3028</v>
      </c>
      <c r="C306" s="235">
        <v>7</v>
      </c>
    </row>
    <row r="307" spans="1:3" ht="31.5" x14ac:dyDescent="0.25">
      <c r="A307" s="234" t="s">
        <v>3029</v>
      </c>
      <c r="B307" s="235" t="s">
        <v>3030</v>
      </c>
      <c r="C307" s="235">
        <v>6</v>
      </c>
    </row>
    <row r="308" spans="1:3" ht="15.75" x14ac:dyDescent="0.25">
      <c r="A308" s="234" t="s">
        <v>3031</v>
      </c>
      <c r="B308" s="235" t="s">
        <v>3032</v>
      </c>
      <c r="C308" s="235">
        <v>6</v>
      </c>
    </row>
    <row r="309" spans="1:3" ht="15.75" x14ac:dyDescent="0.25">
      <c r="A309" s="234" t="s">
        <v>3033</v>
      </c>
      <c r="B309" s="235" t="s">
        <v>3034</v>
      </c>
      <c r="C309" s="235">
        <v>5</v>
      </c>
    </row>
    <row r="310" spans="1:3" ht="15.75" x14ac:dyDescent="0.25">
      <c r="A310" s="234" t="s">
        <v>3035</v>
      </c>
      <c r="B310" s="235" t="s">
        <v>2464</v>
      </c>
      <c r="C310" s="235">
        <v>2</v>
      </c>
    </row>
    <row r="311" spans="1:3" ht="31.5" x14ac:dyDescent="0.25">
      <c r="A311" s="234" t="s">
        <v>3036</v>
      </c>
      <c r="B311" s="235" t="s">
        <v>3037</v>
      </c>
      <c r="C311" s="235">
        <v>1</v>
      </c>
    </row>
    <row r="312" spans="1:3" ht="15.75" x14ac:dyDescent="0.25">
      <c r="A312" s="234" t="s">
        <v>3038</v>
      </c>
      <c r="B312" s="235" t="s">
        <v>3039</v>
      </c>
      <c r="C312" s="235">
        <v>4</v>
      </c>
    </row>
    <row r="313" spans="1:3" ht="15.75" x14ac:dyDescent="0.25">
      <c r="A313" s="234" t="s">
        <v>3040</v>
      </c>
      <c r="B313" s="235" t="s">
        <v>3041</v>
      </c>
      <c r="C313" s="235">
        <v>5</v>
      </c>
    </row>
    <row r="314" spans="1:3" ht="15.75" x14ac:dyDescent="0.25">
      <c r="A314" s="234" t="s">
        <v>3042</v>
      </c>
      <c r="B314" s="235" t="s">
        <v>3043</v>
      </c>
      <c r="C314" s="235">
        <v>3</v>
      </c>
    </row>
    <row r="315" spans="1:3" ht="15.75" x14ac:dyDescent="0.25">
      <c r="A315" s="234" t="s">
        <v>3044</v>
      </c>
      <c r="B315" s="235" t="s">
        <v>3045</v>
      </c>
      <c r="C315" s="235">
        <v>6</v>
      </c>
    </row>
    <row r="316" spans="1:3" ht="15.75" x14ac:dyDescent="0.25">
      <c r="A316" s="234" t="s">
        <v>3046</v>
      </c>
      <c r="B316" s="235" t="s">
        <v>3047</v>
      </c>
      <c r="C316" s="235">
        <v>4</v>
      </c>
    </row>
    <row r="317" spans="1:3" ht="15.75" x14ac:dyDescent="0.25">
      <c r="A317" s="234" t="s">
        <v>524</v>
      </c>
      <c r="B317" s="235" t="s">
        <v>3048</v>
      </c>
      <c r="C317" s="235">
        <v>5</v>
      </c>
    </row>
    <row r="318" spans="1:3" ht="15.75" x14ac:dyDescent="0.25">
      <c r="A318" s="234" t="s">
        <v>3049</v>
      </c>
      <c r="B318" s="235" t="s">
        <v>3050</v>
      </c>
      <c r="C318" s="235">
        <v>4</v>
      </c>
    </row>
    <row r="319" spans="1:3" ht="15.75" x14ac:dyDescent="0.25">
      <c r="A319" s="234" t="s">
        <v>3051</v>
      </c>
      <c r="B319" s="235" t="s">
        <v>3052</v>
      </c>
      <c r="C319" s="235">
        <v>6</v>
      </c>
    </row>
    <row r="320" spans="1:3" ht="15.75" x14ac:dyDescent="0.25">
      <c r="A320" s="234" t="s">
        <v>3053</v>
      </c>
      <c r="B320" s="235" t="s">
        <v>3054</v>
      </c>
      <c r="C320" s="235">
        <v>5</v>
      </c>
    </row>
    <row r="321" spans="1:3" ht="15.75" x14ac:dyDescent="0.25">
      <c r="A321" s="234" t="s">
        <v>3055</v>
      </c>
      <c r="B321" s="235" t="s">
        <v>3056</v>
      </c>
      <c r="C321" s="235">
        <v>6</v>
      </c>
    </row>
    <row r="322" spans="1:3" ht="15.75" x14ac:dyDescent="0.25">
      <c r="A322" s="234" t="s">
        <v>3057</v>
      </c>
      <c r="B322" s="235" t="s">
        <v>3058</v>
      </c>
      <c r="C322" s="235">
        <v>4</v>
      </c>
    </row>
    <row r="323" spans="1:3" ht="15.75" x14ac:dyDescent="0.25">
      <c r="A323" s="234" t="s">
        <v>3059</v>
      </c>
      <c r="B323" s="235" t="s">
        <v>3060</v>
      </c>
      <c r="C323" s="235">
        <v>6</v>
      </c>
    </row>
    <row r="324" spans="1:3" ht="15.75" x14ac:dyDescent="0.25">
      <c r="A324" s="234" t="s">
        <v>3061</v>
      </c>
      <c r="B324" s="235" t="s">
        <v>3062</v>
      </c>
      <c r="C324" s="235">
        <v>3</v>
      </c>
    </row>
    <row r="325" spans="1:3" ht="15.75" x14ac:dyDescent="0.25">
      <c r="A325" s="234" t="s">
        <v>3063</v>
      </c>
      <c r="B325" s="235" t="s">
        <v>3064</v>
      </c>
      <c r="C325" s="235">
        <v>5</v>
      </c>
    </row>
    <row r="326" spans="1:3" ht="15.75" x14ac:dyDescent="0.25">
      <c r="A326" s="234" t="s">
        <v>3065</v>
      </c>
      <c r="B326" s="235" t="s">
        <v>3066</v>
      </c>
      <c r="C326" s="235">
        <v>4</v>
      </c>
    </row>
    <row r="327" spans="1:3" ht="15.75" x14ac:dyDescent="0.25">
      <c r="A327" s="234" t="s">
        <v>3067</v>
      </c>
      <c r="B327" s="235" t="s">
        <v>3068</v>
      </c>
      <c r="C327" s="235">
        <v>3</v>
      </c>
    </row>
    <row r="328" spans="1:3" ht="15.75" x14ac:dyDescent="0.25">
      <c r="A328" s="234" t="s">
        <v>3069</v>
      </c>
      <c r="B328" s="235" t="s">
        <v>3070</v>
      </c>
      <c r="C328" s="235">
        <v>4</v>
      </c>
    </row>
    <row r="329" spans="1:3" ht="15.75" x14ac:dyDescent="0.25">
      <c r="A329" s="234" t="s">
        <v>3071</v>
      </c>
      <c r="B329" s="235" t="s">
        <v>3072</v>
      </c>
      <c r="C329" s="235">
        <v>5</v>
      </c>
    </row>
    <row r="330" spans="1:3" ht="15.75" x14ac:dyDescent="0.25">
      <c r="A330" s="234" t="s">
        <v>3073</v>
      </c>
      <c r="B330" s="235" t="s">
        <v>3074</v>
      </c>
      <c r="C330" s="235">
        <v>4</v>
      </c>
    </row>
    <row r="331" spans="1:3" ht="15.75" x14ac:dyDescent="0.25">
      <c r="A331" s="234" t="s">
        <v>3075</v>
      </c>
      <c r="B331" s="235" t="s">
        <v>3076</v>
      </c>
      <c r="C331" s="235">
        <v>5</v>
      </c>
    </row>
    <row r="332" spans="1:3" ht="15.75" x14ac:dyDescent="0.25">
      <c r="A332" s="234" t="s">
        <v>3077</v>
      </c>
      <c r="B332" s="235" t="s">
        <v>3078</v>
      </c>
      <c r="C332" s="235">
        <v>5</v>
      </c>
    </row>
    <row r="333" spans="1:3" ht="15.75" x14ac:dyDescent="0.25">
      <c r="A333" s="234" t="s">
        <v>3079</v>
      </c>
      <c r="B333" s="235" t="s">
        <v>3080</v>
      </c>
      <c r="C333" s="235">
        <v>4</v>
      </c>
    </row>
    <row r="334" spans="1:3" ht="15.75" x14ac:dyDescent="0.25">
      <c r="A334" s="234" t="s">
        <v>3081</v>
      </c>
      <c r="B334" s="235" t="s">
        <v>3082</v>
      </c>
      <c r="C334" s="235">
        <v>4</v>
      </c>
    </row>
    <row r="335" spans="1:3" ht="15.75" x14ac:dyDescent="0.25">
      <c r="A335" s="234" t="s">
        <v>3083</v>
      </c>
      <c r="B335" s="235" t="s">
        <v>3084</v>
      </c>
      <c r="C335" s="235">
        <v>5</v>
      </c>
    </row>
    <row r="336" spans="1:3" ht="31.5" x14ac:dyDescent="0.25">
      <c r="A336" s="234" t="s">
        <v>3085</v>
      </c>
      <c r="B336" s="235" t="s">
        <v>3086</v>
      </c>
      <c r="C336" s="235">
        <v>6</v>
      </c>
    </row>
    <row r="337" spans="1:3" ht="15.75" x14ac:dyDescent="0.25">
      <c r="A337" s="234" t="s">
        <v>3087</v>
      </c>
      <c r="B337" s="235" t="s">
        <v>3088</v>
      </c>
      <c r="C337" s="235">
        <v>5</v>
      </c>
    </row>
    <row r="338" spans="1:3" ht="15.75" x14ac:dyDescent="0.25">
      <c r="A338" s="234" t="s">
        <v>3089</v>
      </c>
      <c r="B338" s="235" t="s">
        <v>3090</v>
      </c>
      <c r="C338" s="235">
        <v>5</v>
      </c>
    </row>
    <row r="339" spans="1:3" ht="15.75" x14ac:dyDescent="0.25">
      <c r="A339" s="234" t="s">
        <v>3091</v>
      </c>
      <c r="B339" s="235" t="s">
        <v>3092</v>
      </c>
      <c r="C339" s="235">
        <v>6</v>
      </c>
    </row>
    <row r="340" spans="1:3" ht="15.75" x14ac:dyDescent="0.25">
      <c r="A340" s="234" t="s">
        <v>3093</v>
      </c>
      <c r="B340" s="235" t="s">
        <v>3094</v>
      </c>
      <c r="C340" s="235">
        <v>5</v>
      </c>
    </row>
    <row r="341" spans="1:3" ht="15.75" x14ac:dyDescent="0.25">
      <c r="A341" s="234" t="s">
        <v>3095</v>
      </c>
      <c r="B341" s="235" t="s">
        <v>3096</v>
      </c>
      <c r="C341" s="235">
        <v>5</v>
      </c>
    </row>
    <row r="342" spans="1:3" ht="15.75" x14ac:dyDescent="0.25">
      <c r="A342" s="234" t="s">
        <v>3097</v>
      </c>
      <c r="B342" s="235" t="s">
        <v>3098</v>
      </c>
      <c r="C342" s="235">
        <v>3</v>
      </c>
    </row>
    <row r="343" spans="1:3" ht="15.75" x14ac:dyDescent="0.25">
      <c r="A343" s="234" t="s">
        <v>3099</v>
      </c>
      <c r="B343" s="235" t="s">
        <v>3100</v>
      </c>
      <c r="C343" s="235">
        <v>6</v>
      </c>
    </row>
    <row r="344" spans="1:3" ht="15.75" x14ac:dyDescent="0.25">
      <c r="A344" s="234" t="s">
        <v>3101</v>
      </c>
      <c r="B344" s="235" t="s">
        <v>3102</v>
      </c>
      <c r="C344" s="235">
        <v>6</v>
      </c>
    </row>
    <row r="345" spans="1:3" ht="15.75" x14ac:dyDescent="0.25">
      <c r="A345" s="234" t="s">
        <v>147</v>
      </c>
      <c r="B345" s="235" t="s">
        <v>3103</v>
      </c>
      <c r="C345" s="235">
        <v>6</v>
      </c>
    </row>
    <row r="346" spans="1:3" ht="31.5" x14ac:dyDescent="0.25">
      <c r="A346" s="234" t="s">
        <v>3104</v>
      </c>
      <c r="B346" s="235" t="s">
        <v>3105</v>
      </c>
      <c r="C346" s="235">
        <v>6</v>
      </c>
    </row>
    <row r="347" spans="1:3" ht="15.75" x14ac:dyDescent="0.25">
      <c r="A347" s="234" t="s">
        <v>3106</v>
      </c>
      <c r="B347" s="235" t="s">
        <v>3107</v>
      </c>
      <c r="C347" s="235">
        <v>6</v>
      </c>
    </row>
    <row r="348" spans="1:3" ht="15.75" x14ac:dyDescent="0.25">
      <c r="A348" s="234" t="s">
        <v>3108</v>
      </c>
      <c r="B348" s="235" t="s">
        <v>3109</v>
      </c>
      <c r="C348" s="235">
        <v>5</v>
      </c>
    </row>
    <row r="349" spans="1:3" ht="15.75" x14ac:dyDescent="0.25">
      <c r="A349" s="234" t="s">
        <v>3110</v>
      </c>
      <c r="B349" s="235" t="s">
        <v>3111</v>
      </c>
      <c r="C349" s="235">
        <v>6</v>
      </c>
    </row>
    <row r="350" spans="1:3" ht="15.75" x14ac:dyDescent="0.25">
      <c r="A350" s="234" t="s">
        <v>755</v>
      </c>
      <c r="B350" s="235" t="s">
        <v>3112</v>
      </c>
      <c r="C350" s="235">
        <v>5</v>
      </c>
    </row>
    <row r="351" spans="1:3" ht="15.75" x14ac:dyDescent="0.25">
      <c r="A351" s="234" t="s">
        <v>3113</v>
      </c>
      <c r="B351" s="235" t="s">
        <v>3114</v>
      </c>
      <c r="C351" s="235">
        <v>5</v>
      </c>
    </row>
    <row r="352" spans="1:3" ht="15.75" x14ac:dyDescent="0.25">
      <c r="A352" s="234" t="s">
        <v>3115</v>
      </c>
      <c r="B352" s="235" t="s">
        <v>3116</v>
      </c>
      <c r="C352" s="235">
        <v>6</v>
      </c>
    </row>
    <row r="353" spans="1:3" ht="15.75" x14ac:dyDescent="0.25">
      <c r="A353" s="234" t="s">
        <v>3117</v>
      </c>
      <c r="B353" s="235" t="s">
        <v>3118</v>
      </c>
      <c r="C353" s="235">
        <v>5</v>
      </c>
    </row>
    <row r="354" spans="1:3" ht="15.75" x14ac:dyDescent="0.25">
      <c r="A354" s="234" t="s">
        <v>3119</v>
      </c>
      <c r="B354" s="235" t="s">
        <v>3120</v>
      </c>
      <c r="C354" s="235">
        <v>6</v>
      </c>
    </row>
    <row r="355" spans="1:3" ht="15.75" x14ac:dyDescent="0.25">
      <c r="A355" s="234" t="s">
        <v>3121</v>
      </c>
      <c r="B355" s="235" t="s">
        <v>3122</v>
      </c>
      <c r="C355" s="235">
        <v>3</v>
      </c>
    </row>
    <row r="356" spans="1:3" ht="15.75" x14ac:dyDescent="0.25">
      <c r="A356" s="234" t="s">
        <v>3123</v>
      </c>
      <c r="B356" s="235" t="s">
        <v>2464</v>
      </c>
      <c r="C356" s="235">
        <v>2</v>
      </c>
    </row>
    <row r="357" spans="1:3" ht="15.75" x14ac:dyDescent="0.25">
      <c r="A357" s="234" t="s">
        <v>3124</v>
      </c>
      <c r="B357" s="235" t="s">
        <v>3125</v>
      </c>
      <c r="C357" s="235">
        <v>7</v>
      </c>
    </row>
    <row r="358" spans="1:3" ht="15.75" x14ac:dyDescent="0.25">
      <c r="A358" s="234" t="s">
        <v>3126</v>
      </c>
      <c r="B358" s="235" t="s">
        <v>3127</v>
      </c>
      <c r="C358" s="235">
        <v>6</v>
      </c>
    </row>
    <row r="359" spans="1:3" ht="15.75" x14ac:dyDescent="0.25">
      <c r="A359" s="234" t="s">
        <v>3128</v>
      </c>
      <c r="B359" s="235" t="s">
        <v>3129</v>
      </c>
      <c r="C359" s="235">
        <v>7</v>
      </c>
    </row>
    <row r="360" spans="1:3" ht="15.75" x14ac:dyDescent="0.25">
      <c r="A360" s="234" t="s">
        <v>3130</v>
      </c>
      <c r="B360" s="235" t="s">
        <v>3131</v>
      </c>
      <c r="C360" s="235">
        <v>5</v>
      </c>
    </row>
    <row r="361" spans="1:3" ht="15.75" x14ac:dyDescent="0.25">
      <c r="A361" s="234" t="s">
        <v>3132</v>
      </c>
      <c r="B361" s="235" t="s">
        <v>3133</v>
      </c>
      <c r="C361" s="235">
        <v>5</v>
      </c>
    </row>
    <row r="362" spans="1:3" ht="15.75" x14ac:dyDescent="0.25">
      <c r="A362" s="234" t="s">
        <v>3134</v>
      </c>
      <c r="B362" s="235" t="s">
        <v>3135</v>
      </c>
      <c r="C362" s="235">
        <v>6</v>
      </c>
    </row>
    <row r="363" spans="1:3" ht="12.75" customHeight="1" x14ac:dyDescent="0.25">
      <c r="A363" s="234" t="s">
        <v>3136</v>
      </c>
      <c r="B363" s="235" t="s">
        <v>3137</v>
      </c>
      <c r="C363" s="235">
        <v>5</v>
      </c>
    </row>
    <row r="364" spans="1:3" ht="12.75" customHeight="1" x14ac:dyDescent="0.25">
      <c r="A364" s="234" t="s">
        <v>3138</v>
      </c>
      <c r="B364" s="235" t="s">
        <v>3139</v>
      </c>
      <c r="C364" s="235">
        <v>4</v>
      </c>
    </row>
    <row r="365" spans="1:3" ht="12.75" customHeight="1" x14ac:dyDescent="0.25">
      <c r="A365" s="234" t="s">
        <v>3140</v>
      </c>
      <c r="B365" s="235" t="s">
        <v>3141</v>
      </c>
      <c r="C365" s="235">
        <v>2</v>
      </c>
    </row>
    <row r="366" spans="1:3" ht="12.75" customHeight="1" x14ac:dyDescent="0.25">
      <c r="A366" s="234" t="s">
        <v>883</v>
      </c>
      <c r="B366" s="235" t="s">
        <v>3142</v>
      </c>
      <c r="C366" s="235">
        <v>5</v>
      </c>
    </row>
    <row r="367" spans="1:3" ht="12.75" customHeight="1" x14ac:dyDescent="0.25">
      <c r="A367" s="234" t="s">
        <v>3143</v>
      </c>
      <c r="B367" s="235" t="s">
        <v>3144</v>
      </c>
      <c r="C367" s="235">
        <v>4</v>
      </c>
    </row>
    <row r="368" spans="1:3" ht="12.75" customHeight="1" x14ac:dyDescent="0.25">
      <c r="A368" s="234" t="s">
        <v>3145</v>
      </c>
      <c r="B368" s="235" t="s">
        <v>3146</v>
      </c>
      <c r="C368" s="235">
        <v>4</v>
      </c>
    </row>
    <row r="369" spans="1:3" ht="12.75" customHeight="1" x14ac:dyDescent="0.25">
      <c r="A369" s="234" t="s">
        <v>3147</v>
      </c>
      <c r="B369" s="235" t="s">
        <v>3148</v>
      </c>
      <c r="C369" s="235">
        <v>5</v>
      </c>
    </row>
    <row r="370" spans="1:3" ht="12.75" customHeight="1" x14ac:dyDescent="0.25">
      <c r="A370" s="234" t="s">
        <v>3149</v>
      </c>
      <c r="B370" s="235" t="s">
        <v>3150</v>
      </c>
      <c r="C370" s="235">
        <v>2</v>
      </c>
    </row>
    <row r="371" spans="1:3" ht="12.75" customHeight="1" x14ac:dyDescent="0.25">
      <c r="A371" s="234" t="s">
        <v>3151</v>
      </c>
      <c r="B371" s="235" t="s">
        <v>3152</v>
      </c>
      <c r="C371" s="235">
        <v>4</v>
      </c>
    </row>
    <row r="372" spans="1:3" ht="12.75" customHeight="1" x14ac:dyDescent="0.25">
      <c r="A372" s="234" t="s">
        <v>3153</v>
      </c>
      <c r="B372" s="235" t="s">
        <v>3154</v>
      </c>
      <c r="C372" s="235">
        <v>4</v>
      </c>
    </row>
    <row r="373" spans="1:3" ht="12.75" customHeight="1" x14ac:dyDescent="0.25">
      <c r="A373" s="234" t="s">
        <v>3155</v>
      </c>
      <c r="B373" s="235" t="s">
        <v>3156</v>
      </c>
      <c r="C373" s="235">
        <v>5</v>
      </c>
    </row>
    <row r="374" spans="1:3" ht="12.75" customHeight="1" x14ac:dyDescent="0.25">
      <c r="A374" s="234" t="s">
        <v>3157</v>
      </c>
      <c r="B374" s="235" t="s">
        <v>3158</v>
      </c>
      <c r="C374" s="235">
        <v>8</v>
      </c>
    </row>
    <row r="375" spans="1:3" ht="12.75" customHeight="1" x14ac:dyDescent="0.25">
      <c r="A375" s="234" t="s">
        <v>3159</v>
      </c>
      <c r="B375" s="235" t="s">
        <v>3160</v>
      </c>
      <c r="C375" s="235">
        <v>3</v>
      </c>
    </row>
    <row r="376" spans="1:3" ht="12.75" customHeight="1" x14ac:dyDescent="0.25">
      <c r="A376" s="234" t="s">
        <v>3161</v>
      </c>
      <c r="B376" s="235" t="s">
        <v>3162</v>
      </c>
      <c r="C376" s="235">
        <v>4</v>
      </c>
    </row>
    <row r="377" spans="1:3" ht="12.75" customHeight="1" x14ac:dyDescent="0.25">
      <c r="A377" s="234" t="s">
        <v>828</v>
      </c>
      <c r="B377" s="235" t="s">
        <v>3163</v>
      </c>
      <c r="C377" s="235">
        <v>6</v>
      </c>
    </row>
    <row r="378" spans="1:3" ht="12.75" customHeight="1" x14ac:dyDescent="0.25">
      <c r="A378" s="234" t="s">
        <v>3164</v>
      </c>
      <c r="B378" s="235" t="s">
        <v>3165</v>
      </c>
      <c r="C378" s="235">
        <v>4</v>
      </c>
    </row>
    <row r="379" spans="1:3" ht="12.75" customHeight="1" x14ac:dyDescent="0.25">
      <c r="A379" s="234" t="s">
        <v>3166</v>
      </c>
      <c r="B379" s="235" t="s">
        <v>3167</v>
      </c>
      <c r="C379" s="235">
        <v>4</v>
      </c>
    </row>
    <row r="380" spans="1:3" ht="12.75" customHeight="1" x14ac:dyDescent="0.25">
      <c r="A380" s="234" t="s">
        <v>3168</v>
      </c>
      <c r="B380" s="235" t="s">
        <v>3169</v>
      </c>
      <c r="C380" s="235">
        <v>5</v>
      </c>
    </row>
    <row r="381" spans="1:3" ht="12.75" customHeight="1" x14ac:dyDescent="0.25">
      <c r="A381" s="234" t="s">
        <v>3170</v>
      </c>
      <c r="B381" s="235" t="s">
        <v>3171</v>
      </c>
      <c r="C381" s="235">
        <v>5</v>
      </c>
    </row>
    <row r="382" spans="1:3" ht="12.75" customHeight="1" x14ac:dyDescent="0.25">
      <c r="A382" s="234" t="s">
        <v>3172</v>
      </c>
      <c r="B382" s="235" t="s">
        <v>3173</v>
      </c>
      <c r="C382" s="235">
        <v>5</v>
      </c>
    </row>
    <row r="383" spans="1:3" ht="12.75" customHeight="1" x14ac:dyDescent="0.25">
      <c r="A383" s="234" t="s">
        <v>3174</v>
      </c>
      <c r="B383" s="235" t="s">
        <v>3175</v>
      </c>
      <c r="C383" s="235">
        <v>4</v>
      </c>
    </row>
    <row r="384" spans="1:3" ht="12.75" customHeight="1" x14ac:dyDescent="0.25">
      <c r="A384" s="234" t="s">
        <v>3176</v>
      </c>
      <c r="B384" s="235" t="s">
        <v>3177</v>
      </c>
      <c r="C384" s="235">
        <v>6</v>
      </c>
    </row>
    <row r="385" spans="1:3" ht="12.75" customHeight="1" x14ac:dyDescent="0.25">
      <c r="A385" s="234" t="s">
        <v>3178</v>
      </c>
      <c r="B385" s="235" t="s">
        <v>3179</v>
      </c>
      <c r="C385" s="235">
        <v>5</v>
      </c>
    </row>
    <row r="386" spans="1:3" ht="12.75" customHeight="1" x14ac:dyDescent="0.25">
      <c r="A386" s="234" t="s">
        <v>3180</v>
      </c>
      <c r="B386" s="235" t="s">
        <v>3181</v>
      </c>
      <c r="C386" s="235">
        <v>6</v>
      </c>
    </row>
    <row r="387" spans="1:3" ht="12.75" customHeight="1" x14ac:dyDescent="0.25">
      <c r="A387" s="234" t="s">
        <v>3182</v>
      </c>
      <c r="B387" s="235" t="s">
        <v>3183</v>
      </c>
      <c r="C387" s="235">
        <v>4</v>
      </c>
    </row>
    <row r="388" spans="1:3" ht="12.75" customHeight="1" x14ac:dyDescent="0.25">
      <c r="A388" s="234" t="s">
        <v>3184</v>
      </c>
      <c r="B388" s="235" t="s">
        <v>3185</v>
      </c>
      <c r="C388" s="235">
        <v>5</v>
      </c>
    </row>
    <row r="389" spans="1:3" ht="12.75" customHeight="1" x14ac:dyDescent="0.25">
      <c r="A389" s="234" t="s">
        <v>3186</v>
      </c>
      <c r="B389" s="235" t="s">
        <v>3187</v>
      </c>
      <c r="C389" s="235">
        <v>4</v>
      </c>
    </row>
    <row r="390" spans="1:3" ht="12.75" customHeight="1" x14ac:dyDescent="0.25">
      <c r="A390" s="234" t="s">
        <v>3188</v>
      </c>
      <c r="B390" s="235" t="s">
        <v>3189</v>
      </c>
      <c r="C390" s="235">
        <v>3</v>
      </c>
    </row>
    <row r="391" spans="1:3" ht="12.75" customHeight="1" x14ac:dyDescent="0.25">
      <c r="A391" s="234" t="s">
        <v>3190</v>
      </c>
      <c r="B391" s="235" t="s">
        <v>3191</v>
      </c>
      <c r="C391" s="235">
        <v>2</v>
      </c>
    </row>
    <row r="392" spans="1:3" ht="12.75" customHeight="1" x14ac:dyDescent="0.25">
      <c r="A392" s="234" t="s">
        <v>3192</v>
      </c>
      <c r="B392" s="235" t="s">
        <v>3193</v>
      </c>
      <c r="C392" s="235">
        <v>2</v>
      </c>
    </row>
    <row r="393" spans="1:3" ht="12.75" customHeight="1" x14ac:dyDescent="0.25">
      <c r="A393" s="234" t="s">
        <v>3194</v>
      </c>
      <c r="B393" s="235" t="s">
        <v>2464</v>
      </c>
      <c r="C393" s="235">
        <v>2</v>
      </c>
    </row>
    <row r="394" spans="1:3" ht="12.75" customHeight="1" x14ac:dyDescent="0.25">
      <c r="A394" s="234" t="s">
        <v>3195</v>
      </c>
      <c r="B394" s="235" t="s">
        <v>3196</v>
      </c>
      <c r="C394" s="235">
        <v>3</v>
      </c>
    </row>
    <row r="395" spans="1:3" ht="12.75" customHeight="1" x14ac:dyDescent="0.25">
      <c r="A395" s="234" t="s">
        <v>3197</v>
      </c>
      <c r="B395" s="235" t="s">
        <v>3198</v>
      </c>
      <c r="C395" s="235">
        <v>4</v>
      </c>
    </row>
    <row r="396" spans="1:3" ht="12.75" customHeight="1" x14ac:dyDescent="0.25">
      <c r="A396" s="234" t="s">
        <v>3199</v>
      </c>
      <c r="B396" s="235" t="s">
        <v>3200</v>
      </c>
      <c r="C396" s="235">
        <v>1</v>
      </c>
    </row>
    <row r="397" spans="1:3" ht="12.75" customHeight="1" x14ac:dyDescent="0.25">
      <c r="A397" s="234" t="s">
        <v>3201</v>
      </c>
      <c r="B397" s="235" t="s">
        <v>3202</v>
      </c>
      <c r="C397" s="235">
        <v>1</v>
      </c>
    </row>
    <row r="398" spans="1:3" ht="12.75" customHeight="1" x14ac:dyDescent="0.25">
      <c r="A398" s="234" t="s">
        <v>3203</v>
      </c>
      <c r="B398" s="235" t="s">
        <v>2464</v>
      </c>
      <c r="C398" s="235">
        <v>2</v>
      </c>
    </row>
    <row r="399" spans="1:3" ht="12.75" customHeight="1" x14ac:dyDescent="0.25">
      <c r="A399" s="234" t="s">
        <v>3204</v>
      </c>
      <c r="B399" s="235" t="s">
        <v>3205</v>
      </c>
      <c r="C399" s="235">
        <v>1</v>
      </c>
    </row>
    <row r="400" spans="1:3" ht="12.75" customHeight="1" x14ac:dyDescent="0.25">
      <c r="A400" s="234" t="s">
        <v>3206</v>
      </c>
      <c r="B400" s="235" t="s">
        <v>3207</v>
      </c>
      <c r="C400" s="235">
        <v>1</v>
      </c>
    </row>
    <row r="401" spans="1:3" ht="12.75" customHeight="1" x14ac:dyDescent="0.25">
      <c r="A401" s="234" t="s">
        <v>3208</v>
      </c>
      <c r="B401" s="235" t="s">
        <v>3209</v>
      </c>
      <c r="C401" s="235">
        <v>1</v>
      </c>
    </row>
    <row r="402" spans="1:3" ht="12.75" customHeight="1" x14ac:dyDescent="0.25">
      <c r="A402" s="234" t="s">
        <v>3210</v>
      </c>
      <c r="B402" s="235" t="s">
        <v>3211</v>
      </c>
      <c r="C402" s="235">
        <v>1</v>
      </c>
    </row>
    <row r="403" spans="1:3" ht="12.75" customHeight="1" x14ac:dyDescent="0.25">
      <c r="A403" s="234" t="s">
        <v>3212</v>
      </c>
      <c r="B403" s="235" t="s">
        <v>3213</v>
      </c>
      <c r="C403" s="235">
        <v>1</v>
      </c>
    </row>
    <row r="404" spans="1:3" ht="12.75" customHeight="1" x14ac:dyDescent="0.25">
      <c r="A404" s="234" t="s">
        <v>3214</v>
      </c>
      <c r="B404" s="235" t="s">
        <v>3215</v>
      </c>
      <c r="C404" s="235">
        <v>1</v>
      </c>
    </row>
    <row r="405" spans="1:3" ht="12.75" customHeight="1" x14ac:dyDescent="0.25">
      <c r="A405" s="234" t="s">
        <v>3216</v>
      </c>
      <c r="B405" s="235" t="s">
        <v>3217</v>
      </c>
      <c r="C405" s="235">
        <v>1</v>
      </c>
    </row>
    <row r="406" spans="1:3" ht="12.75" customHeight="1" x14ac:dyDescent="0.25">
      <c r="A406" s="234" t="s">
        <v>3218</v>
      </c>
      <c r="B406" s="235" t="s">
        <v>3219</v>
      </c>
      <c r="C406" s="235">
        <v>1</v>
      </c>
    </row>
    <row r="407" spans="1:3" ht="12.75" customHeight="1" x14ac:dyDescent="0.25">
      <c r="A407" s="234" t="s">
        <v>3220</v>
      </c>
      <c r="B407" s="235" t="s">
        <v>3221</v>
      </c>
      <c r="C407" s="235">
        <v>1</v>
      </c>
    </row>
    <row r="408" spans="1:3" ht="12.75" customHeight="1" x14ac:dyDescent="0.25">
      <c r="A408" s="234" t="s">
        <v>3222</v>
      </c>
      <c r="B408" s="235" t="s">
        <v>3223</v>
      </c>
      <c r="C408" s="235">
        <v>1</v>
      </c>
    </row>
    <row r="409" spans="1:3" ht="12.75" customHeight="1" x14ac:dyDescent="0.25">
      <c r="A409" s="234" t="s">
        <v>3224</v>
      </c>
      <c r="B409" s="235" t="s">
        <v>3225</v>
      </c>
      <c r="C409" s="235">
        <v>1</v>
      </c>
    </row>
    <row r="410" spans="1:3" ht="12.75" customHeight="1" x14ac:dyDescent="0.25">
      <c r="A410" s="234" t="s">
        <v>3226</v>
      </c>
      <c r="B410" s="235" t="s">
        <v>3227</v>
      </c>
      <c r="C410" s="235">
        <v>1</v>
      </c>
    </row>
    <row r="411" spans="1:3" ht="12.75" customHeight="1" x14ac:dyDescent="0.25">
      <c r="A411" s="234" t="s">
        <v>3228</v>
      </c>
      <c r="B411" s="235" t="s">
        <v>3229</v>
      </c>
      <c r="C411" s="235">
        <v>1</v>
      </c>
    </row>
    <row r="412" spans="1:3" ht="12.75" customHeight="1" x14ac:dyDescent="0.25">
      <c r="A412" s="234" t="s">
        <v>3230</v>
      </c>
      <c r="B412" s="235" t="s">
        <v>3231</v>
      </c>
      <c r="C412" s="235">
        <v>1</v>
      </c>
    </row>
    <row r="413" spans="1:3" ht="12.75" customHeight="1" x14ac:dyDescent="0.25">
      <c r="A413" s="234" t="s">
        <v>3232</v>
      </c>
      <c r="B413" s="235" t="s">
        <v>3233</v>
      </c>
      <c r="C413" s="235">
        <v>1</v>
      </c>
    </row>
    <row r="414" spans="1:3" ht="12.75" customHeight="1" x14ac:dyDescent="0.25">
      <c r="A414" s="234" t="s">
        <v>3234</v>
      </c>
      <c r="B414" s="235" t="s">
        <v>3235</v>
      </c>
      <c r="C414" s="235">
        <v>1</v>
      </c>
    </row>
    <row r="415" spans="1:3" ht="12.75" customHeight="1" x14ac:dyDescent="0.25">
      <c r="A415" s="234" t="s">
        <v>3236</v>
      </c>
      <c r="B415" s="235" t="s">
        <v>3237</v>
      </c>
      <c r="C415" s="235">
        <v>1</v>
      </c>
    </row>
    <row r="416" spans="1:3" ht="12.75" customHeight="1" x14ac:dyDescent="0.25">
      <c r="A416" s="234" t="s">
        <v>3238</v>
      </c>
      <c r="B416" s="235" t="s">
        <v>3239</v>
      </c>
      <c r="C416" s="235">
        <v>1</v>
      </c>
    </row>
    <row r="417" spans="1:3" ht="12.75" customHeight="1" x14ac:dyDescent="0.25">
      <c r="A417" s="234" t="s">
        <v>3240</v>
      </c>
      <c r="B417" s="235" t="s">
        <v>3241</v>
      </c>
      <c r="C417" s="235">
        <v>1</v>
      </c>
    </row>
    <row r="418" spans="1:3" ht="12.75" customHeight="1" x14ac:dyDescent="0.25">
      <c r="A418" s="234" t="s">
        <v>3242</v>
      </c>
      <c r="B418" s="235" t="s">
        <v>3243</v>
      </c>
      <c r="C418" s="235">
        <v>1</v>
      </c>
    </row>
    <row r="419" spans="1:3" ht="12.75" customHeight="1" x14ac:dyDescent="0.25">
      <c r="A419" s="234" t="s">
        <v>3244</v>
      </c>
      <c r="B419" s="235" t="s">
        <v>3245</v>
      </c>
      <c r="C419" s="235">
        <v>1</v>
      </c>
    </row>
    <row r="420" spans="1:3" ht="12.75" customHeight="1" x14ac:dyDescent="0.25">
      <c r="A420" s="234" t="s">
        <v>3246</v>
      </c>
      <c r="B420" s="235" t="s">
        <v>3247</v>
      </c>
      <c r="C420" s="235">
        <v>1</v>
      </c>
    </row>
    <row r="421" spans="1:3" ht="12.75" customHeight="1" x14ac:dyDescent="0.25">
      <c r="A421" s="234" t="s">
        <v>3248</v>
      </c>
      <c r="B421" s="235" t="s">
        <v>3249</v>
      </c>
      <c r="C421" s="235">
        <v>1</v>
      </c>
    </row>
    <row r="422" spans="1:3" ht="12.75" customHeight="1" x14ac:dyDescent="0.25">
      <c r="A422" s="234" t="s">
        <v>3250</v>
      </c>
      <c r="B422" s="235" t="s">
        <v>3251</v>
      </c>
      <c r="C422" s="235">
        <v>1</v>
      </c>
    </row>
    <row r="423" spans="1:3" ht="12.75" customHeight="1" x14ac:dyDescent="0.25">
      <c r="A423" s="234" t="s">
        <v>3252</v>
      </c>
      <c r="B423" s="235" t="s">
        <v>3253</v>
      </c>
      <c r="C423" s="235">
        <v>1</v>
      </c>
    </row>
    <row r="424" spans="1:3" ht="12.75" customHeight="1" x14ac:dyDescent="0.25">
      <c r="A424" s="234" t="s">
        <v>3254</v>
      </c>
      <c r="B424" s="235" t="s">
        <v>3255</v>
      </c>
      <c r="C424" s="235">
        <v>1</v>
      </c>
    </row>
    <row r="425" spans="1:3" ht="12.75" customHeight="1" x14ac:dyDescent="0.25">
      <c r="A425" s="234" t="s">
        <v>3256</v>
      </c>
      <c r="B425" s="235" t="s">
        <v>3257</v>
      </c>
      <c r="C425" s="235">
        <v>1</v>
      </c>
    </row>
    <row r="426" spans="1:3" ht="12.75" customHeight="1" x14ac:dyDescent="0.25">
      <c r="A426" s="234" t="s">
        <v>3258</v>
      </c>
      <c r="B426" s="235" t="s">
        <v>3259</v>
      </c>
      <c r="C426" s="235">
        <v>1</v>
      </c>
    </row>
    <row r="427" spans="1:3" ht="12.75" customHeight="1" x14ac:dyDescent="0.25">
      <c r="A427" s="234" t="s">
        <v>3260</v>
      </c>
      <c r="B427" s="235" t="s">
        <v>3261</v>
      </c>
      <c r="C427" s="235">
        <v>1</v>
      </c>
    </row>
    <row r="428" spans="1:3" ht="12.75" customHeight="1" x14ac:dyDescent="0.25">
      <c r="A428" s="234" t="s">
        <v>3262</v>
      </c>
      <c r="B428" s="235" t="s">
        <v>3263</v>
      </c>
      <c r="C428" s="235">
        <v>1</v>
      </c>
    </row>
    <row r="429" spans="1:3" ht="12.75" customHeight="1" x14ac:dyDescent="0.25">
      <c r="A429" s="234" t="s">
        <v>3264</v>
      </c>
      <c r="B429" s="235" t="s">
        <v>3265</v>
      </c>
      <c r="C429" s="235">
        <v>1</v>
      </c>
    </row>
    <row r="430" spans="1:3" ht="12.75" customHeight="1" x14ac:dyDescent="0.25">
      <c r="A430" s="234" t="s">
        <v>3266</v>
      </c>
      <c r="B430" s="235" t="s">
        <v>3267</v>
      </c>
      <c r="C430" s="235">
        <v>1</v>
      </c>
    </row>
    <row r="431" spans="1:3" ht="12.75" customHeight="1" x14ac:dyDescent="0.25">
      <c r="A431" s="234" t="s">
        <v>3268</v>
      </c>
      <c r="B431" s="235" t="s">
        <v>3269</v>
      </c>
      <c r="C431" s="235">
        <v>1</v>
      </c>
    </row>
    <row r="432" spans="1:3" ht="12.75" customHeight="1" x14ac:dyDescent="0.25">
      <c r="A432" s="234" t="s">
        <v>3270</v>
      </c>
      <c r="B432" s="235" t="s">
        <v>3271</v>
      </c>
      <c r="C432" s="235">
        <v>1</v>
      </c>
    </row>
    <row r="433" spans="1:3" ht="12.75" customHeight="1" x14ac:dyDescent="0.25">
      <c r="A433" s="234" t="s">
        <v>3272</v>
      </c>
      <c r="B433" s="235" t="s">
        <v>3273</v>
      </c>
      <c r="C433" s="235">
        <v>1</v>
      </c>
    </row>
    <row r="434" spans="1:3" ht="12.75" customHeight="1" x14ac:dyDescent="0.25">
      <c r="A434" s="234" t="s">
        <v>3274</v>
      </c>
      <c r="B434" s="235" t="s">
        <v>3275</v>
      </c>
      <c r="C434" s="235">
        <v>1</v>
      </c>
    </row>
    <row r="435" spans="1:3" ht="12.75" customHeight="1" x14ac:dyDescent="0.25">
      <c r="A435" s="234" t="s">
        <v>3276</v>
      </c>
      <c r="B435" s="235" t="s">
        <v>3263</v>
      </c>
      <c r="C435" s="235">
        <v>1</v>
      </c>
    </row>
    <row r="436" spans="1:3" ht="12.75" customHeight="1" x14ac:dyDescent="0.25">
      <c r="A436" s="234" t="s">
        <v>3277</v>
      </c>
      <c r="B436" s="235" t="s">
        <v>3278</v>
      </c>
      <c r="C436" s="235">
        <v>1</v>
      </c>
    </row>
    <row r="437" spans="1:3" ht="12.75" customHeight="1" x14ac:dyDescent="0.25">
      <c r="A437" s="234" t="s">
        <v>3279</v>
      </c>
      <c r="B437" s="235" t="s">
        <v>3280</v>
      </c>
      <c r="C437" s="235">
        <v>1</v>
      </c>
    </row>
    <row r="438" spans="1:3" ht="12.75" customHeight="1" x14ac:dyDescent="0.25">
      <c r="A438" s="234" t="s">
        <v>3281</v>
      </c>
      <c r="B438" s="235" t="s">
        <v>3282</v>
      </c>
      <c r="C438" s="235">
        <v>1</v>
      </c>
    </row>
    <row r="439" spans="1:3" ht="12.75" customHeight="1" x14ac:dyDescent="0.25">
      <c r="A439" s="234" t="s">
        <v>3283</v>
      </c>
      <c r="B439" s="235" t="s">
        <v>3284</v>
      </c>
      <c r="C439" s="235">
        <v>1</v>
      </c>
    </row>
    <row r="440" spans="1:3" ht="12.75" customHeight="1" x14ac:dyDescent="0.25">
      <c r="A440" s="234" t="s">
        <v>3285</v>
      </c>
      <c r="B440" s="235" t="s">
        <v>3286</v>
      </c>
      <c r="C440" s="235">
        <v>1</v>
      </c>
    </row>
    <row r="441" spans="1:3" ht="12.75" customHeight="1" x14ac:dyDescent="0.25">
      <c r="A441" s="234" t="s">
        <v>3287</v>
      </c>
      <c r="B441" s="235" t="s">
        <v>3288</v>
      </c>
      <c r="C441" s="235">
        <v>1</v>
      </c>
    </row>
    <row r="442" spans="1:3" ht="12.75" customHeight="1" x14ac:dyDescent="0.25">
      <c r="A442" s="234" t="s">
        <v>3289</v>
      </c>
      <c r="B442" s="235" t="s">
        <v>3290</v>
      </c>
      <c r="C442" s="235">
        <v>1</v>
      </c>
    </row>
    <row r="443" spans="1:3" ht="12.75" customHeight="1" x14ac:dyDescent="0.25">
      <c r="A443" s="234" t="s">
        <v>3291</v>
      </c>
      <c r="B443" s="235" t="s">
        <v>3292</v>
      </c>
      <c r="C443" s="235">
        <v>1</v>
      </c>
    </row>
    <row r="444" spans="1:3" ht="12.75" customHeight="1" x14ac:dyDescent="0.25">
      <c r="A444" s="234" t="s">
        <v>3293</v>
      </c>
      <c r="B444" s="235" t="s">
        <v>3294</v>
      </c>
      <c r="C444" s="235">
        <v>1</v>
      </c>
    </row>
    <row r="445" spans="1:3" ht="12.75" customHeight="1" x14ac:dyDescent="0.25">
      <c r="A445" s="234" t="s">
        <v>3295</v>
      </c>
      <c r="B445" s="235" t="s">
        <v>3296</v>
      </c>
      <c r="C445" s="235">
        <v>1</v>
      </c>
    </row>
    <row r="446" spans="1:3" ht="12.75" customHeight="1" x14ac:dyDescent="0.25">
      <c r="A446" s="234" t="s">
        <v>3297</v>
      </c>
      <c r="B446" s="235" t="s">
        <v>3298</v>
      </c>
      <c r="C446" s="235">
        <v>1</v>
      </c>
    </row>
    <row r="447" spans="1:3" ht="12.75" customHeight="1" x14ac:dyDescent="0.25">
      <c r="A447" s="234" t="s">
        <v>3299</v>
      </c>
      <c r="B447" s="235" t="s">
        <v>3300</v>
      </c>
      <c r="C447" s="235">
        <v>1</v>
      </c>
    </row>
    <row r="448" spans="1:3" ht="12.75" customHeight="1" x14ac:dyDescent="0.25">
      <c r="A448" s="234" t="s">
        <v>3301</v>
      </c>
      <c r="B448" s="235" t="s">
        <v>3302</v>
      </c>
      <c r="C448" s="235">
        <v>1</v>
      </c>
    </row>
    <row r="449" spans="1:3" ht="12.75" customHeight="1" x14ac:dyDescent="0.25">
      <c r="A449" s="234" t="s">
        <v>3303</v>
      </c>
      <c r="B449" s="235" t="s">
        <v>3304</v>
      </c>
      <c r="C449" s="235">
        <v>1</v>
      </c>
    </row>
    <row r="450" spans="1:3" ht="12.75" customHeight="1" x14ac:dyDescent="0.25">
      <c r="A450" s="234" t="s">
        <v>3305</v>
      </c>
      <c r="B450" s="235" t="s">
        <v>3306</v>
      </c>
      <c r="C450" s="235">
        <v>1</v>
      </c>
    </row>
    <row r="451" spans="1:3" ht="12.75" customHeight="1" x14ac:dyDescent="0.25">
      <c r="A451" s="234" t="s">
        <v>3307</v>
      </c>
      <c r="B451" s="235" t="s">
        <v>3308</v>
      </c>
      <c r="C451" s="235">
        <v>1</v>
      </c>
    </row>
    <row r="452" spans="1:3" ht="12.75" customHeight="1" x14ac:dyDescent="0.25">
      <c r="A452" s="234" t="s">
        <v>3309</v>
      </c>
      <c r="B452" s="235" t="s">
        <v>3310</v>
      </c>
      <c r="C452" s="235">
        <v>1</v>
      </c>
    </row>
    <row r="453" spans="1:3" ht="12.75" customHeight="1" x14ac:dyDescent="0.25">
      <c r="A453" s="234" t="s">
        <v>3311</v>
      </c>
      <c r="B453" s="235" t="s">
        <v>3312</v>
      </c>
      <c r="C453" s="235">
        <v>1</v>
      </c>
    </row>
    <row r="454" spans="1:3" ht="12.75" customHeight="1" x14ac:dyDescent="0.25">
      <c r="A454" s="234" t="s">
        <v>3313</v>
      </c>
      <c r="B454" s="235" t="s">
        <v>3314</v>
      </c>
      <c r="C454" s="235">
        <v>1</v>
      </c>
    </row>
    <row r="455" spans="1:3" ht="12.75" customHeight="1" x14ac:dyDescent="0.25">
      <c r="A455" s="234" t="s">
        <v>3315</v>
      </c>
      <c r="B455" s="235" t="s">
        <v>3316</v>
      </c>
      <c r="C455" s="235">
        <v>1</v>
      </c>
    </row>
    <row r="456" spans="1:3" ht="12.75" customHeight="1" x14ac:dyDescent="0.25">
      <c r="A456" s="234" t="s">
        <v>3317</v>
      </c>
      <c r="B456" s="235" t="s">
        <v>3318</v>
      </c>
      <c r="C456" s="235">
        <v>1</v>
      </c>
    </row>
    <row r="457" spans="1:3" ht="12.75" customHeight="1" x14ac:dyDescent="0.25">
      <c r="A457" s="234" t="s">
        <v>3319</v>
      </c>
      <c r="B457" s="235" t="s">
        <v>3320</v>
      </c>
      <c r="C457" s="235">
        <v>1</v>
      </c>
    </row>
    <row r="458" spans="1:3" ht="12.75" customHeight="1" x14ac:dyDescent="0.25">
      <c r="A458" s="234" t="s">
        <v>3321</v>
      </c>
      <c r="B458" s="235" t="s">
        <v>3322</v>
      </c>
      <c r="C458" s="235">
        <v>1</v>
      </c>
    </row>
    <row r="459" spans="1:3" ht="12.75" customHeight="1" x14ac:dyDescent="0.25">
      <c r="A459" s="234" t="s">
        <v>3323</v>
      </c>
      <c r="B459" s="235" t="s">
        <v>3324</v>
      </c>
      <c r="C459" s="235">
        <v>1</v>
      </c>
    </row>
    <row r="460" spans="1:3" ht="12.75" customHeight="1" x14ac:dyDescent="0.25">
      <c r="A460" s="234" t="s">
        <v>3325</v>
      </c>
      <c r="B460" s="235" t="s">
        <v>3326</v>
      </c>
      <c r="C460" s="235">
        <v>1</v>
      </c>
    </row>
    <row r="461" spans="1:3" ht="12.75" customHeight="1" x14ac:dyDescent="0.25">
      <c r="A461" s="234" t="s">
        <v>3327</v>
      </c>
      <c r="B461" s="235" t="s">
        <v>3328</v>
      </c>
      <c r="C461" s="235">
        <v>1</v>
      </c>
    </row>
    <row r="462" spans="1:3" ht="12.75" customHeight="1" x14ac:dyDescent="0.25">
      <c r="A462" s="234" t="s">
        <v>3329</v>
      </c>
      <c r="B462" s="235" t="s">
        <v>3330</v>
      </c>
      <c r="C462" s="235">
        <v>1</v>
      </c>
    </row>
    <row r="463" spans="1:3" ht="12.75" customHeight="1" x14ac:dyDescent="0.25">
      <c r="A463" s="234" t="s">
        <v>3331</v>
      </c>
      <c r="B463" s="235" t="s">
        <v>3332</v>
      </c>
      <c r="C463" s="235">
        <v>1</v>
      </c>
    </row>
    <row r="464" spans="1:3" ht="12.75" customHeight="1" x14ac:dyDescent="0.25">
      <c r="A464" s="234" t="s">
        <v>3333</v>
      </c>
      <c r="B464" s="235" t="s">
        <v>3334</v>
      </c>
      <c r="C464" s="235">
        <v>1</v>
      </c>
    </row>
    <row r="465" spans="1:3" ht="12.75" customHeight="1" x14ac:dyDescent="0.25">
      <c r="A465" s="234" t="s">
        <v>3335</v>
      </c>
      <c r="B465" s="235" t="s">
        <v>3336</v>
      </c>
      <c r="C465" s="235">
        <v>1</v>
      </c>
    </row>
    <row r="466" spans="1:3" ht="12.75" customHeight="1" x14ac:dyDescent="0.25">
      <c r="A466" s="234" t="s">
        <v>3337</v>
      </c>
      <c r="B466" s="235" t="s">
        <v>3338</v>
      </c>
      <c r="C466" s="235">
        <v>1</v>
      </c>
    </row>
    <row r="467" spans="1:3" ht="12.75" customHeight="1" x14ac:dyDescent="0.25">
      <c r="A467" s="234" t="s">
        <v>3339</v>
      </c>
      <c r="B467" s="235" t="s">
        <v>3340</v>
      </c>
      <c r="C467" s="235">
        <v>1</v>
      </c>
    </row>
    <row r="468" spans="1:3" ht="12.75" customHeight="1" x14ac:dyDescent="0.25">
      <c r="A468" s="234" t="s">
        <v>3341</v>
      </c>
      <c r="B468" s="235" t="s">
        <v>3342</v>
      </c>
      <c r="C468" s="235">
        <v>1</v>
      </c>
    </row>
    <row r="469" spans="1:3" ht="12.75" customHeight="1" x14ac:dyDescent="0.25">
      <c r="A469" s="234" t="s">
        <v>3343</v>
      </c>
      <c r="B469" s="235" t="s">
        <v>3344</v>
      </c>
      <c r="C469" s="235">
        <v>1</v>
      </c>
    </row>
    <row r="470" spans="1:3" ht="12.75" customHeight="1" x14ac:dyDescent="0.25">
      <c r="A470" s="234" t="s">
        <v>3345</v>
      </c>
      <c r="B470" s="235" t="s">
        <v>3346</v>
      </c>
      <c r="C470" s="235">
        <v>1</v>
      </c>
    </row>
    <row r="471" spans="1:3" ht="12.75" customHeight="1" x14ac:dyDescent="0.25">
      <c r="A471" s="234" t="s">
        <v>3347</v>
      </c>
      <c r="B471" s="235" t="s">
        <v>3348</v>
      </c>
      <c r="C471" s="235">
        <v>1</v>
      </c>
    </row>
    <row r="472" spans="1:3" ht="12.75" customHeight="1" x14ac:dyDescent="0.25">
      <c r="A472" s="234" t="s">
        <v>3349</v>
      </c>
      <c r="B472" s="235" t="s">
        <v>3350</v>
      </c>
      <c r="C472" s="235">
        <v>1</v>
      </c>
    </row>
    <row r="473" spans="1:3" ht="12.75" customHeight="1" x14ac:dyDescent="0.25">
      <c r="A473" s="234" t="s">
        <v>3351</v>
      </c>
      <c r="B473" s="235" t="s">
        <v>3352</v>
      </c>
      <c r="C473" s="235">
        <v>1</v>
      </c>
    </row>
    <row r="474" spans="1:3" ht="12.75" customHeight="1" x14ac:dyDescent="0.25">
      <c r="A474" s="234" t="s">
        <v>3353</v>
      </c>
      <c r="B474" s="235" t="s">
        <v>3354</v>
      </c>
      <c r="C474" s="235">
        <v>1</v>
      </c>
    </row>
    <row r="475" spans="1:3" ht="12.75" customHeight="1" x14ac:dyDescent="0.25">
      <c r="A475" s="234" t="s">
        <v>3355</v>
      </c>
      <c r="B475" s="235" t="s">
        <v>3356</v>
      </c>
      <c r="C475" s="235">
        <v>1</v>
      </c>
    </row>
    <row r="476" spans="1:3" ht="12.75" customHeight="1" x14ac:dyDescent="0.25">
      <c r="A476" s="234" t="s">
        <v>3357</v>
      </c>
      <c r="B476" s="235" t="s">
        <v>3358</v>
      </c>
      <c r="C476" s="235">
        <v>1</v>
      </c>
    </row>
    <row r="477" spans="1:3" ht="12.75" customHeight="1" x14ac:dyDescent="0.25">
      <c r="A477" s="234" t="s">
        <v>3359</v>
      </c>
      <c r="B477" s="235" t="s">
        <v>3360</v>
      </c>
      <c r="C477" s="235">
        <v>1</v>
      </c>
    </row>
    <row r="478" spans="1:3" ht="12.75" customHeight="1" x14ac:dyDescent="0.25">
      <c r="A478" s="234" t="s">
        <v>3361</v>
      </c>
      <c r="B478" s="235" t="s">
        <v>3362</v>
      </c>
      <c r="C478" s="235">
        <v>1</v>
      </c>
    </row>
    <row r="479" spans="1:3" ht="12.75" customHeight="1" x14ac:dyDescent="0.25">
      <c r="A479" s="234" t="s">
        <v>3363</v>
      </c>
      <c r="B479" s="235" t="s">
        <v>3364</v>
      </c>
      <c r="C479" s="235">
        <v>1</v>
      </c>
    </row>
    <row r="480" spans="1:3" ht="12.75" customHeight="1" x14ac:dyDescent="0.25">
      <c r="A480" s="234" t="s">
        <v>3365</v>
      </c>
      <c r="B480" s="235" t="s">
        <v>3366</v>
      </c>
      <c r="C480" s="235">
        <v>1</v>
      </c>
    </row>
    <row r="481" spans="1:3" ht="12.75" customHeight="1" x14ac:dyDescent="0.25">
      <c r="A481" s="234" t="s">
        <v>3367</v>
      </c>
      <c r="B481" s="235" t="s">
        <v>3368</v>
      </c>
      <c r="C481" s="235">
        <v>1</v>
      </c>
    </row>
    <row r="482" spans="1:3" ht="12.75" customHeight="1" x14ac:dyDescent="0.25">
      <c r="A482" s="234" t="s">
        <v>3369</v>
      </c>
      <c r="B482" s="235" t="s">
        <v>3370</v>
      </c>
      <c r="C482" s="235">
        <v>1</v>
      </c>
    </row>
    <row r="483" spans="1:3" ht="12.75" customHeight="1" x14ac:dyDescent="0.25">
      <c r="A483" s="234" t="s">
        <v>3371</v>
      </c>
      <c r="B483" s="235" t="s">
        <v>3372</v>
      </c>
      <c r="C483" s="235">
        <v>1</v>
      </c>
    </row>
    <row r="484" spans="1:3" ht="12.75" customHeight="1" x14ac:dyDescent="0.25">
      <c r="A484" s="234" t="s">
        <v>3373</v>
      </c>
      <c r="B484" s="235" t="s">
        <v>3374</v>
      </c>
      <c r="C484" s="235">
        <v>1</v>
      </c>
    </row>
    <row r="485" spans="1:3" ht="12.75" customHeight="1" x14ac:dyDescent="0.25">
      <c r="A485" s="234" t="s">
        <v>3375</v>
      </c>
      <c r="B485" s="235" t="s">
        <v>3376</v>
      </c>
      <c r="C485" s="235">
        <v>1</v>
      </c>
    </row>
    <row r="486" spans="1:3" ht="12.75" customHeight="1" x14ac:dyDescent="0.25">
      <c r="A486" s="234" t="s">
        <v>3377</v>
      </c>
      <c r="B486" s="235" t="s">
        <v>3378</v>
      </c>
      <c r="C486" s="235">
        <v>1</v>
      </c>
    </row>
    <row r="487" spans="1:3" ht="12.75" customHeight="1" x14ac:dyDescent="0.25">
      <c r="A487" s="234" t="s">
        <v>3379</v>
      </c>
      <c r="B487" s="235" t="s">
        <v>3380</v>
      </c>
      <c r="C487" s="235">
        <v>1</v>
      </c>
    </row>
    <row r="488" spans="1:3" ht="12.75" customHeight="1" x14ac:dyDescent="0.25">
      <c r="A488" s="234" t="s">
        <v>3381</v>
      </c>
      <c r="B488" s="235" t="s">
        <v>3382</v>
      </c>
      <c r="C488" s="235">
        <v>1</v>
      </c>
    </row>
    <row r="489" spans="1:3" ht="12.75" customHeight="1" x14ac:dyDescent="0.25">
      <c r="A489" s="234" t="s">
        <v>3383</v>
      </c>
      <c r="B489" s="235" t="s">
        <v>3384</v>
      </c>
      <c r="C489" s="235">
        <v>1</v>
      </c>
    </row>
    <row r="490" spans="1:3" ht="12.75" customHeight="1" x14ac:dyDescent="0.25">
      <c r="A490" s="234" t="s">
        <v>3385</v>
      </c>
      <c r="B490" s="235" t="s">
        <v>3386</v>
      </c>
      <c r="C490" s="235">
        <v>1</v>
      </c>
    </row>
    <row r="491" spans="1:3" ht="12.75" customHeight="1" x14ac:dyDescent="0.25">
      <c r="A491" s="234" t="s">
        <v>3387</v>
      </c>
      <c r="B491" s="235" t="s">
        <v>3388</v>
      </c>
      <c r="C491" s="235">
        <v>1</v>
      </c>
    </row>
    <row r="492" spans="1:3" ht="12.75" customHeight="1" x14ac:dyDescent="0.25">
      <c r="A492" s="234" t="s">
        <v>3389</v>
      </c>
      <c r="B492" s="235" t="s">
        <v>3390</v>
      </c>
      <c r="C492" s="235">
        <v>1</v>
      </c>
    </row>
    <row r="493" spans="1:3" ht="12.75" customHeight="1" x14ac:dyDescent="0.25">
      <c r="A493" s="234" t="s">
        <v>3391</v>
      </c>
      <c r="B493" s="235" t="s">
        <v>3392</v>
      </c>
      <c r="C493" s="235">
        <v>1</v>
      </c>
    </row>
    <row r="494" spans="1:3" ht="12.75" customHeight="1" x14ac:dyDescent="0.25">
      <c r="A494" s="234" t="s">
        <v>3393</v>
      </c>
      <c r="B494" s="235" t="s">
        <v>3394</v>
      </c>
      <c r="C494" s="235">
        <v>1</v>
      </c>
    </row>
    <row r="495" spans="1:3" ht="12.75" customHeight="1" x14ac:dyDescent="0.25">
      <c r="A495" s="234" t="s">
        <v>3395</v>
      </c>
      <c r="B495" s="235" t="s">
        <v>3396</v>
      </c>
      <c r="C495" s="235">
        <v>1</v>
      </c>
    </row>
    <row r="496" spans="1:3" ht="12.75" customHeight="1" x14ac:dyDescent="0.25">
      <c r="A496" s="234" t="s">
        <v>3397</v>
      </c>
      <c r="B496" s="235" t="s">
        <v>3398</v>
      </c>
      <c r="C496" s="235">
        <v>1</v>
      </c>
    </row>
    <row r="497" spans="1:3" ht="12.75" customHeight="1" x14ac:dyDescent="0.25">
      <c r="A497" s="234" t="s">
        <v>3399</v>
      </c>
      <c r="B497" s="235" t="s">
        <v>3400</v>
      </c>
      <c r="C497" s="235">
        <v>1</v>
      </c>
    </row>
    <row r="498" spans="1:3" ht="12.75" customHeight="1" x14ac:dyDescent="0.25">
      <c r="A498" s="234" t="s">
        <v>3401</v>
      </c>
      <c r="B498" s="235" t="s">
        <v>3402</v>
      </c>
      <c r="C498" s="235">
        <v>1</v>
      </c>
    </row>
    <row r="499" spans="1:3" ht="12.75" customHeight="1" x14ac:dyDescent="0.25">
      <c r="A499" s="234" t="s">
        <v>3403</v>
      </c>
      <c r="B499" s="235" t="s">
        <v>3404</v>
      </c>
      <c r="C499" s="235">
        <v>1</v>
      </c>
    </row>
    <row r="500" spans="1:3" ht="12.75" customHeight="1" x14ac:dyDescent="0.25">
      <c r="A500" s="234" t="s">
        <v>3405</v>
      </c>
      <c r="B500" s="235" t="s">
        <v>3406</v>
      </c>
      <c r="C500" s="235">
        <v>1</v>
      </c>
    </row>
    <row r="501" spans="1:3" ht="12.75" customHeight="1" x14ac:dyDescent="0.25">
      <c r="A501" s="234" t="s">
        <v>3407</v>
      </c>
      <c r="B501" s="235" t="s">
        <v>3408</v>
      </c>
      <c r="C501" s="235">
        <v>1</v>
      </c>
    </row>
    <row r="502" spans="1:3" ht="12.75" customHeight="1" x14ac:dyDescent="0.25">
      <c r="A502" s="234" t="s">
        <v>3409</v>
      </c>
      <c r="B502" s="235" t="s">
        <v>3410</v>
      </c>
      <c r="C502" s="235">
        <v>1</v>
      </c>
    </row>
    <row r="503" spans="1:3" ht="12.75" customHeight="1" x14ac:dyDescent="0.25">
      <c r="A503" s="234" t="s">
        <v>3411</v>
      </c>
      <c r="B503" s="235" t="s">
        <v>3412</v>
      </c>
      <c r="C503" s="235">
        <v>1</v>
      </c>
    </row>
    <row r="504" spans="1:3" ht="12.75" customHeight="1" x14ac:dyDescent="0.25">
      <c r="A504" s="234" t="s">
        <v>3413</v>
      </c>
      <c r="B504" s="235" t="s">
        <v>3414</v>
      </c>
      <c r="C504" s="235">
        <v>1</v>
      </c>
    </row>
    <row r="505" spans="1:3" ht="12.75" customHeight="1" x14ac:dyDescent="0.25">
      <c r="A505" s="234" t="s">
        <v>3415</v>
      </c>
      <c r="B505" s="235" t="s">
        <v>3416</v>
      </c>
      <c r="C505" s="235">
        <v>1</v>
      </c>
    </row>
    <row r="506" spans="1:3" ht="12.75" customHeight="1" x14ac:dyDescent="0.25">
      <c r="A506" s="234" t="s">
        <v>3417</v>
      </c>
      <c r="B506" s="235" t="s">
        <v>3418</v>
      </c>
      <c r="C506" s="235">
        <v>1</v>
      </c>
    </row>
    <row r="507" spans="1:3" ht="12.75" customHeight="1" x14ac:dyDescent="0.25">
      <c r="A507" s="234" t="s">
        <v>3419</v>
      </c>
      <c r="B507" s="235" t="s">
        <v>3420</v>
      </c>
      <c r="C507" s="235">
        <v>1</v>
      </c>
    </row>
    <row r="508" spans="1:3" ht="12.75" customHeight="1" x14ac:dyDescent="0.25">
      <c r="A508" s="234" t="s">
        <v>3421</v>
      </c>
      <c r="B508" s="235" t="s">
        <v>3422</v>
      </c>
      <c r="C508" s="235">
        <v>5</v>
      </c>
    </row>
    <row r="509" spans="1:3" ht="12.75" customHeight="1" x14ac:dyDescent="0.25">
      <c r="A509" s="234" t="s">
        <v>3423</v>
      </c>
      <c r="B509" s="235" t="s">
        <v>3424</v>
      </c>
      <c r="C509" s="235">
        <v>4</v>
      </c>
    </row>
    <row r="510" spans="1:3" ht="12.75" customHeight="1" x14ac:dyDescent="0.25">
      <c r="A510" s="234" t="s">
        <v>3425</v>
      </c>
      <c r="B510" s="235" t="s">
        <v>3426</v>
      </c>
      <c r="C510" s="235">
        <v>1</v>
      </c>
    </row>
    <row r="511" spans="1:3" ht="12.75" customHeight="1" x14ac:dyDescent="0.25">
      <c r="A511" s="234" t="s">
        <v>3427</v>
      </c>
      <c r="B511" s="235" t="s">
        <v>3428</v>
      </c>
      <c r="C511" s="235">
        <v>1</v>
      </c>
    </row>
    <row r="512" spans="1:3" ht="12.75" customHeight="1" x14ac:dyDescent="0.25">
      <c r="A512" s="234" t="s">
        <v>3429</v>
      </c>
      <c r="B512" s="235" t="s">
        <v>3430</v>
      </c>
      <c r="C512" s="235">
        <v>1</v>
      </c>
    </row>
    <row r="513" spans="1:3" ht="12.75" customHeight="1" x14ac:dyDescent="0.25">
      <c r="A513" s="234" t="s">
        <v>3431</v>
      </c>
      <c r="B513" s="235" t="s">
        <v>3432</v>
      </c>
      <c r="C513" s="235">
        <v>1</v>
      </c>
    </row>
    <row r="514" spans="1:3" ht="12.75" customHeight="1" x14ac:dyDescent="0.25">
      <c r="A514" s="234" t="s">
        <v>3433</v>
      </c>
      <c r="B514" s="235" t="s">
        <v>3434</v>
      </c>
      <c r="C514" s="235">
        <v>1</v>
      </c>
    </row>
    <row r="515" spans="1:3" ht="12.75" customHeight="1" x14ac:dyDescent="0.25">
      <c r="A515" s="234" t="s">
        <v>3435</v>
      </c>
      <c r="B515" s="235" t="s">
        <v>3436</v>
      </c>
      <c r="C515" s="235">
        <v>1</v>
      </c>
    </row>
    <row r="516" spans="1:3" ht="12.75" customHeight="1" x14ac:dyDescent="0.25">
      <c r="A516" s="234" t="s">
        <v>3437</v>
      </c>
      <c r="B516" s="235" t="s">
        <v>3438</v>
      </c>
      <c r="C516" s="235">
        <v>1</v>
      </c>
    </row>
    <row r="517" spans="1:3" ht="12.75" customHeight="1" x14ac:dyDescent="0.25">
      <c r="A517" s="234" t="s">
        <v>3439</v>
      </c>
      <c r="B517" s="235" t="s">
        <v>3440</v>
      </c>
      <c r="C517" s="235">
        <v>1</v>
      </c>
    </row>
    <row r="518" spans="1:3" ht="12.75" customHeight="1" x14ac:dyDescent="0.25">
      <c r="A518" s="234" t="s">
        <v>3441</v>
      </c>
      <c r="B518" s="235" t="s">
        <v>3442</v>
      </c>
      <c r="C518" s="235">
        <v>1</v>
      </c>
    </row>
    <row r="519" spans="1:3" ht="12.75" customHeight="1" x14ac:dyDescent="0.25">
      <c r="A519" s="234" t="s">
        <v>3443</v>
      </c>
      <c r="B519" s="235" t="s">
        <v>3444</v>
      </c>
      <c r="C519" s="235">
        <v>1</v>
      </c>
    </row>
    <row r="520" spans="1:3" ht="12.75" customHeight="1" x14ac:dyDescent="0.25">
      <c r="A520" s="234" t="s">
        <v>3445</v>
      </c>
      <c r="B520" s="235" t="s">
        <v>3446</v>
      </c>
      <c r="C520" s="235">
        <v>1</v>
      </c>
    </row>
    <row r="521" spans="1:3" ht="12.75" customHeight="1" x14ac:dyDescent="0.25">
      <c r="A521" s="234" t="s">
        <v>3447</v>
      </c>
      <c r="B521" s="235" t="s">
        <v>3448</v>
      </c>
      <c r="C521" s="235">
        <v>1</v>
      </c>
    </row>
    <row r="522" spans="1:3" ht="12.75" customHeight="1" x14ac:dyDescent="0.25">
      <c r="A522" s="234" t="s">
        <v>3449</v>
      </c>
      <c r="B522" s="235" t="s">
        <v>3450</v>
      </c>
      <c r="C522" s="235">
        <v>1</v>
      </c>
    </row>
    <row r="523" spans="1:3" ht="12.75" customHeight="1" x14ac:dyDescent="0.25">
      <c r="A523" s="234" t="s">
        <v>3451</v>
      </c>
      <c r="B523" s="235" t="s">
        <v>3452</v>
      </c>
      <c r="C523" s="235">
        <v>1</v>
      </c>
    </row>
    <row r="524" spans="1:3" ht="12.75" customHeight="1" x14ac:dyDescent="0.25">
      <c r="A524" s="234" t="s">
        <v>3453</v>
      </c>
      <c r="B524" s="235" t="s">
        <v>3454</v>
      </c>
      <c r="C524" s="235">
        <v>8</v>
      </c>
    </row>
    <row r="525" spans="1:3" ht="12.75" customHeight="1" x14ac:dyDescent="0.25">
      <c r="A525" s="234" t="s">
        <v>3455</v>
      </c>
      <c r="B525" s="235" t="s">
        <v>3456</v>
      </c>
      <c r="C525" s="235">
        <v>1</v>
      </c>
    </row>
    <row r="526" spans="1:3" ht="12.75" customHeight="1" x14ac:dyDescent="0.25">
      <c r="A526" s="234" t="s">
        <v>3457</v>
      </c>
      <c r="B526" s="235" t="s">
        <v>3458</v>
      </c>
      <c r="C526" s="235">
        <v>1</v>
      </c>
    </row>
    <row r="527" spans="1:3" ht="12.75" customHeight="1" x14ac:dyDescent="0.25">
      <c r="A527" s="234" t="s">
        <v>3459</v>
      </c>
      <c r="B527" s="235" t="s">
        <v>3460</v>
      </c>
      <c r="C527" s="235">
        <v>1</v>
      </c>
    </row>
    <row r="528" spans="1:3" ht="12.75" customHeight="1" x14ac:dyDescent="0.25">
      <c r="A528" s="234" t="s">
        <v>3461</v>
      </c>
      <c r="B528" s="235" t="s">
        <v>3462</v>
      </c>
      <c r="C528" s="235">
        <v>1</v>
      </c>
    </row>
    <row r="529" spans="1:3" ht="12.75" customHeight="1" x14ac:dyDescent="0.25">
      <c r="A529" s="234" t="s">
        <v>3463</v>
      </c>
      <c r="B529" s="235" t="s">
        <v>3464</v>
      </c>
      <c r="C529" s="235">
        <v>1</v>
      </c>
    </row>
    <row r="530" spans="1:3" ht="12.75" customHeight="1" x14ac:dyDescent="0.25">
      <c r="A530" s="234" t="s">
        <v>3465</v>
      </c>
      <c r="B530" s="235" t="s">
        <v>3466</v>
      </c>
      <c r="C530" s="235">
        <v>1</v>
      </c>
    </row>
    <row r="531" spans="1:3" ht="12.75" customHeight="1" x14ac:dyDescent="0.25">
      <c r="A531" s="234" t="s">
        <v>3467</v>
      </c>
      <c r="B531" s="235" t="s">
        <v>3468</v>
      </c>
      <c r="C531" s="235">
        <v>1</v>
      </c>
    </row>
    <row r="532" spans="1:3" ht="12.75" customHeight="1" x14ac:dyDescent="0.25">
      <c r="A532" s="234" t="s">
        <v>3469</v>
      </c>
      <c r="B532" s="235" t="s">
        <v>3470</v>
      </c>
      <c r="C532" s="235">
        <v>1</v>
      </c>
    </row>
    <row r="533" spans="1:3" ht="12.75" customHeight="1" x14ac:dyDescent="0.25">
      <c r="A533" s="234" t="s">
        <v>3471</v>
      </c>
      <c r="B533" s="235" t="s">
        <v>3472</v>
      </c>
      <c r="C533" s="235">
        <v>1</v>
      </c>
    </row>
    <row r="534" spans="1:3" ht="12.75" customHeight="1" x14ac:dyDescent="0.25">
      <c r="A534" s="234" t="s">
        <v>3473</v>
      </c>
      <c r="B534" s="235" t="s">
        <v>3474</v>
      </c>
      <c r="C534" s="235">
        <v>1</v>
      </c>
    </row>
    <row r="535" spans="1:3" ht="12.75" customHeight="1" x14ac:dyDescent="0.25">
      <c r="A535" s="234" t="s">
        <v>3475</v>
      </c>
      <c r="B535" s="235" t="s">
        <v>3476</v>
      </c>
      <c r="C535" s="235">
        <v>1</v>
      </c>
    </row>
    <row r="536" spans="1:3" ht="12.75" customHeight="1" x14ac:dyDescent="0.25">
      <c r="A536" s="234" t="s">
        <v>3477</v>
      </c>
      <c r="B536" s="235" t="s">
        <v>3478</v>
      </c>
      <c r="C536" s="235">
        <v>1</v>
      </c>
    </row>
    <row r="537" spans="1:3" ht="12.75" customHeight="1" x14ac:dyDescent="0.25">
      <c r="A537" s="234" t="s">
        <v>3479</v>
      </c>
      <c r="B537" s="235" t="s">
        <v>3480</v>
      </c>
      <c r="C537" s="235">
        <v>1</v>
      </c>
    </row>
    <row r="538" spans="1:3" ht="12.75" customHeight="1" x14ac:dyDescent="0.25">
      <c r="A538" s="234" t="s">
        <v>3481</v>
      </c>
      <c r="B538" s="235" t="s">
        <v>3482</v>
      </c>
      <c r="C538" s="235">
        <v>1</v>
      </c>
    </row>
    <row r="539" spans="1:3" ht="12.75" customHeight="1" x14ac:dyDescent="0.25">
      <c r="A539" s="234" t="s">
        <v>3483</v>
      </c>
      <c r="B539" s="235" t="s">
        <v>3484</v>
      </c>
      <c r="C539" s="235">
        <v>1</v>
      </c>
    </row>
    <row r="540" spans="1:3" ht="12.75" customHeight="1" x14ac:dyDescent="0.25">
      <c r="A540" s="234" t="s">
        <v>3485</v>
      </c>
      <c r="B540" s="235" t="s">
        <v>3486</v>
      </c>
      <c r="C540" s="235">
        <v>1</v>
      </c>
    </row>
    <row r="541" spans="1:3" ht="12.75" customHeight="1" x14ac:dyDescent="0.25">
      <c r="A541" s="234" t="s">
        <v>3487</v>
      </c>
      <c r="B541" s="235" t="s">
        <v>3488</v>
      </c>
      <c r="C541" s="235">
        <v>1</v>
      </c>
    </row>
    <row r="542" spans="1:3" ht="12.75" customHeight="1" x14ac:dyDescent="0.25">
      <c r="A542" s="234" t="s">
        <v>3489</v>
      </c>
      <c r="B542" s="235" t="s">
        <v>3490</v>
      </c>
      <c r="C542" s="235">
        <v>1</v>
      </c>
    </row>
    <row r="543" spans="1:3" ht="12.75" customHeight="1" x14ac:dyDescent="0.25">
      <c r="A543" s="234" t="s">
        <v>3491</v>
      </c>
      <c r="B543" s="235" t="s">
        <v>3492</v>
      </c>
      <c r="C543" s="235">
        <v>1</v>
      </c>
    </row>
    <row r="544" spans="1:3" ht="12.75" customHeight="1" x14ac:dyDescent="0.25">
      <c r="A544" s="234" t="s">
        <v>3493</v>
      </c>
      <c r="B544" s="235" t="s">
        <v>3494</v>
      </c>
      <c r="C544" s="235">
        <v>1</v>
      </c>
    </row>
    <row r="545" spans="1:3" ht="12.75" customHeight="1" x14ac:dyDescent="0.25">
      <c r="A545" s="234" t="s">
        <v>3495</v>
      </c>
      <c r="B545" s="235" t="s">
        <v>3496</v>
      </c>
      <c r="C545" s="235">
        <v>1</v>
      </c>
    </row>
    <row r="546" spans="1:3" ht="12.75" customHeight="1" x14ac:dyDescent="0.25">
      <c r="A546" s="234" t="s">
        <v>3497</v>
      </c>
      <c r="B546" s="235" t="s">
        <v>3498</v>
      </c>
      <c r="C546" s="235">
        <v>1</v>
      </c>
    </row>
    <row r="547" spans="1:3" ht="12.75" customHeight="1" x14ac:dyDescent="0.25">
      <c r="A547" s="234" t="s">
        <v>3499</v>
      </c>
      <c r="B547" s="234" t="s">
        <v>3500</v>
      </c>
      <c r="C547" s="234">
        <v>1</v>
      </c>
    </row>
    <row r="548" spans="1:3" ht="12.75" customHeight="1" x14ac:dyDescent="0.25">
      <c r="A548" s="234" t="s">
        <v>3501</v>
      </c>
      <c r="B548" s="234" t="s">
        <v>3502</v>
      </c>
      <c r="C548" s="234">
        <v>1</v>
      </c>
    </row>
    <row r="549" spans="1:3" ht="12.75" customHeight="1" x14ac:dyDescent="0.25">
      <c r="A549" s="234" t="s">
        <v>3503</v>
      </c>
      <c r="B549" s="234" t="s">
        <v>3504</v>
      </c>
      <c r="C549" s="234">
        <v>1</v>
      </c>
    </row>
    <row r="550" spans="1:3" ht="12.75" customHeight="1" x14ac:dyDescent="0.25">
      <c r="A550" s="234" t="s">
        <v>3505</v>
      </c>
      <c r="B550" s="234" t="s">
        <v>3506</v>
      </c>
      <c r="C550" s="234">
        <v>1</v>
      </c>
    </row>
    <row r="551" spans="1:3" ht="12.75" customHeight="1" x14ac:dyDescent="0.25">
      <c r="A551" s="234" t="s">
        <v>3507</v>
      </c>
      <c r="B551" s="234" t="s">
        <v>3508</v>
      </c>
      <c r="C551" s="234">
        <v>1</v>
      </c>
    </row>
    <row r="552" spans="1:3" ht="12.75" customHeight="1" x14ac:dyDescent="0.25">
      <c r="A552" s="234" t="s">
        <v>3509</v>
      </c>
      <c r="B552" s="234" t="s">
        <v>3510</v>
      </c>
      <c r="C552" s="234">
        <v>1</v>
      </c>
    </row>
    <row r="553" spans="1:3" ht="12.75" customHeight="1" x14ac:dyDescent="0.25">
      <c r="A553" s="234" t="s">
        <v>3511</v>
      </c>
      <c r="B553" s="234" t="s">
        <v>3512</v>
      </c>
      <c r="C553" s="234">
        <v>1</v>
      </c>
    </row>
    <row r="554" spans="1:3" ht="12.75" customHeight="1" x14ac:dyDescent="0.25">
      <c r="A554" s="234" t="s">
        <v>3513</v>
      </c>
      <c r="B554" s="234" t="s">
        <v>3514</v>
      </c>
      <c r="C554" s="234">
        <v>1</v>
      </c>
    </row>
    <row r="555" spans="1:3" ht="12.75" customHeight="1" x14ac:dyDescent="0.25">
      <c r="A555" s="234" t="s">
        <v>3515</v>
      </c>
      <c r="B555" s="234" t="s">
        <v>3516</v>
      </c>
      <c r="C555" s="234">
        <v>1</v>
      </c>
    </row>
    <row r="556" spans="1:3" ht="12.75" customHeight="1" x14ac:dyDescent="0.25">
      <c r="A556" s="234" t="s">
        <v>3517</v>
      </c>
      <c r="B556" s="234" t="s">
        <v>3518</v>
      </c>
      <c r="C556" s="234">
        <v>1</v>
      </c>
    </row>
    <row r="557" spans="1:3" ht="12.75" customHeight="1" x14ac:dyDescent="0.25">
      <c r="A557" s="234" t="s">
        <v>3519</v>
      </c>
      <c r="B557" s="234" t="s">
        <v>3520</v>
      </c>
      <c r="C557" s="234">
        <v>1</v>
      </c>
    </row>
    <row r="558" spans="1:3" ht="12.75" customHeight="1" x14ac:dyDescent="0.25">
      <c r="A558" s="234" t="s">
        <v>3521</v>
      </c>
      <c r="B558" s="234" t="s">
        <v>3522</v>
      </c>
      <c r="C558" s="234">
        <v>1</v>
      </c>
    </row>
    <row r="559" spans="1:3" ht="12.75" customHeight="1" x14ac:dyDescent="0.25">
      <c r="A559" s="234" t="s">
        <v>3523</v>
      </c>
      <c r="B559" s="234" t="s">
        <v>3524</v>
      </c>
      <c r="C559" s="234">
        <v>1</v>
      </c>
    </row>
    <row r="560" spans="1:3" ht="12.75" customHeight="1" x14ac:dyDescent="0.25">
      <c r="A560" s="234" t="s">
        <v>3525</v>
      </c>
      <c r="B560" s="234" t="s">
        <v>3526</v>
      </c>
      <c r="C560" s="234">
        <v>1</v>
      </c>
    </row>
    <row r="561" spans="1:3" ht="12.75" customHeight="1" x14ac:dyDescent="0.25">
      <c r="A561" s="234" t="s">
        <v>3527</v>
      </c>
      <c r="B561" s="234" t="s">
        <v>3528</v>
      </c>
      <c r="C561" s="234">
        <v>4</v>
      </c>
    </row>
    <row r="562" spans="1:3" ht="12.75" customHeight="1" x14ac:dyDescent="0.25">
      <c r="A562" s="234" t="s">
        <v>3529</v>
      </c>
      <c r="B562" s="234" t="s">
        <v>2464</v>
      </c>
      <c r="C562" s="234">
        <v>2</v>
      </c>
    </row>
    <row r="563" spans="1:3" ht="12.75" customHeight="1" x14ac:dyDescent="0.25">
      <c r="A563" s="234" t="s">
        <v>3530</v>
      </c>
      <c r="B563" s="234" t="s">
        <v>3531</v>
      </c>
      <c r="C563" s="234">
        <v>4</v>
      </c>
    </row>
    <row r="564" spans="1:3" ht="12.75" customHeight="1" x14ac:dyDescent="0.25">
      <c r="A564" s="234" t="s">
        <v>3532</v>
      </c>
      <c r="B564" s="234" t="s">
        <v>3533</v>
      </c>
      <c r="C564" s="234">
        <v>1</v>
      </c>
    </row>
    <row r="565" spans="1:3" ht="12.75" customHeight="1" x14ac:dyDescent="0.25">
      <c r="A565" s="234" t="s">
        <v>3534</v>
      </c>
      <c r="B565" s="234" t="s">
        <v>3535</v>
      </c>
      <c r="C565" s="234">
        <v>4</v>
      </c>
    </row>
    <row r="566" spans="1:3" ht="12.75" customHeight="1" x14ac:dyDescent="0.25">
      <c r="A566" s="234" t="s">
        <v>3536</v>
      </c>
      <c r="B566" s="234" t="s">
        <v>3537</v>
      </c>
      <c r="C566" s="234">
        <v>3</v>
      </c>
    </row>
    <row r="567" spans="1:3" ht="12.75" customHeight="1" x14ac:dyDescent="0.25">
      <c r="A567" s="234" t="s">
        <v>3538</v>
      </c>
      <c r="B567" s="234" t="s">
        <v>3539</v>
      </c>
      <c r="C567" s="234">
        <v>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P45"/>
  <sheetViews>
    <sheetView topLeftCell="A12" zoomScale="90" zoomScaleNormal="90" workbookViewId="0">
      <selection activeCell="K36" sqref="K36"/>
    </sheetView>
  </sheetViews>
  <sheetFormatPr defaultColWidth="9.28515625" defaultRowHeight="12.75" customHeight="1" x14ac:dyDescent="0.25"/>
  <cols>
    <col min="1" max="1" width="22.7109375" style="46" customWidth="1"/>
    <col min="2" max="2" width="12.5703125" style="46" customWidth="1"/>
    <col min="3" max="3" width="11.7109375" style="46" customWidth="1"/>
    <col min="4" max="4" width="12.42578125" style="46" customWidth="1"/>
    <col min="5" max="5" width="11.28515625" style="46" customWidth="1"/>
    <col min="6" max="6" width="13" style="46" customWidth="1"/>
    <col min="7" max="7" width="11.28515625" style="46" customWidth="1"/>
    <col min="8" max="8" width="8.7109375" style="98" hidden="1" customWidth="1"/>
    <col min="9" max="9" width="6.7109375" style="98" hidden="1" customWidth="1"/>
    <col min="10" max="12" width="9.28515625" style="46"/>
    <col min="13" max="15" width="11" style="46" customWidth="1"/>
    <col min="16" max="16384" width="9.28515625" style="46"/>
  </cols>
  <sheetData>
    <row r="1" spans="1:16" ht="15" x14ac:dyDescent="0.25">
      <c r="A1" s="140" t="s">
        <v>35</v>
      </c>
      <c r="B1" s="141"/>
      <c r="C1" s="141"/>
      <c r="D1" s="141"/>
      <c r="E1" s="141"/>
      <c r="F1" s="141"/>
      <c r="G1" s="141"/>
      <c r="H1" s="141"/>
      <c r="I1" s="141"/>
      <c r="J1" s="141"/>
      <c r="K1" s="141"/>
      <c r="L1" s="141"/>
      <c r="M1" s="141"/>
      <c r="N1" s="141"/>
      <c r="O1" s="141"/>
      <c r="P1" s="142"/>
    </row>
    <row r="2" spans="1:16" ht="18" customHeight="1" x14ac:dyDescent="0.25">
      <c r="A2" s="143" t="s">
        <v>36</v>
      </c>
      <c r="B2" s="144"/>
      <c r="C2" s="144"/>
      <c r="D2" s="144"/>
      <c r="E2" s="144"/>
      <c r="F2" s="144"/>
      <c r="G2" s="144"/>
      <c r="H2" s="144"/>
      <c r="I2" s="144"/>
      <c r="J2" s="144"/>
      <c r="K2" s="144"/>
      <c r="L2" s="144"/>
      <c r="M2" s="144"/>
      <c r="N2" s="144"/>
      <c r="O2" s="144"/>
      <c r="P2" s="145"/>
    </row>
    <row r="3" spans="1:16" ht="12.75" customHeight="1" x14ac:dyDescent="0.25">
      <c r="A3" s="91" t="s">
        <v>37</v>
      </c>
      <c r="B3" s="59"/>
      <c r="C3" s="59"/>
      <c r="D3" s="59"/>
      <c r="E3" s="59"/>
      <c r="F3" s="59"/>
      <c r="G3" s="59"/>
      <c r="H3" s="59"/>
      <c r="I3" s="59"/>
      <c r="J3" s="59"/>
      <c r="K3" s="59"/>
      <c r="L3" s="59"/>
      <c r="M3" s="59"/>
      <c r="N3" s="59"/>
      <c r="O3" s="59"/>
      <c r="P3" s="92"/>
    </row>
    <row r="4" spans="1:16" ht="15" x14ac:dyDescent="0.25">
      <c r="A4" s="91"/>
      <c r="B4" s="59"/>
      <c r="C4" s="59"/>
      <c r="D4" s="59"/>
      <c r="E4" s="59"/>
      <c r="F4" s="59"/>
      <c r="G4" s="59"/>
      <c r="H4" s="59"/>
      <c r="I4" s="59"/>
      <c r="J4" s="59"/>
      <c r="K4" s="59"/>
      <c r="L4" s="59"/>
      <c r="M4" s="59"/>
      <c r="N4" s="59"/>
      <c r="O4" s="59"/>
      <c r="P4" s="92"/>
    </row>
    <row r="5" spans="1:16" ht="15" x14ac:dyDescent="0.25">
      <c r="A5" s="91" t="s">
        <v>38</v>
      </c>
      <c r="B5" s="59"/>
      <c r="C5" s="59"/>
      <c r="D5" s="59"/>
      <c r="E5" s="59"/>
      <c r="F5" s="59"/>
      <c r="G5" s="59"/>
      <c r="H5" s="59"/>
      <c r="I5" s="59"/>
      <c r="J5" s="59"/>
      <c r="K5" s="59"/>
      <c r="L5" s="59"/>
      <c r="M5" s="59"/>
      <c r="N5" s="59"/>
      <c r="O5" s="59"/>
      <c r="P5" s="92"/>
    </row>
    <row r="6" spans="1:16" ht="15" x14ac:dyDescent="0.25">
      <c r="A6" s="91" t="s">
        <v>39</v>
      </c>
      <c r="B6" s="59"/>
      <c r="C6" s="59"/>
      <c r="D6" s="59"/>
      <c r="E6" s="59"/>
      <c r="F6" s="59"/>
      <c r="G6" s="59"/>
      <c r="H6" s="59"/>
      <c r="I6" s="59"/>
      <c r="J6" s="59"/>
      <c r="K6" s="59"/>
      <c r="L6" s="59"/>
      <c r="M6" s="59"/>
      <c r="N6" s="59"/>
      <c r="O6" s="59"/>
      <c r="P6" s="92"/>
    </row>
    <row r="7" spans="1:16" ht="15" x14ac:dyDescent="0.25">
      <c r="A7" s="93"/>
      <c r="B7" s="94"/>
      <c r="C7" s="94"/>
      <c r="D7" s="94"/>
      <c r="E7" s="94"/>
      <c r="F7" s="94"/>
      <c r="G7" s="94"/>
      <c r="H7" s="94"/>
      <c r="I7" s="94"/>
      <c r="J7" s="94"/>
      <c r="K7" s="94"/>
      <c r="L7" s="94"/>
      <c r="M7" s="94"/>
      <c r="N7" s="94"/>
      <c r="O7" s="94"/>
      <c r="P7" s="95"/>
    </row>
    <row r="8" spans="1:16" ht="12.75" customHeight="1" x14ac:dyDescent="0.25">
      <c r="A8" s="146"/>
      <c r="B8" s="147"/>
      <c r="C8" s="147"/>
      <c r="D8" s="147"/>
      <c r="E8" s="147"/>
      <c r="F8" s="147"/>
      <c r="G8" s="147"/>
      <c r="H8" s="148"/>
      <c r="I8" s="148"/>
      <c r="J8" s="147"/>
      <c r="K8" s="147"/>
      <c r="L8" s="147"/>
      <c r="M8" s="147"/>
      <c r="N8" s="147"/>
      <c r="O8" s="147"/>
      <c r="P8" s="145"/>
    </row>
    <row r="9" spans="1:16" ht="15" x14ac:dyDescent="0.25">
      <c r="A9" s="45"/>
      <c r="B9" s="149" t="s">
        <v>40</v>
      </c>
      <c r="C9" s="150"/>
      <c r="D9" s="150"/>
      <c r="E9" s="150"/>
      <c r="F9" s="150"/>
      <c r="G9" s="151"/>
      <c r="P9" s="92"/>
    </row>
    <row r="10" spans="1:16" ht="12.75" customHeight="1" x14ac:dyDescent="0.25">
      <c r="A10" s="45"/>
      <c r="B10" s="62" t="s">
        <v>41</v>
      </c>
      <c r="C10" s="63"/>
      <c r="D10" s="63"/>
      <c r="E10" s="63"/>
      <c r="F10" s="63"/>
      <c r="G10" s="64"/>
      <c r="P10" s="92"/>
    </row>
    <row r="11" spans="1:16" ht="15" customHeight="1" x14ac:dyDescent="0.25">
      <c r="A11" s="384" t="s">
        <v>42</v>
      </c>
      <c r="B11" s="48" t="s">
        <v>43</v>
      </c>
      <c r="C11" s="49"/>
      <c r="D11" s="50"/>
      <c r="E11" s="50"/>
      <c r="F11" s="50"/>
      <c r="G11" s="51"/>
      <c r="K11" s="152" t="s">
        <v>44</v>
      </c>
      <c r="L11" s="153"/>
      <c r="M11" s="153"/>
      <c r="N11" s="153"/>
      <c r="O11" s="154"/>
      <c r="P11" s="92"/>
    </row>
    <row r="12" spans="1:16" ht="36" x14ac:dyDescent="0.25">
      <c r="A12" s="384"/>
      <c r="B12" s="155" t="s">
        <v>45</v>
      </c>
      <c r="C12" s="156" t="s">
        <v>46</v>
      </c>
      <c r="D12" s="156" t="s">
        <v>47</v>
      </c>
      <c r="E12" s="156" t="s">
        <v>48</v>
      </c>
      <c r="F12" s="156" t="s">
        <v>49</v>
      </c>
      <c r="G12" s="157" t="s">
        <v>50</v>
      </c>
      <c r="K12" s="158" t="s">
        <v>51</v>
      </c>
      <c r="L12" s="159"/>
      <c r="M12" s="160" t="s">
        <v>52</v>
      </c>
      <c r="N12" s="160" t="s">
        <v>53</v>
      </c>
      <c r="O12" s="161" t="s">
        <v>54</v>
      </c>
      <c r="P12" s="92"/>
    </row>
    <row r="13" spans="1:16" ht="15" x14ac:dyDescent="0.25">
      <c r="A13" s="47"/>
      <c r="B13" s="162">
        <f>COUNTIF('Gen Test Cases'!I3:I12,"Pass")+COUNTIF('Solaris 10 Test Cases'!J3:J124,"Pass")</f>
        <v>0</v>
      </c>
      <c r="C13" s="163">
        <f>COUNTIF('Gen Test Cases'!I3:I12,"Fail")+COUNTIF('Solaris 10 Test Cases'!J3:J124,"Fail")</f>
        <v>0</v>
      </c>
      <c r="D13" s="162">
        <f>COUNTIF('Gen Test Cases'!I3:I12,"Info")+COUNTIF('Solaris 10 Test Cases'!J3:J124,"Info")</f>
        <v>0</v>
      </c>
      <c r="E13" s="163">
        <f>COUNTIF('Gen Test Cases'!I3:I12,"N/A")+COUNTIF('Solaris 10 Test Cases'!J3:J124,"N/A")</f>
        <v>0</v>
      </c>
      <c r="F13" s="162">
        <f>B13+C13</f>
        <v>0</v>
      </c>
      <c r="G13" s="164">
        <f>D25/100</f>
        <v>0</v>
      </c>
      <c r="K13" s="165" t="s">
        <v>55</v>
      </c>
      <c r="L13" s="166"/>
      <c r="M13" s="167">
        <f>COUNTA('Gen Test Cases'!I3:I12)+COUNTA('Solaris 10 Test Cases'!J3:J124)</f>
        <v>0</v>
      </c>
      <c r="N13" s="167">
        <f>O13-M13</f>
        <v>132</v>
      </c>
      <c r="O13" s="168">
        <f>COUNTA('Gen Test Cases'!A3:A12)+COUNTA('Solaris 10 Test Cases'!A3:A136)</f>
        <v>132</v>
      </c>
      <c r="P13" s="92"/>
    </row>
    <row r="14" spans="1:16" ht="12.75" customHeight="1" x14ac:dyDescent="0.25">
      <c r="A14" s="47"/>
      <c r="B14" s="52"/>
      <c r="K14" s="53"/>
      <c r="L14" s="53"/>
      <c r="M14" s="53"/>
      <c r="N14" s="53"/>
      <c r="O14" s="53"/>
      <c r="P14" s="92"/>
    </row>
    <row r="15" spans="1:16" ht="12.75" customHeight="1" x14ac:dyDescent="0.25">
      <c r="A15" s="47"/>
      <c r="B15" s="169" t="s">
        <v>56</v>
      </c>
      <c r="C15" s="170"/>
      <c r="D15" s="170"/>
      <c r="E15" s="170"/>
      <c r="F15" s="170"/>
      <c r="G15" s="171"/>
      <c r="K15" s="53"/>
      <c r="L15" s="53"/>
      <c r="M15" s="53"/>
      <c r="N15" s="53"/>
      <c r="O15" s="53"/>
      <c r="P15" s="92"/>
    </row>
    <row r="16" spans="1:16" ht="12.75" customHeight="1" x14ac:dyDescent="0.25">
      <c r="A16" s="54"/>
      <c r="B16" s="55" t="s">
        <v>57</v>
      </c>
      <c r="C16" s="55" t="s">
        <v>58</v>
      </c>
      <c r="D16" s="55" t="s">
        <v>59</v>
      </c>
      <c r="E16" s="55" t="s">
        <v>60</v>
      </c>
      <c r="F16" s="55" t="s">
        <v>48</v>
      </c>
      <c r="G16" s="55" t="s">
        <v>61</v>
      </c>
      <c r="H16" s="56" t="s">
        <v>62</v>
      </c>
      <c r="I16" s="56" t="s">
        <v>63</v>
      </c>
      <c r="K16" s="57"/>
      <c r="L16" s="57"/>
      <c r="M16" s="57"/>
      <c r="N16" s="57"/>
      <c r="O16" s="57"/>
      <c r="P16" s="92"/>
    </row>
    <row r="17" spans="1:16" ht="12.75" customHeight="1" x14ac:dyDescent="0.25">
      <c r="A17" s="54"/>
      <c r="B17" s="172">
        <v>8</v>
      </c>
      <c r="C17" s="173">
        <f>COUNTIF('Gen Test Cases'!AA:AA,B17)+COUNTIF('Solaris 10 Test Cases'!AA:AA,B17)</f>
        <v>0</v>
      </c>
      <c r="D17" s="174">
        <f>COUNTIFS('Gen Test Cases'!AA:AA,B17,'Gen Test Cases'!I:I,$D$16)+COUNTIFS('Solaris 10 Test Cases'!AA:AA,B17,'Solaris 10 Test Cases'!J:J,$D$16)</f>
        <v>0</v>
      </c>
      <c r="E17" s="174">
        <f>COUNTIFS('Gen Test Cases'!AA:AA,B17,'Gen Test Cases'!I:I,$E$16)+COUNTIFS('Solaris 10 Test Cases'!AA:AA,B17,'Solaris 10 Test Cases'!J:J,$E$16)</f>
        <v>0</v>
      </c>
      <c r="F17" s="174">
        <f>COUNTIFS('Gen Test Cases'!AA:AA,B17,'Gen Test Cases'!I:I,$F$16)+COUNTIFS('Solaris 10 Test Cases'!AA:AA,B17,'Solaris 10 Test Cases'!J:J,$F$16)</f>
        <v>0</v>
      </c>
      <c r="G17" s="175">
        <v>1500</v>
      </c>
      <c r="H17" s="98">
        <f>(C17-F17)*(G17)</f>
        <v>0</v>
      </c>
      <c r="I17" s="98">
        <f>D17*G17</f>
        <v>0</v>
      </c>
      <c r="J17" s="96">
        <f>D13+N13</f>
        <v>132</v>
      </c>
      <c r="K17" s="97" t="str">
        <f>"WARNING: THERE IS AT LEAST ONE TEST CASE WITH"</f>
        <v>WARNING: THERE IS AT LEAST ONE TEST CASE WITH</v>
      </c>
      <c r="P17" s="92"/>
    </row>
    <row r="18" spans="1:16" ht="12.75" customHeight="1" x14ac:dyDescent="0.25">
      <c r="A18" s="54"/>
      <c r="B18" s="172">
        <v>7</v>
      </c>
      <c r="C18" s="173">
        <f>COUNTIF('Gen Test Cases'!AA:AA,B18)+COUNTIF('Solaris 10 Test Cases'!AA:AA,B18)</f>
        <v>6</v>
      </c>
      <c r="D18" s="174">
        <f>COUNTIFS('Gen Test Cases'!AA:AA,B18,'Gen Test Cases'!I:I,$D$16)+COUNTIFS('Solaris 10 Test Cases'!AA:AA,B18,'Solaris 10 Test Cases'!J:J,$D$16)</f>
        <v>0</v>
      </c>
      <c r="E18" s="174">
        <f>COUNTIFS('Gen Test Cases'!AA:AA,B18,'Gen Test Cases'!I:I,$E$16)+COUNTIFS('Solaris 10 Test Cases'!AA:AA,B18,'Solaris 10 Test Cases'!J:J,$E$16)</f>
        <v>0</v>
      </c>
      <c r="F18" s="174">
        <f>COUNTIFS('Gen Test Cases'!AA:AA,B18,'Gen Test Cases'!I:I,$F$16)+COUNTIFS('Solaris 10 Test Cases'!AA:AA,B18,'Solaris 10 Test Cases'!J:J,$F$16)</f>
        <v>0</v>
      </c>
      <c r="G18" s="175">
        <v>750</v>
      </c>
      <c r="H18" s="98">
        <f t="shared" ref="H18:H24" si="0">(C18-F18)*(G18)</f>
        <v>4500</v>
      </c>
      <c r="I18" s="98">
        <f t="shared" ref="I18:I24" si="1">D18*G18</f>
        <v>0</v>
      </c>
      <c r="K18" s="97" t="str">
        <f>"AN 'INFO' OR BLANK STATUS (SEE ABOVE)"</f>
        <v>AN 'INFO' OR BLANK STATUS (SEE ABOVE)</v>
      </c>
      <c r="P18" s="92"/>
    </row>
    <row r="19" spans="1:16" ht="12.75" customHeight="1" x14ac:dyDescent="0.25">
      <c r="A19" s="54"/>
      <c r="B19" s="172">
        <v>6</v>
      </c>
      <c r="C19" s="173">
        <f>COUNTIF('Gen Test Cases'!AA:AA,B19)+COUNTIF('Solaris 10 Test Cases'!AA:AA,B19)</f>
        <v>6</v>
      </c>
      <c r="D19" s="174">
        <f>COUNTIFS('Gen Test Cases'!AA:AA,B19,'Gen Test Cases'!I:I,$D$16)+COUNTIFS('Solaris 10 Test Cases'!AA:AA,B19,'Solaris 10 Test Cases'!J:J,$D$16)</f>
        <v>0</v>
      </c>
      <c r="E19" s="174">
        <f>COUNTIFS('Gen Test Cases'!AA:AA,B19,'Gen Test Cases'!I:I,$E$16)+COUNTIFS('Solaris 10 Test Cases'!AA:AA,B19,'Solaris 10 Test Cases'!J:J,$E$16)</f>
        <v>0</v>
      </c>
      <c r="F19" s="174">
        <f>COUNTIFS('Gen Test Cases'!AA:AA,B19,'Gen Test Cases'!I:I,$F$16)+COUNTIFS('Solaris 10 Test Cases'!AA:AA,B19,'Solaris 10 Test Cases'!J:J,$F$16)</f>
        <v>0</v>
      </c>
      <c r="G19" s="175">
        <v>100</v>
      </c>
      <c r="H19" s="98">
        <f t="shared" si="0"/>
        <v>600</v>
      </c>
      <c r="I19" s="98">
        <f t="shared" si="1"/>
        <v>0</v>
      </c>
      <c r="P19" s="92"/>
    </row>
    <row r="20" spans="1:16" ht="12.75" customHeight="1" x14ac:dyDescent="0.25">
      <c r="A20" s="54"/>
      <c r="B20" s="172">
        <v>5</v>
      </c>
      <c r="C20" s="173">
        <f>COUNTIF('Gen Test Cases'!AA:AA,B20)+COUNTIF('Solaris 10 Test Cases'!AA:AA,B20)</f>
        <v>95</v>
      </c>
      <c r="D20" s="174">
        <f>COUNTIFS('Gen Test Cases'!AA:AA,B20,'Gen Test Cases'!I:I,$D$16)+COUNTIFS('Solaris 10 Test Cases'!AA:AA,B20,'Solaris 10 Test Cases'!J:J,$D$16)</f>
        <v>0</v>
      </c>
      <c r="E20" s="174">
        <f>COUNTIFS('Gen Test Cases'!AA:AA,B20,'Gen Test Cases'!I:I,$E$16)+COUNTIFS('Solaris 10 Test Cases'!AA:AA,B20,'Solaris 10 Test Cases'!J:J,$E$16)</f>
        <v>0</v>
      </c>
      <c r="F20" s="174">
        <f>COUNTIFS('Gen Test Cases'!AA:AA,B20,'Gen Test Cases'!I:I,$F$16)+COUNTIFS('Solaris 10 Test Cases'!AA:AA,B20,'Solaris 10 Test Cases'!J:J,$F$16)</f>
        <v>0</v>
      </c>
      <c r="G20" s="175">
        <v>50</v>
      </c>
      <c r="H20" s="98">
        <f t="shared" si="0"/>
        <v>4750</v>
      </c>
      <c r="I20" s="98">
        <f t="shared" si="1"/>
        <v>0</v>
      </c>
      <c r="P20" s="92"/>
    </row>
    <row r="21" spans="1:16" ht="12.75" customHeight="1" x14ac:dyDescent="0.25">
      <c r="A21" s="54"/>
      <c r="B21" s="172">
        <v>4</v>
      </c>
      <c r="C21" s="173">
        <f>COUNTIF('Gen Test Cases'!AA:AA,B21)+COUNTIF('Solaris 10 Test Cases'!AA:AA,B21)</f>
        <v>6</v>
      </c>
      <c r="D21" s="174">
        <f>COUNTIFS('Gen Test Cases'!AA:AA,B21,'Gen Test Cases'!I:I,$D$16)+COUNTIFS('Solaris 10 Test Cases'!AA:AA,B21,'Solaris 10 Test Cases'!J:J,$D$16)</f>
        <v>0</v>
      </c>
      <c r="E21" s="174">
        <f>COUNTIFS('Gen Test Cases'!AA:AA,B21,'Gen Test Cases'!I:I,$E$16)+COUNTIFS('Solaris 10 Test Cases'!AA:AA,B21,'Solaris 10 Test Cases'!J:J,$E$16)</f>
        <v>0</v>
      </c>
      <c r="F21" s="174">
        <f>COUNTIFS('Gen Test Cases'!AA:AA,B21,'Gen Test Cases'!I:I,$F$16)+COUNTIFS('Solaris 10 Test Cases'!AA:AA,B21,'Solaris 10 Test Cases'!J:J,$F$16)</f>
        <v>0</v>
      </c>
      <c r="G21" s="175">
        <v>10</v>
      </c>
      <c r="H21" s="98">
        <f t="shared" si="0"/>
        <v>60</v>
      </c>
      <c r="I21" s="98">
        <f t="shared" si="1"/>
        <v>0</v>
      </c>
      <c r="J21" s="96">
        <f>SUMPRODUCT(--ISERROR('Gen Test Cases'!AA4:AA23))+SUMPRODUCT(--ISERROR('Solaris 10 Test Cases'!AA4:AA136))</f>
        <v>3</v>
      </c>
      <c r="K21" s="97" t="str">
        <f>"WARNING: THERE IS AT LEAST ONE TEST CASE WITH"</f>
        <v>WARNING: THERE IS AT LEAST ONE TEST CASE WITH</v>
      </c>
      <c r="P21" s="92"/>
    </row>
    <row r="22" spans="1:16" ht="12.75" customHeight="1" x14ac:dyDescent="0.25">
      <c r="A22" s="54"/>
      <c r="B22" s="172">
        <v>3</v>
      </c>
      <c r="C22" s="173">
        <f>COUNTIF('Gen Test Cases'!AA:AA,B22)+COUNTIF('Solaris 10 Test Cases'!AA:AA,B22)</f>
        <v>3</v>
      </c>
      <c r="D22" s="174">
        <f>COUNTIFS('Gen Test Cases'!AA:AA,B22,'Gen Test Cases'!I:I,$D$16)+COUNTIFS('Solaris 10 Test Cases'!AA:AA,B22,'Solaris 10 Test Cases'!J:J,$D$16)</f>
        <v>0</v>
      </c>
      <c r="E22" s="174">
        <f>COUNTIFS('Gen Test Cases'!AA:AA,B22,'Gen Test Cases'!I:I,$E$16)+COUNTIFS('Solaris 10 Test Cases'!AA:AA,B22,'Solaris 10 Test Cases'!J:J,$E$16)</f>
        <v>0</v>
      </c>
      <c r="F22" s="174">
        <f>COUNTIFS('Gen Test Cases'!AA:AA,B22,'Gen Test Cases'!I:I,$F$16)+COUNTIFS('Solaris 10 Test Cases'!AA:AA,B22,'Solaris 10 Test Cases'!J:J,$F$16)</f>
        <v>0</v>
      </c>
      <c r="G22" s="175">
        <v>5</v>
      </c>
      <c r="H22" s="98">
        <f t="shared" si="0"/>
        <v>15</v>
      </c>
      <c r="I22" s="98">
        <f t="shared" si="1"/>
        <v>0</v>
      </c>
      <c r="J22" s="17"/>
      <c r="K22" s="97" t="str">
        <f>"MULTIPLE OR INVALID ISSUE CODES (SEE TEST CASES TABS)"</f>
        <v>MULTIPLE OR INVALID ISSUE CODES (SEE TEST CASES TABS)</v>
      </c>
      <c r="P22" s="92"/>
    </row>
    <row r="23" spans="1:16" ht="15" x14ac:dyDescent="0.25">
      <c r="A23" s="54"/>
      <c r="B23" s="172">
        <v>2</v>
      </c>
      <c r="C23" s="173">
        <f>COUNTIF('Gen Test Cases'!AA:AA,B23)+COUNTIF('Solaris 10 Test Cases'!AA:AA,B23)</f>
        <v>2</v>
      </c>
      <c r="D23" s="174">
        <f>COUNTIFS('Gen Test Cases'!AA:AA,B23,'Gen Test Cases'!I:I,$D$16)+COUNTIFS('Solaris 10 Test Cases'!AA:AA,B23,'Solaris 10 Test Cases'!J:J,$D$16)</f>
        <v>0</v>
      </c>
      <c r="E23" s="174">
        <f>COUNTIFS('Gen Test Cases'!AA:AA,B23,'Gen Test Cases'!I:I,$E$16)+COUNTIFS('Solaris 10 Test Cases'!AA:AA,B23,'Solaris 10 Test Cases'!J:J,$E$16)</f>
        <v>0</v>
      </c>
      <c r="F23" s="174">
        <f>COUNTIFS('Gen Test Cases'!AA:AA,B23,'Gen Test Cases'!I:I,$F$16)+COUNTIFS('Solaris 10 Test Cases'!AA:AA,B23,'Solaris 10 Test Cases'!J:J,$F$16)</f>
        <v>0</v>
      </c>
      <c r="G23" s="175">
        <v>2</v>
      </c>
      <c r="H23" s="98">
        <f t="shared" si="0"/>
        <v>4</v>
      </c>
      <c r="I23" s="98">
        <f t="shared" si="1"/>
        <v>0</v>
      </c>
      <c r="P23" s="92"/>
    </row>
    <row r="24" spans="1:16" ht="15" x14ac:dyDescent="0.25">
      <c r="A24" s="54"/>
      <c r="B24" s="172">
        <v>1</v>
      </c>
      <c r="C24" s="173">
        <f>COUNTIF('Gen Test Cases'!AA:AA,B24)+COUNTIF('Solaris 10 Test Cases'!AA:AA,B24)</f>
        <v>6</v>
      </c>
      <c r="D24" s="174">
        <f>COUNTIFS('Gen Test Cases'!AA:AA,B24,'Gen Test Cases'!I:I,$D$16)+COUNTIFS('Solaris 10 Test Cases'!AA:AA,B24,'Solaris 10 Test Cases'!J:J,$D$16)</f>
        <v>0</v>
      </c>
      <c r="E24" s="174">
        <f>COUNTIFS('Gen Test Cases'!AA:AA,B24,'Gen Test Cases'!I:I,$E$16)+COUNTIFS('Solaris 10 Test Cases'!AA:AA,B24,'Solaris 10 Test Cases'!J:J,$E$16)</f>
        <v>0</v>
      </c>
      <c r="F24" s="174">
        <f>COUNTIFS('Gen Test Cases'!AA:AA,B24,'Gen Test Cases'!I:I,$F$16)+COUNTIFS('Solaris 10 Test Cases'!AA:AA,B24,'Solaris 10 Test Cases'!J:J,$F$16)</f>
        <v>0</v>
      </c>
      <c r="G24" s="175">
        <v>1</v>
      </c>
      <c r="H24" s="98">
        <f t="shared" si="0"/>
        <v>6</v>
      </c>
      <c r="I24" s="98">
        <f t="shared" si="1"/>
        <v>0</v>
      </c>
      <c r="P24" s="92"/>
    </row>
    <row r="25" spans="1:16" ht="15" hidden="1" x14ac:dyDescent="0.25">
      <c r="A25" s="54"/>
      <c r="B25" s="176" t="s">
        <v>64</v>
      </c>
      <c r="C25" s="177"/>
      <c r="D25" s="178">
        <f>SUM(I17:I24)/SUM(H17:H24)*100</f>
        <v>0</v>
      </c>
      <c r="P25" s="92"/>
    </row>
    <row r="26" spans="1:16" ht="12" customHeight="1" x14ac:dyDescent="0.25">
      <c r="A26" s="65"/>
      <c r="B26" s="66"/>
      <c r="C26" s="66"/>
      <c r="D26" s="66"/>
      <c r="E26" s="66"/>
      <c r="F26" s="66"/>
      <c r="G26" s="66"/>
      <c r="H26" s="99"/>
      <c r="I26" s="99"/>
      <c r="J26" s="66"/>
      <c r="K26" s="67"/>
      <c r="L26" s="67"/>
      <c r="M26" s="67"/>
      <c r="N26" s="67"/>
      <c r="O26" s="67"/>
      <c r="P26" s="95"/>
    </row>
    <row r="27" spans="1:16" ht="15" x14ac:dyDescent="0.25">
      <c r="A27" s="146"/>
      <c r="B27" s="147"/>
      <c r="C27" s="147"/>
      <c r="D27" s="147"/>
      <c r="E27" s="147"/>
      <c r="F27" s="147"/>
      <c r="G27" s="147"/>
      <c r="H27" s="148"/>
      <c r="I27" s="148"/>
      <c r="J27" s="147"/>
      <c r="K27" s="147"/>
      <c r="L27" s="147"/>
      <c r="M27" s="147"/>
      <c r="N27" s="147"/>
      <c r="O27" s="147"/>
      <c r="P27" s="145"/>
    </row>
    <row r="28" spans="1:16" ht="15" x14ac:dyDescent="0.25">
      <c r="A28" s="45"/>
      <c r="B28" s="149" t="s">
        <v>65</v>
      </c>
      <c r="C28" s="150"/>
      <c r="D28" s="150"/>
      <c r="E28" s="150"/>
      <c r="F28" s="150"/>
      <c r="G28" s="151"/>
      <c r="P28" s="92"/>
    </row>
    <row r="29" spans="1:16" ht="15" x14ac:dyDescent="0.25">
      <c r="A29" s="45"/>
      <c r="B29" s="62" t="s">
        <v>66</v>
      </c>
      <c r="C29" s="63"/>
      <c r="D29" s="63"/>
      <c r="E29" s="63"/>
      <c r="F29" s="63"/>
      <c r="G29" s="64"/>
      <c r="P29" s="92"/>
    </row>
    <row r="30" spans="1:16" ht="13.5" customHeight="1" x14ac:dyDescent="0.25">
      <c r="A30" s="384" t="s">
        <v>67</v>
      </c>
      <c r="B30" s="48" t="s">
        <v>43</v>
      </c>
      <c r="C30" s="49"/>
      <c r="D30" s="50"/>
      <c r="E30" s="50"/>
      <c r="F30" s="50"/>
      <c r="G30" s="51"/>
      <c r="K30" s="152" t="s">
        <v>44</v>
      </c>
      <c r="L30" s="153"/>
      <c r="M30" s="153"/>
      <c r="N30" s="153"/>
      <c r="O30" s="154"/>
      <c r="P30" s="92"/>
    </row>
    <row r="31" spans="1:16" ht="36" x14ac:dyDescent="0.25">
      <c r="A31" s="384"/>
      <c r="B31" s="155" t="s">
        <v>45</v>
      </c>
      <c r="C31" s="156" t="s">
        <v>46</v>
      </c>
      <c r="D31" s="156" t="s">
        <v>47</v>
      </c>
      <c r="E31" s="156" t="s">
        <v>48</v>
      </c>
      <c r="F31" s="156" t="s">
        <v>49</v>
      </c>
      <c r="G31" s="157" t="s">
        <v>50</v>
      </c>
      <c r="K31" s="158" t="s">
        <v>51</v>
      </c>
      <c r="L31" s="159"/>
      <c r="M31" s="160" t="s">
        <v>52</v>
      </c>
      <c r="N31" s="160" t="s">
        <v>53</v>
      </c>
      <c r="O31" s="161" t="s">
        <v>54</v>
      </c>
      <c r="P31" s="92"/>
    </row>
    <row r="32" spans="1:16" ht="15" x14ac:dyDescent="0.25">
      <c r="A32" s="47"/>
      <c r="B32" s="162">
        <f>COUNTIF('Gen Test Cases'!I3:I12,"Pass")+COUNTIF('Solaris 11.4 Test Cases '!J3:J91,"Pass")</f>
        <v>0</v>
      </c>
      <c r="C32" s="163">
        <f>COUNTIF('Gen Test Cases'!I3:I12,"Fail")+COUNTIF('Solaris 11.4 Test Cases '!J3:J91,"Fail")</f>
        <v>0</v>
      </c>
      <c r="D32" s="162">
        <f>COUNTIF('Gen Test Cases'!I3:I12,"Info")+COUNTIF('Solaris 11.4 Test Cases '!J3:J91,"Info")</f>
        <v>0</v>
      </c>
      <c r="E32" s="163">
        <f>COUNTIF('Gen Test Cases'!I3:I12,"N/A")+COUNTIF('Solaris 11.4 Test Cases '!J3:J91,"N/A")</f>
        <v>0</v>
      </c>
      <c r="F32" s="162">
        <f>B32+C32</f>
        <v>0</v>
      </c>
      <c r="G32" s="164">
        <f>D44/100</f>
        <v>0</v>
      </c>
      <c r="K32" s="165" t="s">
        <v>55</v>
      </c>
      <c r="L32" s="166"/>
      <c r="M32" s="167">
        <f>COUNTA('Gen Test Cases'!I3:I12)+COUNTA('Solaris 11.4 Test Cases '!J3:J91)</f>
        <v>0</v>
      </c>
      <c r="N32" s="167">
        <f>O32-M32</f>
        <v>99</v>
      </c>
      <c r="O32" s="168">
        <f>COUNTA('Gen Test Cases'!A3:A12)+COUNTA('Solaris 11.4 Test Cases '!A3:A91)</f>
        <v>99</v>
      </c>
      <c r="P32" s="92"/>
    </row>
    <row r="33" spans="1:16" ht="15" x14ac:dyDescent="0.25">
      <c r="A33" s="47"/>
      <c r="B33" s="52"/>
      <c r="K33" s="53"/>
      <c r="L33" s="53"/>
      <c r="M33" s="53"/>
      <c r="N33" s="53"/>
      <c r="O33" s="53"/>
      <c r="P33" s="92"/>
    </row>
    <row r="34" spans="1:16" ht="15" x14ac:dyDescent="0.25">
      <c r="A34" s="47"/>
      <c r="B34" s="169" t="s">
        <v>56</v>
      </c>
      <c r="C34" s="170"/>
      <c r="D34" s="170"/>
      <c r="E34" s="170"/>
      <c r="F34" s="170"/>
      <c r="G34" s="171"/>
      <c r="K34" s="53"/>
      <c r="L34" s="53"/>
      <c r="M34" s="53"/>
      <c r="N34" s="53"/>
      <c r="O34" s="53"/>
      <c r="P34" s="92"/>
    </row>
    <row r="35" spans="1:16" ht="15" x14ac:dyDescent="0.25">
      <c r="A35" s="54"/>
      <c r="B35" s="55" t="s">
        <v>57</v>
      </c>
      <c r="C35" s="55" t="s">
        <v>58</v>
      </c>
      <c r="D35" s="55" t="s">
        <v>59</v>
      </c>
      <c r="E35" s="55" t="s">
        <v>60</v>
      </c>
      <c r="F35" s="55" t="s">
        <v>48</v>
      </c>
      <c r="G35" s="55" t="s">
        <v>61</v>
      </c>
      <c r="H35" s="56" t="s">
        <v>62</v>
      </c>
      <c r="I35" s="56" t="s">
        <v>63</v>
      </c>
      <c r="K35" s="57"/>
      <c r="L35" s="57"/>
      <c r="M35" s="57"/>
      <c r="N35" s="57"/>
      <c r="O35" s="57"/>
      <c r="P35" s="92"/>
    </row>
    <row r="36" spans="1:16" ht="15" x14ac:dyDescent="0.25">
      <c r="A36" s="54"/>
      <c r="B36" s="172">
        <v>8</v>
      </c>
      <c r="C36" s="173">
        <f>COUNTIF('Gen Test Cases'!AA:AA,B36)+COUNTIF('Solaris 11.4 Test Cases '!AA:AA,B36)</f>
        <v>0</v>
      </c>
      <c r="D36" s="174">
        <f>COUNTIFS('Gen Test Cases'!AA:AA,B36,'Gen Test Cases'!I:I,$D$35)+COUNTIFS('Solaris 11.4 Test Cases '!AA:AA,B36,'Solaris 11.4 Test Cases '!J:J,$D$35)</f>
        <v>0</v>
      </c>
      <c r="E36" s="174">
        <f>COUNTIFS('Gen Test Cases'!AA:AA,B36,'Gen Test Cases'!I:I,$E$35)+COUNTIFS('Solaris 11.4 Test Cases '!AA:AA,B36,'Solaris 11.4 Test Cases '!J:J,$E$35)</f>
        <v>0</v>
      </c>
      <c r="F36" s="174">
        <f>COUNTIFS('Gen Test Cases'!AA:AA,B36,'Gen Test Cases'!I:I,$F$35)+COUNTIFS('Solaris 11.4 Test Cases '!AA:AA,B36,'Solaris 11.4 Test Cases '!J:J,$F$35)</f>
        <v>0</v>
      </c>
      <c r="G36" s="175">
        <v>1500</v>
      </c>
      <c r="H36" s="100">
        <f>(C36-F36)*(G36)</f>
        <v>0</v>
      </c>
      <c r="I36" s="100">
        <f>D36*G36</f>
        <v>0</v>
      </c>
      <c r="J36" s="96">
        <f>D32+N32</f>
        <v>99</v>
      </c>
      <c r="K36" s="97" t="str">
        <f>"WARNING: THERE IS AT LEAST ONE TEST CASE WITH"</f>
        <v>WARNING: THERE IS AT LEAST ONE TEST CASE WITH</v>
      </c>
      <c r="P36" s="92"/>
    </row>
    <row r="37" spans="1:16" ht="15" x14ac:dyDescent="0.25">
      <c r="A37" s="54"/>
      <c r="B37" s="172">
        <v>7</v>
      </c>
      <c r="C37" s="173">
        <f>COUNTIF('Gen Test Cases'!AA:AA,B37)+COUNTIF('Solaris 11.4 Test Cases '!AA:AA,B37)</f>
        <v>4</v>
      </c>
      <c r="D37" s="174">
        <f>COUNTIFS('Gen Test Cases'!AA:AA,B37,'Gen Test Cases'!I:I,$D$35)+COUNTIFS('Solaris 11.4 Test Cases '!AA:AA,B37,'Solaris 11.4 Test Cases '!J:J,$D$35)</f>
        <v>0</v>
      </c>
      <c r="E37" s="174">
        <f>COUNTIFS('Gen Test Cases'!AA:AA,B37,'Gen Test Cases'!I:I,$E$35)+COUNTIFS('Solaris 11.4 Test Cases '!AA:AA,B37,'Solaris 11.4 Test Cases '!J:J,$E$35)</f>
        <v>0</v>
      </c>
      <c r="F37" s="174">
        <f>COUNTIFS('Gen Test Cases'!AA:AA,B37,'Gen Test Cases'!I:I,$F$35)+COUNTIFS('Solaris 11.4 Test Cases '!AA:AA,B37,'Solaris 11.4 Test Cases '!J:J,$F$35)</f>
        <v>0</v>
      </c>
      <c r="G37" s="175">
        <v>750</v>
      </c>
      <c r="H37" s="100">
        <f t="shared" ref="H37:H43" si="2">(C37-F37)*(G37)</f>
        <v>3000</v>
      </c>
      <c r="I37" s="100">
        <f t="shared" ref="I37:I43" si="3">D37*G37</f>
        <v>0</v>
      </c>
      <c r="K37" s="97" t="str">
        <f>"AN 'INFO' OR BLANK STATUS (SEE ABOVE)"</f>
        <v>AN 'INFO' OR BLANK STATUS (SEE ABOVE)</v>
      </c>
      <c r="P37" s="92"/>
    </row>
    <row r="38" spans="1:16" ht="15" x14ac:dyDescent="0.25">
      <c r="A38" s="54"/>
      <c r="B38" s="172">
        <v>6</v>
      </c>
      <c r="C38" s="173">
        <f>COUNTIF('Gen Test Cases'!AA:AA,B38)+COUNTIF('Solaris 11.4 Test Cases '!AA:AA,B38)</f>
        <v>7</v>
      </c>
      <c r="D38" s="174">
        <f>COUNTIFS('Gen Test Cases'!AA:AA,B38,'Gen Test Cases'!I:I,$D$35)+COUNTIFS('Solaris 11.4 Test Cases '!AA:AA,B38,'Solaris 11.4 Test Cases '!J:J,$D$35)</f>
        <v>0</v>
      </c>
      <c r="E38" s="174">
        <f>COUNTIFS('Gen Test Cases'!AA:AA,B38,'Gen Test Cases'!I:I,$E$35)+COUNTIFS('Solaris 11.4 Test Cases '!AA:AA,B38,'Solaris 11.4 Test Cases '!J:J,$E$35)</f>
        <v>0</v>
      </c>
      <c r="F38" s="174">
        <f>COUNTIFS('Gen Test Cases'!AA:AA,B38,'Gen Test Cases'!I:I,$F$35)+COUNTIFS('Solaris 11.4 Test Cases '!AA:AA,B38,'Solaris 11.4 Test Cases '!J:J,$F$35)</f>
        <v>0</v>
      </c>
      <c r="G38" s="175">
        <v>100</v>
      </c>
      <c r="H38" s="100">
        <f t="shared" si="2"/>
        <v>700</v>
      </c>
      <c r="I38" s="100">
        <f t="shared" si="3"/>
        <v>0</v>
      </c>
      <c r="P38" s="92"/>
    </row>
    <row r="39" spans="1:16" ht="15" x14ac:dyDescent="0.25">
      <c r="A39" s="54"/>
      <c r="B39" s="172">
        <v>5</v>
      </c>
      <c r="C39" s="173">
        <f>COUNTIF('Gen Test Cases'!AA:AA,B39)+COUNTIF('Solaris 11.4 Test Cases '!AA:AA,B39)</f>
        <v>65</v>
      </c>
      <c r="D39" s="174">
        <f>COUNTIFS('Gen Test Cases'!AA:AA,B39,'Gen Test Cases'!I:I,$D$35)+COUNTIFS('Solaris 11.4 Test Cases '!AA:AA,B39,'Solaris 11.4 Test Cases '!J:J,$D$35)</f>
        <v>0</v>
      </c>
      <c r="E39" s="174">
        <f>COUNTIFS('Gen Test Cases'!AA:AA,B39,'Gen Test Cases'!I:I,$E$35)+COUNTIFS('Solaris 11.4 Test Cases '!AA:AA,B39,'Solaris 11.4 Test Cases '!J:J,$E$35)</f>
        <v>0</v>
      </c>
      <c r="F39" s="174">
        <f>COUNTIFS('Gen Test Cases'!AA:AA,B39,'Gen Test Cases'!I:I,$F$35)+COUNTIFS('Solaris 11.4 Test Cases '!AA:AA,B39,'Solaris 11.4 Test Cases '!J:J,$F$35)</f>
        <v>0</v>
      </c>
      <c r="G39" s="175">
        <v>50</v>
      </c>
      <c r="H39" s="100">
        <f t="shared" si="2"/>
        <v>3250</v>
      </c>
      <c r="I39" s="100">
        <f t="shared" si="3"/>
        <v>0</v>
      </c>
      <c r="P39" s="92"/>
    </row>
    <row r="40" spans="1:16" ht="15" x14ac:dyDescent="0.25">
      <c r="A40" s="54"/>
      <c r="B40" s="172">
        <v>4</v>
      </c>
      <c r="C40" s="173">
        <f>COUNTIF('Gen Test Cases'!AA:AA,B40)+COUNTIF('Solaris 11.4 Test Cases '!AA:AA,B40)</f>
        <v>12</v>
      </c>
      <c r="D40" s="174">
        <f>COUNTIFS('Gen Test Cases'!AA:AA,B40,'Gen Test Cases'!I:I,$D$35)+COUNTIFS('Solaris 11.4 Test Cases '!AA:AA,B40,'Solaris 11.4 Test Cases '!J:J,$D$35)</f>
        <v>0</v>
      </c>
      <c r="E40" s="174">
        <f>COUNTIFS('Gen Test Cases'!AA:AA,B40,'Gen Test Cases'!I:I,$E$35)+COUNTIFS('Solaris 11.4 Test Cases '!AA:AA,B40,'Solaris 11.4 Test Cases '!J:J,$E$35)</f>
        <v>0</v>
      </c>
      <c r="F40" s="174">
        <f>COUNTIFS('Gen Test Cases'!AA:AA,B40,'Gen Test Cases'!I:I,$F$35)+COUNTIFS('Solaris 11.4 Test Cases '!AA:AA,B40,'Solaris 11.4 Test Cases '!J:J,$F$35)</f>
        <v>0</v>
      </c>
      <c r="G40" s="175">
        <v>10</v>
      </c>
      <c r="H40" s="100">
        <f t="shared" si="2"/>
        <v>120</v>
      </c>
      <c r="I40" s="100">
        <f t="shared" si="3"/>
        <v>0</v>
      </c>
      <c r="J40" s="96">
        <f>SUMPRODUCT(--ISERROR('Gen Test Cases'!AA:AA))+SUMPRODUCT(--ISERROR(#REF!))</f>
        <v>4</v>
      </c>
      <c r="K40" s="97" t="str">
        <f>"WARNING: THERE IS AT LEAST ONE TEST CASE WITH"</f>
        <v>WARNING: THERE IS AT LEAST ONE TEST CASE WITH</v>
      </c>
      <c r="P40" s="92"/>
    </row>
    <row r="41" spans="1:16" ht="15" x14ac:dyDescent="0.25">
      <c r="A41" s="54"/>
      <c r="B41" s="172">
        <v>3</v>
      </c>
      <c r="C41" s="173">
        <f>COUNTIF('Gen Test Cases'!AA:AA,B41)+COUNTIF('Solaris 11.4 Test Cases '!AA:AA,B41)</f>
        <v>0</v>
      </c>
      <c r="D41" s="174">
        <f>COUNTIFS('Gen Test Cases'!AA:AA,B41,'Gen Test Cases'!I:I,$D$35)+COUNTIFS('Solaris 11.4 Test Cases '!AA:AA,B41,'Solaris 11.4 Test Cases '!J:J,$D$35)</f>
        <v>0</v>
      </c>
      <c r="E41" s="174">
        <f>COUNTIFS('Gen Test Cases'!AA:AA,B41,'Gen Test Cases'!I:I,$E$35)+COUNTIFS('Solaris 11.4 Test Cases '!AA:AA,B41,'Solaris 11.4 Test Cases '!J:J,$E$35)</f>
        <v>0</v>
      </c>
      <c r="F41" s="174">
        <f>COUNTIFS('Gen Test Cases'!AA:AA,B41,'Gen Test Cases'!I:I,$F$35)+COUNTIFS('Solaris 11.4 Test Cases '!AA:AA,B41,'Solaris 11.4 Test Cases '!J:J,$F$35)</f>
        <v>0</v>
      </c>
      <c r="G41" s="175">
        <v>5</v>
      </c>
      <c r="H41" s="100">
        <f t="shared" si="2"/>
        <v>0</v>
      </c>
      <c r="I41" s="100">
        <f t="shared" si="3"/>
        <v>0</v>
      </c>
      <c r="J41" s="17"/>
      <c r="K41" s="97" t="str">
        <f>"MULTIPLE OR INVALID ISSUE CODES (SEE TEST CASES TABS)"</f>
        <v>MULTIPLE OR INVALID ISSUE CODES (SEE TEST CASES TABS)</v>
      </c>
      <c r="P41" s="92"/>
    </row>
    <row r="42" spans="1:16" ht="15" x14ac:dyDescent="0.25">
      <c r="A42" s="54"/>
      <c r="B42" s="172">
        <v>2</v>
      </c>
      <c r="C42" s="173">
        <f>COUNTIF('Gen Test Cases'!AA:AA,B42)+COUNTIF('Solaris 11.4 Test Cases '!AA:AA,B42)</f>
        <v>2</v>
      </c>
      <c r="D42" s="174">
        <f>COUNTIFS('Gen Test Cases'!AA:AA,B42,'Gen Test Cases'!I:I,$D$35)+COUNTIFS('Solaris 11.4 Test Cases '!AA:AA,B42,'Solaris 11.4 Test Cases '!J:J,$D$35)</f>
        <v>0</v>
      </c>
      <c r="E42" s="174">
        <f>COUNTIFS('Gen Test Cases'!AA:AA,B42,'Gen Test Cases'!I:I,$E$35)+COUNTIFS('Solaris 11.4 Test Cases '!AA:AA,B42,'Solaris 11.4 Test Cases '!J:J,$E$35)</f>
        <v>0</v>
      </c>
      <c r="F42" s="174">
        <f>COUNTIFS('Gen Test Cases'!AA:AA,B42,'Gen Test Cases'!I:I,$F$35)+COUNTIFS('Solaris 11.4 Test Cases '!AA:AA,B42,'Solaris 11.4 Test Cases '!J:J,$F$35)</f>
        <v>0</v>
      </c>
      <c r="G42" s="175">
        <v>2</v>
      </c>
      <c r="H42" s="100">
        <f t="shared" si="2"/>
        <v>4</v>
      </c>
      <c r="I42" s="100">
        <f t="shared" si="3"/>
        <v>0</v>
      </c>
      <c r="P42" s="92"/>
    </row>
    <row r="43" spans="1:16" ht="15" x14ac:dyDescent="0.25">
      <c r="A43" s="54"/>
      <c r="B43" s="172">
        <v>1</v>
      </c>
      <c r="C43" s="173">
        <f>COUNTIF('Gen Test Cases'!AA:AA,B43)+COUNTIF('Solaris 11.4 Test Cases '!AA:AA,B43)</f>
        <v>4</v>
      </c>
      <c r="D43" s="174">
        <f>COUNTIFS('Gen Test Cases'!AA:AA,B43,'Gen Test Cases'!I:I,$D$35)+COUNTIFS('Solaris 11.4 Test Cases '!AA:AA,B43,'Solaris 11.4 Test Cases '!J:J,$D$35)</f>
        <v>0</v>
      </c>
      <c r="E43" s="174">
        <f>COUNTIFS('Gen Test Cases'!AA:AA,B43,'Gen Test Cases'!I:I,$E$35)+COUNTIFS('Solaris 11.4 Test Cases '!AA:AA,B43,'Solaris 11.4 Test Cases '!J:J,$E$35)</f>
        <v>0</v>
      </c>
      <c r="F43" s="174">
        <f>COUNTIFS('Gen Test Cases'!AA:AA,B43,'Gen Test Cases'!I:I,$F$35)+COUNTIFS('Solaris 11.4 Test Cases '!AA:AA,B43,'Solaris 11.4 Test Cases '!J:J,$F$35)</f>
        <v>0</v>
      </c>
      <c r="G43" s="175">
        <v>1</v>
      </c>
      <c r="H43" s="100">
        <f t="shared" si="2"/>
        <v>4</v>
      </c>
      <c r="I43" s="100">
        <f t="shared" si="3"/>
        <v>0</v>
      </c>
      <c r="P43" s="92"/>
    </row>
    <row r="44" spans="1:16" ht="15" hidden="1" x14ac:dyDescent="0.25">
      <c r="A44" s="54"/>
      <c r="B44" s="176" t="s">
        <v>64</v>
      </c>
      <c r="C44" s="173"/>
      <c r="D44" s="174">
        <f>SUM(I36:I43)/SUM(H36:H43)*100</f>
        <v>0</v>
      </c>
      <c r="P44" s="92"/>
    </row>
    <row r="45" spans="1:16" ht="12.75" customHeight="1" x14ac:dyDescent="0.25">
      <c r="A45" s="65"/>
      <c r="B45" s="66"/>
      <c r="C45" s="66"/>
      <c r="D45" s="66"/>
      <c r="E45" s="66"/>
      <c r="F45" s="66"/>
      <c r="G45" s="66"/>
      <c r="H45" s="99"/>
      <c r="I45" s="99"/>
      <c r="J45" s="66"/>
      <c r="K45" s="66"/>
      <c r="L45" s="66"/>
      <c r="M45" s="66"/>
      <c r="N45" s="66"/>
      <c r="O45" s="66"/>
      <c r="P45" s="95"/>
    </row>
  </sheetData>
  <mergeCells count="2">
    <mergeCell ref="A11:A12"/>
    <mergeCell ref="A30:A31"/>
  </mergeCells>
  <conditionalFormatting sqref="D13">
    <cfRule type="cellIs" dxfId="36" priority="35" stopIfTrue="1" operator="greaterThan">
      <formula>0</formula>
    </cfRule>
  </conditionalFormatting>
  <conditionalFormatting sqref="D32">
    <cfRule type="cellIs" dxfId="35" priority="20" stopIfTrue="1" operator="greaterThan">
      <formula>0</formula>
    </cfRule>
  </conditionalFormatting>
  <conditionalFormatting sqref="K17:K18">
    <cfRule type="expression" dxfId="34" priority="25" stopIfTrue="1">
      <formula>$J$17=0</formula>
    </cfRule>
  </conditionalFormatting>
  <conditionalFormatting sqref="K21:K22">
    <cfRule type="expression" dxfId="33" priority="26" stopIfTrue="1">
      <formula>$J$21=0</formula>
    </cfRule>
  </conditionalFormatting>
  <conditionalFormatting sqref="K36:K37">
    <cfRule type="expression" dxfId="32" priority="16" stopIfTrue="1">
      <formula>#REF!=0</formula>
    </cfRule>
  </conditionalFormatting>
  <conditionalFormatting sqref="K40:K41">
    <cfRule type="expression" dxfId="31" priority="17" stopIfTrue="1">
      <formula>#REF!=0</formula>
    </cfRule>
  </conditionalFormatting>
  <conditionalFormatting sqref="N13">
    <cfRule type="cellIs" dxfId="30" priority="31" stopIfTrue="1" operator="greaterThan">
      <formula>0</formula>
    </cfRule>
    <cfRule type="cellIs" dxfId="29" priority="32" stopIfTrue="1" operator="lessThan">
      <formula>0</formula>
    </cfRule>
  </conditionalFormatting>
  <conditionalFormatting sqref="N32">
    <cfRule type="cellIs" dxfId="28" priority="18" stopIfTrue="1" operator="greaterThan">
      <formula>0</formula>
    </cfRule>
    <cfRule type="cellIs" dxfId="27" priority="19" stopIfTrue="1" operator="lessThan">
      <formula>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N51"/>
  <sheetViews>
    <sheetView zoomScale="115" zoomScaleNormal="115" workbookViewId="0"/>
  </sheetViews>
  <sheetFormatPr defaultColWidth="11.42578125" defaultRowHeight="12.75" customHeight="1" x14ac:dyDescent="0.25"/>
  <cols>
    <col min="1" max="13" width="11.42578125" style="68" customWidth="1"/>
    <col min="14" max="14" width="9.28515625" style="68" customWidth="1"/>
    <col min="15" max="16384" width="11.42578125" style="68"/>
  </cols>
  <sheetData>
    <row r="1" spans="1:14" ht="15" x14ac:dyDescent="0.25">
      <c r="A1" s="179" t="s">
        <v>68</v>
      </c>
      <c r="B1" s="180"/>
      <c r="C1" s="180"/>
      <c r="D1" s="180"/>
      <c r="E1" s="180"/>
      <c r="F1" s="180"/>
      <c r="G1" s="180"/>
      <c r="H1" s="180"/>
      <c r="I1" s="180"/>
      <c r="J1" s="180"/>
      <c r="K1" s="180"/>
      <c r="L1" s="180"/>
      <c r="M1" s="180"/>
      <c r="N1" s="181"/>
    </row>
    <row r="2" spans="1:14" ht="12.75" customHeight="1" x14ac:dyDescent="0.25">
      <c r="A2" s="182" t="s">
        <v>69</v>
      </c>
      <c r="B2" s="183"/>
      <c r="C2" s="183"/>
      <c r="D2" s="183"/>
      <c r="E2" s="183"/>
      <c r="F2" s="183"/>
      <c r="G2" s="183"/>
      <c r="H2" s="183"/>
      <c r="I2" s="183"/>
      <c r="J2" s="183"/>
      <c r="K2" s="183"/>
      <c r="L2" s="183"/>
      <c r="M2" s="183"/>
      <c r="N2" s="184"/>
    </row>
    <row r="3" spans="1:14" s="101" customFormat="1" ht="12.75" customHeight="1" x14ac:dyDescent="0.2">
      <c r="A3" s="385" t="s">
        <v>70</v>
      </c>
      <c r="B3" s="386"/>
      <c r="C3" s="386"/>
      <c r="D3" s="386"/>
      <c r="E3" s="386"/>
      <c r="F3" s="386"/>
      <c r="G3" s="386"/>
      <c r="H3" s="386"/>
      <c r="I3" s="386"/>
      <c r="J3" s="386"/>
      <c r="K3" s="386"/>
      <c r="L3" s="386"/>
      <c r="M3" s="386"/>
      <c r="N3" s="387"/>
    </row>
    <row r="4" spans="1:14" s="101" customFormat="1" x14ac:dyDescent="0.2">
      <c r="A4" s="388"/>
      <c r="B4" s="389"/>
      <c r="C4" s="389"/>
      <c r="D4" s="389"/>
      <c r="E4" s="389"/>
      <c r="F4" s="389"/>
      <c r="G4" s="389"/>
      <c r="H4" s="389"/>
      <c r="I4" s="389"/>
      <c r="J4" s="389"/>
      <c r="K4" s="389"/>
      <c r="L4" s="389"/>
      <c r="M4" s="389"/>
      <c r="N4" s="390"/>
    </row>
    <row r="5" spans="1:14" s="101" customFormat="1" x14ac:dyDescent="0.2">
      <c r="A5" s="388"/>
      <c r="B5" s="389"/>
      <c r="C5" s="389"/>
      <c r="D5" s="389"/>
      <c r="E5" s="389"/>
      <c r="F5" s="389"/>
      <c r="G5" s="389"/>
      <c r="H5" s="389"/>
      <c r="I5" s="389"/>
      <c r="J5" s="389"/>
      <c r="K5" s="389"/>
      <c r="L5" s="389"/>
      <c r="M5" s="389"/>
      <c r="N5" s="390"/>
    </row>
    <row r="6" spans="1:14" s="101" customFormat="1" x14ac:dyDescent="0.2">
      <c r="A6" s="388"/>
      <c r="B6" s="389"/>
      <c r="C6" s="389"/>
      <c r="D6" s="389"/>
      <c r="E6" s="389"/>
      <c r="F6" s="389"/>
      <c r="G6" s="389"/>
      <c r="H6" s="389"/>
      <c r="I6" s="389"/>
      <c r="J6" s="389"/>
      <c r="K6" s="389"/>
      <c r="L6" s="389"/>
      <c r="M6" s="389"/>
      <c r="N6" s="390"/>
    </row>
    <row r="7" spans="1:14" s="101" customFormat="1" x14ac:dyDescent="0.2">
      <c r="A7" s="388"/>
      <c r="B7" s="389"/>
      <c r="C7" s="389"/>
      <c r="D7" s="389"/>
      <c r="E7" s="389"/>
      <c r="F7" s="389"/>
      <c r="G7" s="389"/>
      <c r="H7" s="389"/>
      <c r="I7" s="389"/>
      <c r="J7" s="389"/>
      <c r="K7" s="389"/>
      <c r="L7" s="389"/>
      <c r="M7" s="389"/>
      <c r="N7" s="390"/>
    </row>
    <row r="8" spans="1:14" s="101" customFormat="1" x14ac:dyDescent="0.2">
      <c r="A8" s="388"/>
      <c r="B8" s="389"/>
      <c r="C8" s="389"/>
      <c r="D8" s="389"/>
      <c r="E8" s="389"/>
      <c r="F8" s="389"/>
      <c r="G8" s="389"/>
      <c r="H8" s="389"/>
      <c r="I8" s="389"/>
      <c r="J8" s="389"/>
      <c r="K8" s="389"/>
      <c r="L8" s="389"/>
      <c r="M8" s="389"/>
      <c r="N8" s="390"/>
    </row>
    <row r="9" spans="1:14" s="101" customFormat="1" x14ac:dyDescent="0.2">
      <c r="A9" s="388"/>
      <c r="B9" s="389"/>
      <c r="C9" s="389"/>
      <c r="D9" s="389"/>
      <c r="E9" s="389"/>
      <c r="F9" s="389"/>
      <c r="G9" s="389"/>
      <c r="H9" s="389"/>
      <c r="I9" s="389"/>
      <c r="J9" s="389"/>
      <c r="K9" s="389"/>
      <c r="L9" s="389"/>
      <c r="M9" s="389"/>
      <c r="N9" s="390"/>
    </row>
    <row r="10" spans="1:14" s="101" customFormat="1" x14ac:dyDescent="0.2">
      <c r="A10" s="388"/>
      <c r="B10" s="389"/>
      <c r="C10" s="389"/>
      <c r="D10" s="389"/>
      <c r="E10" s="389"/>
      <c r="F10" s="389"/>
      <c r="G10" s="389"/>
      <c r="H10" s="389"/>
      <c r="I10" s="389"/>
      <c r="J10" s="389"/>
      <c r="K10" s="389"/>
      <c r="L10" s="389"/>
      <c r="M10" s="389"/>
      <c r="N10" s="390"/>
    </row>
    <row r="11" spans="1:14" s="101" customFormat="1" x14ac:dyDescent="0.2">
      <c r="A11" s="388"/>
      <c r="B11" s="389"/>
      <c r="C11" s="389"/>
      <c r="D11" s="389"/>
      <c r="E11" s="389"/>
      <c r="F11" s="389"/>
      <c r="G11" s="389"/>
      <c r="H11" s="389"/>
      <c r="I11" s="389"/>
      <c r="J11" s="389"/>
      <c r="K11" s="389"/>
      <c r="L11" s="389"/>
      <c r="M11" s="389"/>
      <c r="N11" s="390"/>
    </row>
    <row r="12" spans="1:14" s="101" customFormat="1" ht="12.75" customHeight="1" x14ac:dyDescent="0.2">
      <c r="A12" s="388"/>
      <c r="B12" s="389"/>
      <c r="C12" s="389"/>
      <c r="D12" s="389"/>
      <c r="E12" s="389"/>
      <c r="F12" s="389"/>
      <c r="G12" s="389"/>
      <c r="H12" s="389"/>
      <c r="I12" s="389"/>
      <c r="J12" s="389"/>
      <c r="K12" s="389"/>
      <c r="L12" s="389"/>
      <c r="M12" s="389"/>
      <c r="N12" s="390"/>
    </row>
    <row r="13" spans="1:14" s="101" customFormat="1" ht="12.75" customHeight="1" x14ac:dyDescent="0.2">
      <c r="A13" s="388"/>
      <c r="B13" s="389"/>
      <c r="C13" s="389"/>
      <c r="D13" s="389"/>
      <c r="E13" s="389"/>
      <c r="F13" s="389"/>
      <c r="G13" s="389"/>
      <c r="H13" s="389"/>
      <c r="I13" s="389"/>
      <c r="J13" s="389"/>
      <c r="K13" s="389"/>
      <c r="L13" s="389"/>
      <c r="M13" s="389"/>
      <c r="N13" s="390"/>
    </row>
    <row r="14" spans="1:14" s="101" customFormat="1" x14ac:dyDescent="0.2">
      <c r="A14" s="388"/>
      <c r="B14" s="389"/>
      <c r="C14" s="389"/>
      <c r="D14" s="389"/>
      <c r="E14" s="389"/>
      <c r="F14" s="389"/>
      <c r="G14" s="389"/>
      <c r="H14" s="389"/>
      <c r="I14" s="389"/>
      <c r="J14" s="389"/>
      <c r="K14" s="389"/>
      <c r="L14" s="389"/>
      <c r="M14" s="389"/>
      <c r="N14" s="390"/>
    </row>
    <row r="15" spans="1:14" s="101" customFormat="1" ht="12.75" customHeight="1" x14ac:dyDescent="0.2">
      <c r="A15" s="388"/>
      <c r="B15" s="389"/>
      <c r="C15" s="389"/>
      <c r="D15" s="389"/>
      <c r="E15" s="389"/>
      <c r="F15" s="389"/>
      <c r="G15" s="389"/>
      <c r="H15" s="389"/>
      <c r="I15" s="389"/>
      <c r="J15" s="389"/>
      <c r="K15" s="389"/>
      <c r="L15" s="389"/>
      <c r="M15" s="389"/>
      <c r="N15" s="390"/>
    </row>
    <row r="16" spans="1:14" ht="12.75" customHeight="1" x14ac:dyDescent="0.25">
      <c r="A16" s="388"/>
      <c r="B16" s="389"/>
      <c r="C16" s="389"/>
      <c r="D16" s="389"/>
      <c r="E16" s="389"/>
      <c r="F16" s="389"/>
      <c r="G16" s="389"/>
      <c r="H16" s="389"/>
      <c r="I16" s="389"/>
      <c r="J16" s="389"/>
      <c r="K16" s="389"/>
      <c r="L16" s="389"/>
      <c r="M16" s="389"/>
      <c r="N16" s="390"/>
    </row>
    <row r="17" spans="1:14" ht="12.75" customHeight="1" x14ac:dyDescent="0.25">
      <c r="A17" s="388"/>
      <c r="B17" s="389"/>
      <c r="C17" s="389"/>
      <c r="D17" s="389"/>
      <c r="E17" s="389"/>
      <c r="F17" s="389"/>
      <c r="G17" s="389"/>
      <c r="H17" s="389"/>
      <c r="I17" s="389"/>
      <c r="J17" s="389"/>
      <c r="K17" s="389"/>
      <c r="L17" s="389"/>
      <c r="M17" s="389"/>
      <c r="N17" s="390"/>
    </row>
    <row r="18" spans="1:14" s="101" customFormat="1" ht="35.450000000000003" customHeight="1" x14ac:dyDescent="0.2">
      <c r="A18" s="391"/>
      <c r="B18" s="392"/>
      <c r="C18" s="392"/>
      <c r="D18" s="392"/>
      <c r="E18" s="392"/>
      <c r="F18" s="392"/>
      <c r="G18" s="392"/>
      <c r="H18" s="392"/>
      <c r="I18" s="392"/>
      <c r="J18" s="392"/>
      <c r="K18" s="392"/>
      <c r="L18" s="392"/>
      <c r="M18" s="392"/>
      <c r="N18" s="393"/>
    </row>
    <row r="19" spans="1:14" s="101" customFormat="1" x14ac:dyDescent="0.2">
      <c r="A19" s="75"/>
      <c r="B19" s="75"/>
      <c r="C19" s="75"/>
      <c r="D19" s="75"/>
      <c r="E19" s="75"/>
      <c r="F19" s="75"/>
      <c r="G19" s="75"/>
      <c r="H19" s="75"/>
      <c r="I19" s="75"/>
      <c r="J19" s="75"/>
      <c r="K19" s="75"/>
      <c r="L19" s="75"/>
      <c r="M19" s="75"/>
      <c r="N19" s="75"/>
    </row>
    <row r="20" spans="1:14" s="101" customFormat="1" ht="12.75" customHeight="1" x14ac:dyDescent="0.2">
      <c r="A20" s="185" t="s">
        <v>71</v>
      </c>
      <c r="B20" s="186"/>
      <c r="C20" s="186"/>
      <c r="D20" s="186"/>
      <c r="E20" s="186"/>
      <c r="F20" s="186"/>
      <c r="G20" s="186"/>
      <c r="H20" s="186"/>
      <c r="I20" s="186"/>
      <c r="J20" s="186"/>
      <c r="K20" s="186"/>
      <c r="L20" s="186"/>
      <c r="M20" s="186"/>
      <c r="N20" s="187"/>
    </row>
    <row r="21" spans="1:14" ht="12.75" customHeight="1" x14ac:dyDescent="0.25">
      <c r="A21" s="188" t="s">
        <v>72</v>
      </c>
      <c r="B21" s="189"/>
      <c r="C21" s="190"/>
      <c r="D21" s="191" t="s">
        <v>73</v>
      </c>
      <c r="E21" s="192"/>
      <c r="F21" s="192"/>
      <c r="G21" s="192"/>
      <c r="H21" s="192"/>
      <c r="I21" s="192"/>
      <c r="J21" s="192"/>
      <c r="K21" s="192"/>
      <c r="L21" s="192"/>
      <c r="M21" s="192"/>
      <c r="N21" s="193"/>
    </row>
    <row r="22" spans="1:14" ht="15" x14ac:dyDescent="0.25">
      <c r="A22" s="19"/>
      <c r="B22" s="20"/>
      <c r="C22" s="21"/>
      <c r="D22" s="76" t="s">
        <v>74</v>
      </c>
      <c r="E22" s="77"/>
      <c r="F22" s="77"/>
      <c r="G22" s="77"/>
      <c r="H22" s="77"/>
      <c r="I22" s="77"/>
      <c r="J22" s="77"/>
      <c r="K22" s="77"/>
      <c r="L22" s="77"/>
      <c r="M22" s="77"/>
      <c r="N22" s="78"/>
    </row>
    <row r="23" spans="1:14" ht="12.75" customHeight="1" x14ac:dyDescent="0.25">
      <c r="A23" s="194" t="s">
        <v>75</v>
      </c>
      <c r="B23" s="195"/>
      <c r="C23" s="196"/>
      <c r="D23" s="197" t="s">
        <v>76</v>
      </c>
      <c r="E23" s="198"/>
      <c r="F23" s="198"/>
      <c r="G23" s="198"/>
      <c r="H23" s="198"/>
      <c r="I23" s="198"/>
      <c r="J23" s="198"/>
      <c r="K23" s="198"/>
      <c r="L23" s="198"/>
      <c r="M23" s="198"/>
      <c r="N23" s="199"/>
    </row>
    <row r="24" spans="1:14" ht="15" x14ac:dyDescent="0.25">
      <c r="A24" s="188" t="s">
        <v>77</v>
      </c>
      <c r="B24" s="189"/>
      <c r="C24" s="190"/>
      <c r="D24" s="191" t="s">
        <v>78</v>
      </c>
      <c r="E24" s="192"/>
      <c r="F24" s="192"/>
      <c r="G24" s="192"/>
      <c r="H24" s="192"/>
      <c r="I24" s="192"/>
      <c r="J24" s="192"/>
      <c r="K24" s="192"/>
      <c r="L24" s="192"/>
      <c r="M24" s="192"/>
      <c r="N24" s="193"/>
    </row>
    <row r="25" spans="1:14" ht="12.75" customHeight="1" x14ac:dyDescent="0.25">
      <c r="A25" s="188" t="s">
        <v>79</v>
      </c>
      <c r="B25" s="189"/>
      <c r="C25" s="190"/>
      <c r="D25" s="394" t="s">
        <v>80</v>
      </c>
      <c r="E25" s="395"/>
      <c r="F25" s="395"/>
      <c r="G25" s="395"/>
      <c r="H25" s="395"/>
      <c r="I25" s="395"/>
      <c r="J25" s="395"/>
      <c r="K25" s="395"/>
      <c r="L25" s="395"/>
      <c r="M25" s="395"/>
      <c r="N25" s="396"/>
    </row>
    <row r="26" spans="1:14" ht="12.75" customHeight="1" x14ac:dyDescent="0.25">
      <c r="A26" s="22"/>
      <c r="B26" s="23"/>
      <c r="C26" s="24"/>
      <c r="D26" s="397"/>
      <c r="E26" s="398"/>
      <c r="F26" s="398"/>
      <c r="G26" s="398"/>
      <c r="H26" s="398"/>
      <c r="I26" s="398"/>
      <c r="J26" s="398"/>
      <c r="K26" s="398"/>
      <c r="L26" s="398"/>
      <c r="M26" s="398"/>
      <c r="N26" s="399"/>
    </row>
    <row r="27" spans="1:14" ht="15" x14ac:dyDescent="0.25">
      <c r="A27" s="200" t="s">
        <v>81</v>
      </c>
      <c r="B27" s="201"/>
      <c r="C27" s="202"/>
      <c r="D27" s="203" t="s">
        <v>82</v>
      </c>
      <c r="E27" s="204"/>
      <c r="F27" s="204"/>
      <c r="G27" s="204"/>
      <c r="H27" s="204"/>
      <c r="I27" s="204"/>
      <c r="J27" s="204"/>
      <c r="K27" s="204"/>
      <c r="L27" s="204"/>
      <c r="M27" s="204"/>
      <c r="N27" s="205"/>
    </row>
    <row r="28" spans="1:14" ht="12.75" customHeight="1" x14ac:dyDescent="0.25">
      <c r="A28" s="22" t="s">
        <v>83</v>
      </c>
      <c r="B28" s="23"/>
      <c r="C28" s="24"/>
      <c r="D28" s="79" t="s">
        <v>84</v>
      </c>
      <c r="E28" s="80"/>
      <c r="F28" s="80"/>
      <c r="G28" s="80"/>
      <c r="H28" s="80"/>
      <c r="I28" s="80"/>
      <c r="J28" s="80"/>
      <c r="K28" s="80"/>
      <c r="L28" s="80"/>
      <c r="M28" s="80"/>
      <c r="N28" s="81"/>
    </row>
    <row r="29" spans="1:14" ht="15" x14ac:dyDescent="0.25">
      <c r="A29" s="19"/>
      <c r="B29" s="20"/>
      <c r="C29" s="21"/>
      <c r="D29" s="76" t="s">
        <v>85</v>
      </c>
      <c r="E29" s="77"/>
      <c r="F29" s="77"/>
      <c r="G29" s="77"/>
      <c r="H29" s="77"/>
      <c r="I29" s="77"/>
      <c r="J29" s="77"/>
      <c r="K29" s="77"/>
      <c r="L29" s="77"/>
      <c r="M29" s="77"/>
      <c r="N29" s="78"/>
    </row>
    <row r="30" spans="1:14" ht="15" x14ac:dyDescent="0.25">
      <c r="A30" s="188" t="s">
        <v>86</v>
      </c>
      <c r="B30" s="189"/>
      <c r="C30" s="190"/>
      <c r="D30" s="191" t="s">
        <v>87</v>
      </c>
      <c r="E30" s="192"/>
      <c r="F30" s="192"/>
      <c r="G30" s="192"/>
      <c r="H30" s="192"/>
      <c r="I30" s="192"/>
      <c r="J30" s="192"/>
      <c r="K30" s="192"/>
      <c r="L30" s="192"/>
      <c r="M30" s="192"/>
      <c r="N30" s="193"/>
    </row>
    <row r="31" spans="1:14" ht="15" x14ac:dyDescent="0.25">
      <c r="A31" s="19"/>
      <c r="B31" s="20"/>
      <c r="C31" s="21"/>
      <c r="D31" s="76" t="s">
        <v>88</v>
      </c>
      <c r="E31" s="77"/>
      <c r="F31" s="77"/>
      <c r="G31" s="77"/>
      <c r="H31" s="77"/>
      <c r="I31" s="77"/>
      <c r="J31" s="77"/>
      <c r="K31" s="77"/>
      <c r="L31" s="77"/>
      <c r="M31" s="77"/>
      <c r="N31" s="78"/>
    </row>
    <row r="32" spans="1:14" ht="15" x14ac:dyDescent="0.25">
      <c r="A32" s="194" t="s">
        <v>89</v>
      </c>
      <c r="B32" s="195"/>
      <c r="C32" s="196"/>
      <c r="D32" s="197" t="s">
        <v>90</v>
      </c>
      <c r="E32" s="198"/>
      <c r="F32" s="198"/>
      <c r="G32" s="198"/>
      <c r="H32" s="198"/>
      <c r="I32" s="198"/>
      <c r="J32" s="198"/>
      <c r="K32" s="198"/>
      <c r="L32" s="198"/>
      <c r="M32" s="198"/>
      <c r="N32" s="199"/>
    </row>
    <row r="33" spans="1:14" ht="12.75" customHeight="1" x14ac:dyDescent="0.25">
      <c r="A33" s="188" t="s">
        <v>91</v>
      </c>
      <c r="B33" s="189"/>
      <c r="C33" s="190"/>
      <c r="D33" s="191" t="s">
        <v>92</v>
      </c>
      <c r="E33" s="192"/>
      <c r="F33" s="192"/>
      <c r="G33" s="192"/>
      <c r="H33" s="192"/>
      <c r="I33" s="192"/>
      <c r="J33" s="192"/>
      <c r="K33" s="192"/>
      <c r="L33" s="192"/>
      <c r="M33" s="192"/>
      <c r="N33" s="193"/>
    </row>
    <row r="34" spans="1:14" ht="15" x14ac:dyDescent="0.25">
      <c r="A34" s="19"/>
      <c r="B34" s="20"/>
      <c r="C34" s="21"/>
      <c r="D34" s="76" t="s">
        <v>93</v>
      </c>
      <c r="E34" s="77"/>
      <c r="F34" s="77"/>
      <c r="G34" s="77"/>
      <c r="H34" s="77"/>
      <c r="I34" s="77"/>
      <c r="J34" s="77"/>
      <c r="K34" s="77"/>
      <c r="L34" s="77"/>
      <c r="M34" s="77"/>
      <c r="N34" s="78"/>
    </row>
    <row r="35" spans="1:14" ht="15" customHeight="1" x14ac:dyDescent="0.25">
      <c r="A35" s="188" t="s">
        <v>94</v>
      </c>
      <c r="B35" s="189"/>
      <c r="C35" s="190"/>
      <c r="D35" s="191" t="s">
        <v>95</v>
      </c>
      <c r="E35" s="192"/>
      <c r="F35" s="192"/>
      <c r="G35" s="192"/>
      <c r="H35" s="192"/>
      <c r="I35" s="192"/>
      <c r="J35" s="192"/>
      <c r="K35" s="192"/>
      <c r="L35" s="192"/>
      <c r="M35" s="192"/>
      <c r="N35" s="193"/>
    </row>
    <row r="36" spans="1:14" ht="15" x14ac:dyDescent="0.25">
      <c r="A36" s="22"/>
      <c r="B36" s="23"/>
      <c r="C36" s="24"/>
      <c r="D36" s="79" t="s">
        <v>96</v>
      </c>
      <c r="E36" s="80"/>
      <c r="F36" s="80"/>
      <c r="G36" s="80"/>
      <c r="H36" s="80"/>
      <c r="I36" s="80"/>
      <c r="J36" s="80"/>
      <c r="K36" s="80"/>
      <c r="L36" s="80"/>
      <c r="M36" s="80"/>
      <c r="N36" s="81"/>
    </row>
    <row r="37" spans="1:14" ht="15" x14ac:dyDescent="0.25">
      <c r="A37" s="22"/>
      <c r="B37" s="23"/>
      <c r="C37" s="24"/>
      <c r="D37" s="79" t="s">
        <v>97</v>
      </c>
      <c r="E37" s="80"/>
      <c r="F37" s="80"/>
      <c r="G37" s="80"/>
      <c r="H37" s="80"/>
      <c r="I37" s="80"/>
      <c r="J37" s="80"/>
      <c r="K37" s="80"/>
      <c r="L37" s="80"/>
      <c r="M37" s="80"/>
      <c r="N37" s="81"/>
    </row>
    <row r="38" spans="1:14" ht="15" x14ac:dyDescent="0.25">
      <c r="A38" s="22"/>
      <c r="B38" s="23"/>
      <c r="C38" s="24"/>
      <c r="D38" s="79" t="s">
        <v>98</v>
      </c>
      <c r="E38" s="80"/>
      <c r="F38" s="80"/>
      <c r="G38" s="80"/>
      <c r="H38" s="80"/>
      <c r="I38" s="80"/>
      <c r="J38" s="80"/>
      <c r="K38" s="80"/>
      <c r="L38" s="80"/>
      <c r="M38" s="80"/>
      <c r="N38" s="81"/>
    </row>
    <row r="39" spans="1:14" ht="15" x14ac:dyDescent="0.25">
      <c r="A39" s="19"/>
      <c r="B39" s="20"/>
      <c r="C39" s="21"/>
      <c r="D39" s="76" t="s">
        <v>99</v>
      </c>
      <c r="E39" s="77"/>
      <c r="F39" s="77"/>
      <c r="G39" s="77"/>
      <c r="H39" s="77"/>
      <c r="I39" s="77"/>
      <c r="J39" s="77"/>
      <c r="K39" s="77"/>
      <c r="L39" s="77"/>
      <c r="M39" s="77"/>
      <c r="N39" s="78"/>
    </row>
    <row r="40" spans="1:14" ht="15" x14ac:dyDescent="0.25">
      <c r="A40" s="188" t="s">
        <v>100</v>
      </c>
      <c r="B40" s="189"/>
      <c r="C40" s="190"/>
      <c r="D40" s="191" t="s">
        <v>101</v>
      </c>
      <c r="E40" s="192"/>
      <c r="F40" s="192"/>
      <c r="G40" s="192"/>
      <c r="H40" s="192"/>
      <c r="I40" s="192"/>
      <c r="J40" s="192"/>
      <c r="K40" s="192"/>
      <c r="L40" s="192"/>
      <c r="M40" s="192"/>
      <c r="N40" s="193"/>
    </row>
    <row r="41" spans="1:14" ht="15" x14ac:dyDescent="0.25">
      <c r="A41" s="19"/>
      <c r="B41" s="20"/>
      <c r="C41" s="21"/>
      <c r="D41" s="76" t="s">
        <v>102</v>
      </c>
      <c r="E41" s="77"/>
      <c r="F41" s="77"/>
      <c r="G41" s="77"/>
      <c r="H41" s="77"/>
      <c r="I41" s="77"/>
      <c r="J41" s="77"/>
      <c r="K41" s="77"/>
      <c r="L41" s="77"/>
      <c r="M41" s="77"/>
      <c r="N41" s="78"/>
    </row>
    <row r="42" spans="1:14" ht="15" x14ac:dyDescent="0.25">
      <c r="A42" s="206" t="s">
        <v>103</v>
      </c>
      <c r="B42" s="207"/>
      <c r="C42" s="208"/>
      <c r="D42" s="400" t="s">
        <v>104</v>
      </c>
      <c r="E42" s="401"/>
      <c r="F42" s="401"/>
      <c r="G42" s="401"/>
      <c r="H42" s="401"/>
      <c r="I42" s="401"/>
      <c r="J42" s="401"/>
      <c r="K42" s="401"/>
      <c r="L42" s="401"/>
      <c r="M42" s="401"/>
      <c r="N42" s="402"/>
    </row>
    <row r="43" spans="1:14" ht="15" x14ac:dyDescent="0.25">
      <c r="A43" s="73"/>
      <c r="B43" s="23"/>
      <c r="C43" s="74"/>
      <c r="D43" s="403"/>
      <c r="E43" s="404"/>
      <c r="F43" s="404"/>
      <c r="G43" s="404"/>
      <c r="H43" s="404"/>
      <c r="I43" s="404"/>
      <c r="J43" s="404"/>
      <c r="K43" s="404"/>
      <c r="L43" s="404"/>
      <c r="M43" s="404"/>
      <c r="N43" s="405"/>
    </row>
    <row r="44" spans="1:14" ht="15" x14ac:dyDescent="0.25">
      <c r="A44" s="209" t="s">
        <v>105</v>
      </c>
      <c r="B44" s="201"/>
      <c r="C44" s="210"/>
      <c r="D44" s="197" t="s">
        <v>106</v>
      </c>
      <c r="E44" s="198"/>
      <c r="F44" s="198"/>
      <c r="G44" s="198"/>
      <c r="H44" s="198"/>
      <c r="I44" s="198"/>
      <c r="J44" s="198"/>
      <c r="K44" s="198"/>
      <c r="L44" s="198"/>
      <c r="M44" s="198"/>
      <c r="N44" s="199"/>
    </row>
    <row r="45" spans="1:14" ht="15" x14ac:dyDescent="0.25">
      <c r="A45" s="200" t="s">
        <v>107</v>
      </c>
      <c r="B45" s="201"/>
      <c r="C45" s="210"/>
      <c r="D45" s="197" t="s">
        <v>108</v>
      </c>
      <c r="E45" s="198"/>
      <c r="F45" s="198"/>
      <c r="G45" s="198"/>
      <c r="H45" s="198"/>
      <c r="I45" s="198"/>
      <c r="J45" s="198"/>
      <c r="K45" s="198"/>
      <c r="L45" s="198"/>
      <c r="M45" s="198"/>
      <c r="N45" s="199"/>
    </row>
    <row r="46" spans="1:14" ht="15" x14ac:dyDescent="0.25">
      <c r="A46" s="406" t="s">
        <v>109</v>
      </c>
      <c r="B46" s="407"/>
      <c r="C46" s="408"/>
      <c r="D46" s="400" t="s">
        <v>110</v>
      </c>
      <c r="E46" s="401"/>
      <c r="F46" s="401"/>
      <c r="G46" s="401"/>
      <c r="H46" s="401"/>
      <c r="I46" s="401"/>
      <c r="J46" s="401"/>
      <c r="K46" s="401"/>
      <c r="L46" s="401"/>
      <c r="M46" s="401"/>
      <c r="N46" s="402"/>
    </row>
    <row r="47" spans="1:14" ht="15" x14ac:dyDescent="0.25">
      <c r="A47" s="409"/>
      <c r="B47" s="410"/>
      <c r="C47" s="411"/>
      <c r="D47" s="412"/>
      <c r="E47" s="413"/>
      <c r="F47" s="413"/>
      <c r="G47" s="413"/>
      <c r="H47" s="413"/>
      <c r="I47" s="413"/>
      <c r="J47" s="413"/>
      <c r="K47" s="413"/>
      <c r="L47" s="413"/>
      <c r="M47" s="413"/>
      <c r="N47" s="414"/>
    </row>
    <row r="48" spans="1:14" ht="15" x14ac:dyDescent="0.25">
      <c r="A48" s="406" t="s">
        <v>111</v>
      </c>
      <c r="B48" s="407"/>
      <c r="C48" s="408"/>
      <c r="D48" s="400" t="s">
        <v>112</v>
      </c>
      <c r="E48" s="401"/>
      <c r="F48" s="401"/>
      <c r="G48" s="401"/>
      <c r="H48" s="401"/>
      <c r="I48" s="401"/>
      <c r="J48" s="401"/>
      <c r="K48" s="401"/>
      <c r="L48" s="401"/>
      <c r="M48" s="401"/>
      <c r="N48" s="402"/>
    </row>
    <row r="49" spans="1:14" ht="15" x14ac:dyDescent="0.25">
      <c r="A49" s="409"/>
      <c r="B49" s="410"/>
      <c r="C49" s="411"/>
      <c r="D49" s="412"/>
      <c r="E49" s="413"/>
      <c r="F49" s="413"/>
      <c r="G49" s="413"/>
      <c r="H49" s="413"/>
      <c r="I49" s="413"/>
      <c r="J49" s="413"/>
      <c r="K49" s="413"/>
      <c r="L49" s="413"/>
      <c r="M49" s="413"/>
      <c r="N49" s="414"/>
    </row>
    <row r="50" spans="1:14" ht="15" x14ac:dyDescent="0.25">
      <c r="A50" s="206" t="s">
        <v>113</v>
      </c>
      <c r="B50" s="207"/>
      <c r="C50" s="208"/>
      <c r="D50" s="385" t="s">
        <v>114</v>
      </c>
      <c r="E50" s="386"/>
      <c r="F50" s="386"/>
      <c r="G50" s="386"/>
      <c r="H50" s="386"/>
      <c r="I50" s="386"/>
      <c r="J50" s="386"/>
      <c r="K50" s="386"/>
      <c r="L50" s="386"/>
      <c r="M50" s="386"/>
      <c r="N50" s="387"/>
    </row>
    <row r="51" spans="1:14" ht="15" x14ac:dyDescent="0.25">
      <c r="A51" s="83"/>
      <c r="B51" s="84"/>
      <c r="C51" s="85"/>
      <c r="D51" s="391"/>
      <c r="E51" s="392"/>
      <c r="F51" s="392"/>
      <c r="G51" s="392"/>
      <c r="H51" s="392"/>
      <c r="I51" s="392"/>
      <c r="J51" s="392"/>
      <c r="K51" s="392"/>
      <c r="L51" s="392"/>
      <c r="M51" s="392"/>
      <c r="N51" s="393"/>
    </row>
  </sheetData>
  <mergeCells count="8">
    <mergeCell ref="A3:N18"/>
    <mergeCell ref="D25:N26"/>
    <mergeCell ref="D42:N43"/>
    <mergeCell ref="D50:N51"/>
    <mergeCell ref="A46:C47"/>
    <mergeCell ref="D46:N47"/>
    <mergeCell ref="A48:C49"/>
    <mergeCell ref="D48:N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AA23"/>
  <sheetViews>
    <sheetView zoomScale="115" zoomScaleNormal="115" workbookViewId="0">
      <pane xSplit="1" ySplit="2" topLeftCell="B3" activePane="bottomRight" state="frozen"/>
      <selection pane="topRight" activeCell="B1" sqref="B1"/>
      <selection pane="bottomLeft" activeCell="A3" sqref="A3"/>
      <selection pane="bottomRight" activeCell="A2" sqref="A2"/>
    </sheetView>
  </sheetViews>
  <sheetFormatPr defaultColWidth="0" defaultRowHeight="12.75" customHeight="1" zeroHeight="1" x14ac:dyDescent="0.25"/>
  <cols>
    <col min="1" max="1" width="11.7109375" customWidth="1"/>
    <col min="2" max="2" width="11.28515625" customWidth="1"/>
    <col min="3" max="3" width="23" customWidth="1"/>
    <col min="4" max="4" width="20.5703125" customWidth="1"/>
    <col min="5" max="5" width="35" customWidth="1"/>
    <col min="6" max="6" width="33.42578125" customWidth="1"/>
    <col min="7" max="7" width="32.28515625" customWidth="1"/>
    <col min="8" max="8" width="23.28515625" customWidth="1"/>
    <col min="9" max="9" width="17.7109375" customWidth="1"/>
    <col min="10" max="10" width="40.42578125" customWidth="1"/>
    <col min="11" max="11" width="11.42578125" customWidth="1"/>
    <col min="12" max="12" width="20.7109375" customWidth="1"/>
    <col min="13" max="13" width="65.5703125" customWidth="1"/>
    <col min="14" max="26" width="4.7109375" hidden="1" customWidth="1"/>
    <col min="27" max="27" width="24.5703125" style="1" hidden="1" customWidth="1"/>
    <col min="28" max="16384" width="9.140625" hidden="1"/>
  </cols>
  <sheetData>
    <row r="1" spans="1:27" s="1" customFormat="1" ht="15" x14ac:dyDescent="0.25">
      <c r="A1" s="179" t="s">
        <v>58</v>
      </c>
      <c r="B1" s="180"/>
      <c r="C1" s="180"/>
      <c r="D1" s="180"/>
      <c r="E1" s="180"/>
      <c r="F1" s="180"/>
      <c r="G1" s="180"/>
      <c r="H1" s="180"/>
      <c r="I1" s="180"/>
      <c r="J1" s="180"/>
      <c r="K1" s="211"/>
      <c r="L1" s="86"/>
      <c r="M1" s="86"/>
      <c r="N1" s="86"/>
      <c r="O1" s="86"/>
      <c r="P1" s="86"/>
      <c r="Q1" s="86"/>
      <c r="R1" s="86"/>
      <c r="S1" s="86"/>
      <c r="T1" s="86"/>
      <c r="U1" s="86"/>
      <c r="V1" s="86"/>
      <c r="W1" s="86"/>
      <c r="X1" s="86"/>
      <c r="Y1" s="86"/>
      <c r="Z1" s="86"/>
      <c r="AA1" s="86"/>
    </row>
    <row r="2" spans="1:27" ht="30" customHeight="1" x14ac:dyDescent="0.25">
      <c r="A2" s="380" t="s">
        <v>115</v>
      </c>
      <c r="B2" s="380" t="s">
        <v>116</v>
      </c>
      <c r="C2" s="381" t="s">
        <v>117</v>
      </c>
      <c r="D2" s="380" t="s">
        <v>118</v>
      </c>
      <c r="E2" s="380" t="s">
        <v>119</v>
      </c>
      <c r="F2" s="380" t="s">
        <v>120</v>
      </c>
      <c r="G2" s="380" t="s">
        <v>121</v>
      </c>
      <c r="H2" s="380" t="s">
        <v>122</v>
      </c>
      <c r="I2" s="380" t="s">
        <v>123</v>
      </c>
      <c r="J2" s="380" t="s">
        <v>124</v>
      </c>
      <c r="K2" s="380" t="s">
        <v>125</v>
      </c>
      <c r="L2" s="380" t="s">
        <v>126</v>
      </c>
      <c r="M2" s="380" t="s">
        <v>127</v>
      </c>
      <c r="N2" s="382"/>
      <c r="O2" s="261"/>
      <c r="P2" s="261"/>
      <c r="Q2" s="261"/>
      <c r="R2" s="261"/>
      <c r="S2" s="261"/>
      <c r="T2" s="261"/>
      <c r="U2" s="261"/>
      <c r="V2" s="261"/>
      <c r="W2" s="261"/>
      <c r="X2" s="261"/>
      <c r="Y2" s="261"/>
      <c r="Z2" s="261"/>
      <c r="AA2" s="383" t="s">
        <v>128</v>
      </c>
    </row>
    <row r="3" spans="1:27" ht="177" customHeight="1" x14ac:dyDescent="0.25">
      <c r="A3" s="265" t="s">
        <v>129</v>
      </c>
      <c r="B3" s="263" t="s">
        <v>130</v>
      </c>
      <c r="C3" s="263" t="s">
        <v>131</v>
      </c>
      <c r="D3" s="345" t="s">
        <v>132</v>
      </c>
      <c r="E3" s="346" t="s">
        <v>133</v>
      </c>
      <c r="F3" s="346" t="s">
        <v>134</v>
      </c>
      <c r="G3" s="346" t="s">
        <v>135</v>
      </c>
      <c r="H3" s="263"/>
      <c r="I3" s="263"/>
      <c r="J3" s="263" t="s">
        <v>3554</v>
      </c>
      <c r="K3" s="263" t="s">
        <v>136</v>
      </c>
      <c r="L3" s="263" t="s">
        <v>137</v>
      </c>
      <c r="M3" s="263" t="s">
        <v>138</v>
      </c>
      <c r="N3" s="270"/>
      <c r="O3" s="272"/>
      <c r="P3" s="272"/>
      <c r="Q3" s="272"/>
      <c r="R3" s="272"/>
      <c r="S3" s="272"/>
      <c r="T3" s="272"/>
      <c r="U3" s="272"/>
      <c r="V3" s="272"/>
      <c r="W3" s="272"/>
      <c r="X3" s="272"/>
      <c r="Y3" s="272"/>
      <c r="Z3" s="272"/>
      <c r="AA3" s="273" t="e">
        <f>IF(OR(I3="Fail",ISBLANK(I3)),INDEX('Issue Code Table'!C:C,MATCH(L:L,'Issue Code Table'!A:A,0)),IF(K3="Critical",6,IF(K3="Significant",5,IF(K3="Moderate",3,2))))</f>
        <v>#N/A</v>
      </c>
    </row>
    <row r="4" spans="1:27" ht="75.75" customHeight="1" x14ac:dyDescent="0.25">
      <c r="A4" s="276" t="s">
        <v>139</v>
      </c>
      <c r="B4" s="274" t="s">
        <v>140</v>
      </c>
      <c r="C4" s="274" t="s">
        <v>141</v>
      </c>
      <c r="D4" s="274" t="s">
        <v>142</v>
      </c>
      <c r="E4" s="347" t="s">
        <v>143</v>
      </c>
      <c r="F4" s="347" t="s">
        <v>144</v>
      </c>
      <c r="G4" s="347" t="s">
        <v>145</v>
      </c>
      <c r="H4" s="274"/>
      <c r="I4" s="276"/>
      <c r="J4" s="348"/>
      <c r="K4" s="349" t="s">
        <v>146</v>
      </c>
      <c r="L4" s="350" t="s">
        <v>147</v>
      </c>
      <c r="M4" s="350" t="s">
        <v>148</v>
      </c>
      <c r="N4" s="279"/>
      <c r="O4" s="281"/>
      <c r="P4" s="281"/>
      <c r="Q4" s="281"/>
      <c r="R4" s="281"/>
      <c r="S4" s="281"/>
      <c r="T4" s="281"/>
      <c r="U4" s="281"/>
      <c r="V4" s="281"/>
      <c r="W4" s="281"/>
      <c r="X4" s="281"/>
      <c r="Y4" s="281"/>
      <c r="Z4" s="281"/>
      <c r="AA4" s="282">
        <f>IF(OR(I4="Fail",ISBLANK(I4)),INDEX('Issue Code Table'!C:C,MATCH(L:L,'Issue Code Table'!A:A,0)),IF(K4="Critical",6,IF(K4="Significant",5,IF(K4="Moderate",3,2))))</f>
        <v>6</v>
      </c>
    </row>
    <row r="5" spans="1:27" ht="75.75" customHeight="1" x14ac:dyDescent="0.25">
      <c r="A5" s="265" t="s">
        <v>149</v>
      </c>
      <c r="B5" s="263" t="s">
        <v>150</v>
      </c>
      <c r="C5" s="263" t="s">
        <v>151</v>
      </c>
      <c r="D5" s="263" t="s">
        <v>142</v>
      </c>
      <c r="E5" s="346" t="s">
        <v>152</v>
      </c>
      <c r="F5" s="346" t="s">
        <v>153</v>
      </c>
      <c r="G5" s="346" t="s">
        <v>154</v>
      </c>
      <c r="H5" s="263"/>
      <c r="I5" s="263"/>
      <c r="J5" s="351" t="s">
        <v>155</v>
      </c>
      <c r="K5" s="352" t="s">
        <v>156</v>
      </c>
      <c r="L5" s="352" t="s">
        <v>157</v>
      </c>
      <c r="M5" s="352" t="s">
        <v>158</v>
      </c>
      <c r="N5" s="353"/>
      <c r="O5" s="272"/>
      <c r="P5" s="272"/>
      <c r="Q5" s="272"/>
      <c r="R5" s="272"/>
      <c r="S5" s="272"/>
      <c r="T5" s="272"/>
      <c r="U5" s="272"/>
      <c r="V5" s="272"/>
      <c r="W5" s="272"/>
      <c r="X5" s="272"/>
      <c r="Y5" s="272"/>
      <c r="Z5" s="272"/>
      <c r="AA5" s="273">
        <f>IF(OR(I5="Fail",ISBLANK(I5)),INDEX('Issue Code Table'!C:C,MATCH(L:L,'Issue Code Table'!A:A,0)),IF(K5="Critical",6,IF(K5="Significant",5,IF(K5="Moderate",3,2))))</f>
        <v>2</v>
      </c>
    </row>
    <row r="6" spans="1:27" ht="186" customHeight="1" x14ac:dyDescent="0.25">
      <c r="A6" s="276" t="s">
        <v>159</v>
      </c>
      <c r="B6" s="276" t="s">
        <v>160</v>
      </c>
      <c r="C6" s="274" t="s">
        <v>161</v>
      </c>
      <c r="D6" s="274" t="s">
        <v>162</v>
      </c>
      <c r="E6" s="274" t="s">
        <v>163</v>
      </c>
      <c r="F6" s="274" t="s">
        <v>164</v>
      </c>
      <c r="G6" s="347" t="s">
        <v>165</v>
      </c>
      <c r="H6" s="274"/>
      <c r="I6" s="274"/>
      <c r="J6" s="354" t="s">
        <v>155</v>
      </c>
      <c r="K6" s="355" t="s">
        <v>156</v>
      </c>
      <c r="L6" s="355" t="s">
        <v>166</v>
      </c>
      <c r="M6" s="355" t="s">
        <v>167</v>
      </c>
      <c r="N6" s="356"/>
      <c r="O6" s="281"/>
      <c r="P6" s="281"/>
      <c r="Q6" s="281"/>
      <c r="R6" s="281"/>
      <c r="S6" s="281"/>
      <c r="T6" s="281"/>
      <c r="U6" s="281"/>
      <c r="V6" s="281"/>
      <c r="W6" s="281"/>
      <c r="X6" s="281"/>
      <c r="Y6" s="281"/>
      <c r="Z6" s="281"/>
      <c r="AA6" s="282" t="e">
        <f>IF(OR(I6="Fail",ISBLANK(I6)),INDEX('Issue Code Table'!C:C,MATCH(L:L,'Issue Code Table'!A:A,0)),IF(K6="Critical",6,IF(K6="Significant",5,IF(K6="Moderate",3,2))))</f>
        <v>#N/A</v>
      </c>
    </row>
    <row r="7" spans="1:27" ht="153" x14ac:dyDescent="0.25">
      <c r="A7" s="357" t="s">
        <v>168</v>
      </c>
      <c r="B7" s="357" t="s">
        <v>169</v>
      </c>
      <c r="C7" s="358" t="s">
        <v>170</v>
      </c>
      <c r="D7" s="358" t="s">
        <v>142</v>
      </c>
      <c r="E7" s="358" t="s">
        <v>171</v>
      </c>
      <c r="F7" s="358" t="s">
        <v>172</v>
      </c>
      <c r="G7" s="359" t="s">
        <v>173</v>
      </c>
      <c r="H7" s="358"/>
      <c r="I7" s="358"/>
      <c r="J7" s="360" t="s">
        <v>155</v>
      </c>
      <c r="K7" s="361" t="s">
        <v>146</v>
      </c>
      <c r="L7" s="361" t="s">
        <v>174</v>
      </c>
      <c r="M7" s="361" t="s">
        <v>175</v>
      </c>
      <c r="N7" s="353"/>
      <c r="O7" s="272"/>
      <c r="P7" s="272"/>
      <c r="Q7" s="272"/>
      <c r="R7" s="272"/>
      <c r="S7" s="272"/>
      <c r="T7" s="272"/>
      <c r="U7" s="272"/>
      <c r="V7" s="272"/>
      <c r="W7" s="272"/>
      <c r="X7" s="272"/>
      <c r="Y7" s="272"/>
      <c r="Z7" s="272"/>
      <c r="AA7" s="273">
        <f>IF(OR(I7="Fail",ISBLANK(I7)),INDEX('Issue Code Table'!C:C,MATCH(L:L,'Issue Code Table'!A:A,0)),IF(K7="Critical",6,IF(K7="Significant",5,IF(K7="Moderate",3,2))))</f>
        <v>5</v>
      </c>
    </row>
    <row r="8" spans="1:27" ht="75.75" customHeight="1" x14ac:dyDescent="0.25">
      <c r="A8" s="362" t="s">
        <v>176</v>
      </c>
      <c r="B8" s="363" t="s">
        <v>177</v>
      </c>
      <c r="C8" s="363" t="s">
        <v>178</v>
      </c>
      <c r="D8" s="363" t="s">
        <v>142</v>
      </c>
      <c r="E8" s="364" t="s">
        <v>179</v>
      </c>
      <c r="F8" s="364" t="s">
        <v>180</v>
      </c>
      <c r="G8" s="364" t="s">
        <v>181</v>
      </c>
      <c r="H8" s="363"/>
      <c r="I8" s="362"/>
      <c r="J8" s="355" t="s">
        <v>182</v>
      </c>
      <c r="K8" s="365" t="s">
        <v>146</v>
      </c>
      <c r="L8" s="366" t="s">
        <v>183</v>
      </c>
      <c r="M8" s="367" t="s">
        <v>184</v>
      </c>
      <c r="N8" s="368"/>
      <c r="O8" s="281"/>
      <c r="P8" s="281"/>
      <c r="Q8" s="281"/>
      <c r="R8" s="281"/>
      <c r="S8" s="281"/>
      <c r="T8" s="281"/>
      <c r="U8" s="281"/>
      <c r="V8" s="281"/>
      <c r="W8" s="281"/>
      <c r="X8" s="281"/>
      <c r="Y8" s="281"/>
      <c r="Z8" s="281"/>
      <c r="AA8" s="282" t="e">
        <f>IF(OR(I8="Fail",ISBLANK(I8)),INDEX('Issue Code Table'!C:C,MATCH(L:L,'Issue Code Table'!A:A,0)),IF(K8="Critical",6,IF(K8="Significant",5,IF(K8="Moderate",3,2))))</f>
        <v>#N/A</v>
      </c>
    </row>
    <row r="9" spans="1:27" s="18" customFormat="1" ht="144.75" customHeight="1" x14ac:dyDescent="0.25">
      <c r="A9" s="369" t="s">
        <v>185</v>
      </c>
      <c r="B9" s="369" t="s">
        <v>186</v>
      </c>
      <c r="C9" s="369" t="s">
        <v>187</v>
      </c>
      <c r="D9" s="369" t="s">
        <v>188</v>
      </c>
      <c r="E9" s="369" t="s">
        <v>189</v>
      </c>
      <c r="F9" s="369" t="s">
        <v>190</v>
      </c>
      <c r="G9" s="369" t="s">
        <v>191</v>
      </c>
      <c r="H9" s="370"/>
      <c r="I9" s="371"/>
      <c r="J9" s="358" t="s">
        <v>192</v>
      </c>
      <c r="K9" s="358" t="s">
        <v>146</v>
      </c>
      <c r="L9" s="358" t="s">
        <v>193</v>
      </c>
      <c r="M9" s="372" t="s">
        <v>194</v>
      </c>
      <c r="N9" s="373"/>
      <c r="O9" s="272"/>
      <c r="P9" s="272"/>
      <c r="Q9" s="272"/>
      <c r="R9" s="272"/>
      <c r="S9" s="272"/>
      <c r="T9" s="272"/>
      <c r="U9" s="272"/>
      <c r="V9" s="272"/>
      <c r="W9" s="272"/>
      <c r="X9" s="272"/>
      <c r="Y9" s="272"/>
      <c r="Z9" s="272"/>
      <c r="AA9" s="273"/>
    </row>
    <row r="10" spans="1:27" ht="199.5" customHeight="1" x14ac:dyDescent="0.25">
      <c r="A10" s="362" t="s">
        <v>195</v>
      </c>
      <c r="B10" s="362" t="s">
        <v>196</v>
      </c>
      <c r="C10" s="363" t="s">
        <v>197</v>
      </c>
      <c r="D10" s="363" t="s">
        <v>142</v>
      </c>
      <c r="E10" s="364" t="s">
        <v>198</v>
      </c>
      <c r="F10" s="364" t="s">
        <v>199</v>
      </c>
      <c r="G10" s="364" t="s">
        <v>200</v>
      </c>
      <c r="H10" s="363"/>
      <c r="I10" s="363"/>
      <c r="J10" s="363" t="s">
        <v>155</v>
      </c>
      <c r="K10" s="374" t="s">
        <v>156</v>
      </c>
      <c r="L10" s="374" t="s">
        <v>201</v>
      </c>
      <c r="M10" s="374" t="s">
        <v>202</v>
      </c>
      <c r="N10" s="356"/>
      <c r="O10" s="281"/>
      <c r="P10" s="281"/>
      <c r="Q10" s="281"/>
      <c r="R10" s="281"/>
      <c r="S10" s="281"/>
      <c r="T10" s="281"/>
      <c r="U10" s="281"/>
      <c r="V10" s="281"/>
      <c r="W10" s="281"/>
      <c r="X10" s="281"/>
      <c r="Y10" s="281"/>
      <c r="Z10" s="281"/>
      <c r="AA10" s="282">
        <f>IF(OR(I10="Fail",ISBLANK(I10)),INDEX('Issue Code Table'!C:C,MATCH(L:L,'Issue Code Table'!A:A,0)),IF(K10="Critical",6,IF(K10="Significant",5,IF(K10="Moderate",3,2))))</f>
        <v>5</v>
      </c>
    </row>
    <row r="11" spans="1:27" ht="74.25" customHeight="1" x14ac:dyDescent="0.25">
      <c r="A11" s="357" t="s">
        <v>203</v>
      </c>
      <c r="B11" s="357" t="s">
        <v>204</v>
      </c>
      <c r="C11" s="358" t="s">
        <v>205</v>
      </c>
      <c r="D11" s="358" t="s">
        <v>142</v>
      </c>
      <c r="E11" s="358" t="s">
        <v>206</v>
      </c>
      <c r="F11" s="358" t="s">
        <v>207</v>
      </c>
      <c r="G11" s="359" t="s">
        <v>208</v>
      </c>
      <c r="H11" s="358"/>
      <c r="I11" s="358"/>
      <c r="J11" s="360" t="s">
        <v>155</v>
      </c>
      <c r="K11" s="361" t="s">
        <v>156</v>
      </c>
      <c r="L11" s="361" t="s">
        <v>209</v>
      </c>
      <c r="M11" s="361" t="s">
        <v>210</v>
      </c>
      <c r="N11" s="353"/>
      <c r="O11" s="272"/>
      <c r="P11" s="272"/>
      <c r="Q11" s="272"/>
      <c r="R11" s="272"/>
      <c r="S11" s="272"/>
      <c r="T11" s="272"/>
      <c r="U11" s="272"/>
      <c r="V11" s="272"/>
      <c r="W11" s="272"/>
      <c r="X11" s="272"/>
      <c r="Y11" s="272"/>
      <c r="Z11" s="272"/>
      <c r="AA11" s="273">
        <f>IF(OR(I11="Fail",ISBLANK(I11)),INDEX('Issue Code Table'!C:C,MATCH(L:L,'Issue Code Table'!A:A,0)),IF(K11="Critical",6,IF(K11="Significant",5,IF(K11="Moderate",3,2))))</f>
        <v>4</v>
      </c>
    </row>
    <row r="12" spans="1:27" ht="144.75" customHeight="1" x14ac:dyDescent="0.25">
      <c r="A12" s="375" t="s">
        <v>211</v>
      </c>
      <c r="B12" s="333" t="s">
        <v>212</v>
      </c>
      <c r="C12" s="333" t="s">
        <v>213</v>
      </c>
      <c r="D12" s="333" t="s">
        <v>142</v>
      </c>
      <c r="E12" s="376" t="s">
        <v>214</v>
      </c>
      <c r="F12" s="376" t="s">
        <v>215</v>
      </c>
      <c r="G12" s="376" t="s">
        <v>216</v>
      </c>
      <c r="H12" s="333"/>
      <c r="I12" s="333"/>
      <c r="J12" s="377" t="s">
        <v>155</v>
      </c>
      <c r="K12" s="378" t="s">
        <v>156</v>
      </c>
      <c r="L12" s="378" t="s">
        <v>217</v>
      </c>
      <c r="M12" s="378" t="s">
        <v>218</v>
      </c>
      <c r="N12" s="379"/>
      <c r="O12" s="258"/>
      <c r="P12" s="258"/>
      <c r="Q12" s="258"/>
      <c r="R12" s="258"/>
      <c r="S12" s="258"/>
      <c r="T12" s="258"/>
      <c r="U12" s="258"/>
      <c r="V12" s="258"/>
      <c r="W12" s="258"/>
      <c r="X12" s="258"/>
      <c r="Y12" s="258"/>
      <c r="Z12" s="258"/>
      <c r="AA12" s="344">
        <f>IF(OR(I12="Fail",ISBLANK(I12)),INDEX('Issue Code Table'!C:C,MATCH(L:L,'Issue Code Table'!A:A,0)),IF(K12="Critical",6,IF(K12="Significant",5,IF(K12="Moderate",3,2))))</f>
        <v>2</v>
      </c>
    </row>
    <row r="13" spans="1:27" ht="15" x14ac:dyDescent="0.25">
      <c r="A13" s="71"/>
      <c r="B13" s="212" t="s">
        <v>219</v>
      </c>
      <c r="C13" s="71"/>
      <c r="D13" s="71"/>
      <c r="E13" s="71"/>
      <c r="F13" s="71"/>
      <c r="G13" s="71"/>
      <c r="H13" s="71"/>
      <c r="I13" s="71"/>
      <c r="J13" s="71"/>
      <c r="K13" s="71"/>
      <c r="L13" s="71"/>
      <c r="M13" s="71"/>
      <c r="N13" s="71"/>
      <c r="O13" s="71"/>
      <c r="P13" s="71"/>
      <c r="Q13" s="71"/>
      <c r="R13" s="71"/>
      <c r="S13" s="71"/>
      <c r="T13" s="71"/>
      <c r="U13" s="71"/>
      <c r="V13" s="71"/>
      <c r="W13" s="71"/>
      <c r="X13" s="71"/>
      <c r="Y13" s="71"/>
      <c r="Z13" s="71"/>
      <c r="AA13" s="71"/>
    </row>
    <row r="14" spans="1:27" ht="15" hidden="1" x14ac:dyDescent="0.25">
      <c r="G14" s="30" t="s">
        <v>59</v>
      </c>
      <c r="AA14" s="72"/>
    </row>
    <row r="15" spans="1:27" ht="15" hidden="1" x14ac:dyDescent="0.25">
      <c r="G15" s="30" t="s">
        <v>60</v>
      </c>
      <c r="AA15"/>
    </row>
    <row r="16" spans="1:27" ht="15" hidden="1" x14ac:dyDescent="0.25">
      <c r="G16" s="30" t="s">
        <v>48</v>
      </c>
      <c r="AA16"/>
    </row>
    <row r="17" spans="7:27" ht="15" hidden="1" x14ac:dyDescent="0.25">
      <c r="G17" s="30" t="s">
        <v>220</v>
      </c>
      <c r="AA17"/>
    </row>
    <row r="18" spans="7:27" ht="15" hidden="1" x14ac:dyDescent="0.25">
      <c r="AA18"/>
    </row>
    <row r="19" spans="7:27" ht="15" hidden="1" x14ac:dyDescent="0.25">
      <c r="G19" s="30" t="s">
        <v>221</v>
      </c>
      <c r="AA19"/>
    </row>
    <row r="20" spans="7:27" ht="15" hidden="1" x14ac:dyDescent="0.25">
      <c r="G20" s="30" t="s">
        <v>136</v>
      </c>
      <c r="AA20"/>
    </row>
    <row r="21" spans="7:27" ht="15" hidden="1" x14ac:dyDescent="0.25">
      <c r="G21" s="30" t="s">
        <v>146</v>
      </c>
      <c r="AA21"/>
    </row>
    <row r="22" spans="7:27" ht="15" hidden="1" x14ac:dyDescent="0.25">
      <c r="G22" s="30" t="s">
        <v>156</v>
      </c>
      <c r="AA22"/>
    </row>
    <row r="23" spans="7:27" ht="15" hidden="1" x14ac:dyDescent="0.25">
      <c r="G23" s="30" t="s">
        <v>222</v>
      </c>
      <c r="AA23"/>
    </row>
  </sheetData>
  <protectedRanges>
    <protectedRange password="E1A2" sqref="L2" name="Range1_1"/>
    <protectedRange password="E1A2" sqref="AA2 AA15:AA26" name="Range1"/>
    <protectedRange password="E1A2" sqref="AA10:AA12 AA3:AA8" name="Range1_1_1_2"/>
    <protectedRange password="E1A2" sqref="L3" name="Range1_1_1"/>
    <protectedRange password="E1A2" sqref="N8 N4" name="Range1_2"/>
    <protectedRange password="E1A2" sqref="M8" name="Range1_1_2_1"/>
    <protectedRange password="E1A2" sqref="AA9" name="Range1_1_1_1"/>
  </protectedRanges>
  <autoFilter ref="A2:M17" xr:uid="{00000000-0001-0000-0300-000000000000}"/>
  <phoneticPr fontId="23" type="noConversion"/>
  <conditionalFormatting sqref="A12">
    <cfRule type="duplicateValues" dxfId="26" priority="1"/>
  </conditionalFormatting>
  <conditionalFormatting sqref="I3:I13">
    <cfRule type="cellIs" dxfId="25" priority="7" operator="equal">
      <formula>"Pass"</formula>
    </cfRule>
    <cfRule type="cellIs" dxfId="24" priority="8" operator="equal">
      <formula>"Info"</formula>
    </cfRule>
  </conditionalFormatting>
  <conditionalFormatting sqref="I4 I8:I9">
    <cfRule type="cellIs" dxfId="23" priority="6" operator="equal">
      <formula>"Fail"</formula>
    </cfRule>
  </conditionalFormatting>
  <conditionalFormatting sqref="I5:I13 I3">
    <cfRule type="cellIs" dxfId="22" priority="17" operator="equal">
      <formula>"Fail"</formula>
    </cfRule>
  </conditionalFormatting>
  <conditionalFormatting sqref="I10:I11">
    <cfRule type="cellIs" dxfId="21" priority="2" stopIfTrue="1" operator="equal">
      <formula>"Info"</formula>
    </cfRule>
    <cfRule type="cellIs" dxfId="20" priority="4" stopIfTrue="1" operator="equal">
      <formula>"Fail"</formula>
    </cfRule>
    <cfRule type="cellIs" dxfId="19" priority="5" stopIfTrue="1" operator="equal">
      <formula>"Pass"</formula>
    </cfRule>
  </conditionalFormatting>
  <conditionalFormatting sqref="L3:L12">
    <cfRule type="expression" dxfId="18" priority="28" stopIfTrue="1">
      <formula>ISERROR(AA3)</formula>
    </cfRule>
  </conditionalFormatting>
  <conditionalFormatting sqref="M3">
    <cfRule type="expression" dxfId="17" priority="14" stopIfTrue="1">
      <formula>ISERROR(AB3)</formula>
    </cfRule>
  </conditionalFormatting>
  <conditionalFormatting sqref="M5:M7 M10:M12">
    <cfRule type="expression" dxfId="16" priority="16" stopIfTrue="1">
      <formula>ISERROR(AB5)</formula>
    </cfRule>
  </conditionalFormatting>
  <dataValidations count="3">
    <dataValidation type="list" allowBlank="1" showInputMessage="1" showErrorMessage="1" sqref="I3:I12" xr:uid="{00000000-0002-0000-0300-000000000000}">
      <formula1>$G$14:$G$17</formula1>
    </dataValidation>
    <dataValidation type="list" allowBlank="1" showInputMessage="1" showErrorMessage="1" sqref="K3:K12" xr:uid="{00000000-0002-0000-0300-000001000000}">
      <formula1>$G$20:$G$23</formula1>
    </dataValidation>
    <dataValidation type="list" allowBlank="1" showInputMessage="1" showErrorMessage="1" sqref="I10:I11" xr:uid="{A7D83C5D-0D2F-4CC4-897A-B7311720F200}">
      <formula1>$G$15:$G$18</formula1>
    </dataValidation>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249977111117893"/>
  </sheetPr>
  <dimension ref="A1:AA136"/>
  <sheetViews>
    <sheetView zoomScaleNormal="100" workbookViewId="0">
      <pane xSplit="1" ySplit="2" topLeftCell="B3" activePane="bottomRight" state="frozen"/>
      <selection pane="topRight" activeCell="B1" sqref="B1"/>
      <selection pane="bottomLeft" activeCell="A3" sqref="A3"/>
      <selection pane="bottomRight" activeCell="K1" sqref="K1:K1048576"/>
    </sheetView>
  </sheetViews>
  <sheetFormatPr defaultColWidth="0" defaultRowHeight="12.75" customHeight="1" zeroHeight="1" x14ac:dyDescent="0.25"/>
  <cols>
    <col min="1" max="1" width="11.28515625" style="31" customWidth="1"/>
    <col min="2" max="2" width="10" style="43" customWidth="1"/>
    <col min="3" max="3" width="20.42578125" style="44" customWidth="1"/>
    <col min="4" max="4" width="14.140625" style="31" customWidth="1"/>
    <col min="5" max="5" width="16.28515625" style="31" customWidth="1"/>
    <col min="6" max="6" width="38" style="31" customWidth="1"/>
    <col min="7" max="7" width="46.28515625" style="31" customWidth="1"/>
    <col min="8" max="8" width="42.7109375" style="31" customWidth="1"/>
    <col min="9" max="9" width="23" style="31" customWidth="1"/>
    <col min="10" max="10" width="14.7109375" style="31" customWidth="1"/>
    <col min="11" max="11" width="29.28515625" style="31" hidden="1" customWidth="1"/>
    <col min="12" max="12" width="48.140625" style="31" customWidth="1"/>
    <col min="13" max="13" width="14.7109375" style="42" customWidth="1"/>
    <col min="14" max="14" width="13.7109375" style="42" customWidth="1"/>
    <col min="15" max="15" width="35.7109375" style="90" customWidth="1"/>
    <col min="16" max="16" width="5.42578125" style="31" customWidth="1"/>
    <col min="17" max="17" width="26.140625" style="31" customWidth="1"/>
    <col min="18" max="18" width="20.7109375" style="31" customWidth="1"/>
    <col min="19" max="19" width="43.7109375" style="31" customWidth="1"/>
    <col min="20" max="20" width="43.28515625" style="31" customWidth="1"/>
    <col min="21" max="21" width="41.85546875" style="31" hidden="1" customWidth="1"/>
    <col min="22" max="22" width="42" hidden="1" customWidth="1"/>
    <col min="23" max="23" width="4.7109375" hidden="1" customWidth="1"/>
    <col min="24" max="24" width="4.7109375" style="42" hidden="1" customWidth="1"/>
    <col min="25" max="26" width="4.7109375" hidden="1" customWidth="1"/>
    <col min="27" max="27" width="25" style="42" hidden="1" customWidth="1"/>
    <col min="28" max="16384" width="9.140625" style="31" hidden="1"/>
  </cols>
  <sheetData>
    <row r="1" spans="1:27" s="1" customFormat="1" ht="15" x14ac:dyDescent="0.25">
      <c r="A1" s="179" t="s">
        <v>58</v>
      </c>
      <c r="B1" s="180"/>
      <c r="C1" s="180"/>
      <c r="D1" s="180"/>
      <c r="E1" s="180"/>
      <c r="F1" s="180"/>
      <c r="G1" s="180"/>
      <c r="H1" s="180"/>
      <c r="I1" s="180"/>
      <c r="J1" s="180"/>
      <c r="K1" s="211"/>
      <c r="L1" s="86"/>
      <c r="M1" s="86"/>
      <c r="N1" s="86"/>
      <c r="O1" s="88"/>
      <c r="P1" s="86"/>
      <c r="Q1" s="86"/>
      <c r="R1" s="86"/>
      <c r="S1" s="86"/>
      <c r="T1" s="86"/>
      <c r="U1" s="86"/>
      <c r="V1" s="86"/>
      <c r="W1" s="86"/>
      <c r="X1" s="86"/>
      <c r="Y1" s="86"/>
      <c r="Z1" s="86"/>
      <c r="AA1" s="86"/>
    </row>
    <row r="2" spans="1:27" s="315" customFormat="1" ht="42.75" customHeight="1" x14ac:dyDescent="0.25">
      <c r="A2" s="260" t="s">
        <v>115</v>
      </c>
      <c r="B2" s="261" t="s">
        <v>116</v>
      </c>
      <c r="C2" s="261" t="s">
        <v>117</v>
      </c>
      <c r="D2" s="261" t="s">
        <v>118</v>
      </c>
      <c r="E2" s="261" t="s">
        <v>223</v>
      </c>
      <c r="F2" s="261" t="s">
        <v>119</v>
      </c>
      <c r="G2" s="261" t="s">
        <v>120</v>
      </c>
      <c r="H2" s="261" t="s">
        <v>121</v>
      </c>
      <c r="I2" s="261" t="s">
        <v>122</v>
      </c>
      <c r="J2" s="261" t="s">
        <v>123</v>
      </c>
      <c r="K2" s="310" t="s">
        <v>224</v>
      </c>
      <c r="L2" s="261" t="s">
        <v>124</v>
      </c>
      <c r="M2" s="261" t="s">
        <v>125</v>
      </c>
      <c r="N2" s="261" t="s">
        <v>225</v>
      </c>
      <c r="O2" s="261" t="s">
        <v>126</v>
      </c>
      <c r="P2" s="261"/>
      <c r="Q2" s="261" t="s">
        <v>226</v>
      </c>
      <c r="R2" s="261" t="s">
        <v>227</v>
      </c>
      <c r="S2" s="261" t="s">
        <v>228</v>
      </c>
      <c r="T2" s="261" t="s">
        <v>229</v>
      </c>
      <c r="U2" s="310" t="s">
        <v>230</v>
      </c>
      <c r="V2" s="310" t="s">
        <v>231</v>
      </c>
      <c r="W2" s="261"/>
      <c r="X2" s="261"/>
      <c r="Y2" s="261"/>
      <c r="Z2" s="261"/>
      <c r="AA2" s="262" t="s">
        <v>128</v>
      </c>
    </row>
    <row r="3" spans="1:27" ht="152.25" customHeight="1" x14ac:dyDescent="0.25">
      <c r="A3" s="263" t="s">
        <v>232</v>
      </c>
      <c r="B3" s="316" t="s">
        <v>233</v>
      </c>
      <c r="C3" s="317" t="s">
        <v>234</v>
      </c>
      <c r="D3" s="263" t="s">
        <v>188</v>
      </c>
      <c r="E3" s="263" t="s">
        <v>235</v>
      </c>
      <c r="F3" s="263" t="s">
        <v>236</v>
      </c>
      <c r="G3" s="263" t="s">
        <v>237</v>
      </c>
      <c r="H3" s="263" t="s">
        <v>238</v>
      </c>
      <c r="I3" s="264"/>
      <c r="J3" s="318"/>
      <c r="K3" s="266" t="s">
        <v>239</v>
      </c>
      <c r="L3" s="264"/>
      <c r="M3" s="295" t="s">
        <v>146</v>
      </c>
      <c r="N3" s="264" t="s">
        <v>240</v>
      </c>
      <c r="O3" s="263" t="s">
        <v>241</v>
      </c>
      <c r="P3" s="295"/>
      <c r="Q3" s="319">
        <v>1</v>
      </c>
      <c r="R3" s="264">
        <v>1.1000000000000001</v>
      </c>
      <c r="S3" s="263" t="s">
        <v>242</v>
      </c>
      <c r="T3" s="263" t="s">
        <v>243</v>
      </c>
      <c r="U3" s="264" t="s">
        <v>244</v>
      </c>
      <c r="V3" s="263" t="s">
        <v>245</v>
      </c>
      <c r="W3" s="270"/>
      <c r="X3" s="271"/>
      <c r="Y3" s="272"/>
      <c r="Z3" s="272"/>
      <c r="AA3" s="273" t="e">
        <f>IF(OR(J3="Fail",ISBLANK(J3)),INDEX('Issue Code Table'!C:C,MATCH(N:N,'Issue Code Table'!A:A,0)),IF(M3="Critical",6,IF(M3="Significant",5,IF(M3="Moderate",3,2))))</f>
        <v>#N/A</v>
      </c>
    </row>
    <row r="4" spans="1:27" ht="150.75" customHeight="1" x14ac:dyDescent="0.25">
      <c r="A4" s="274" t="s">
        <v>246</v>
      </c>
      <c r="B4" s="320" t="s">
        <v>233</v>
      </c>
      <c r="C4" s="321" t="s">
        <v>234</v>
      </c>
      <c r="D4" s="274" t="s">
        <v>188</v>
      </c>
      <c r="E4" s="274" t="s">
        <v>247</v>
      </c>
      <c r="F4" s="274" t="s">
        <v>248</v>
      </c>
      <c r="G4" s="274" t="s">
        <v>249</v>
      </c>
      <c r="H4" s="274" t="s">
        <v>250</v>
      </c>
      <c r="I4" s="275"/>
      <c r="J4" s="322"/>
      <c r="K4" s="275" t="s">
        <v>251</v>
      </c>
      <c r="L4" s="275"/>
      <c r="M4" s="292" t="s">
        <v>146</v>
      </c>
      <c r="N4" s="275" t="s">
        <v>240</v>
      </c>
      <c r="O4" s="274" t="s">
        <v>241</v>
      </c>
      <c r="P4" s="292"/>
      <c r="Q4" s="323">
        <v>1</v>
      </c>
      <c r="R4" s="275">
        <v>1.2</v>
      </c>
      <c r="S4" s="274" t="s">
        <v>252</v>
      </c>
      <c r="T4" s="274" t="s">
        <v>253</v>
      </c>
      <c r="U4" s="293" t="s">
        <v>254</v>
      </c>
      <c r="V4" s="284" t="s">
        <v>255</v>
      </c>
      <c r="W4" s="279"/>
      <c r="X4" s="280"/>
      <c r="Y4" s="281"/>
      <c r="Z4" s="281"/>
      <c r="AA4" s="282" t="e">
        <f>IF(OR(J4="Fail",ISBLANK(J4)),INDEX('Issue Code Table'!C:C,MATCH(N:N,'Issue Code Table'!A:A,0)),IF(M4="Critical",6,IF(M4="Significant",5,IF(M4="Moderate",3,2))))</f>
        <v>#N/A</v>
      </c>
    </row>
    <row r="5" spans="1:27" ht="198" customHeight="1" x14ac:dyDescent="0.25">
      <c r="A5" s="263" t="s">
        <v>256</v>
      </c>
      <c r="B5" s="263" t="s">
        <v>257</v>
      </c>
      <c r="C5" s="283" t="s">
        <v>258</v>
      </c>
      <c r="D5" s="263" t="s">
        <v>259</v>
      </c>
      <c r="E5" s="263" t="s">
        <v>260</v>
      </c>
      <c r="F5" s="263" t="s">
        <v>261</v>
      </c>
      <c r="G5" s="263" t="s">
        <v>262</v>
      </c>
      <c r="H5" s="263" t="s">
        <v>263</v>
      </c>
      <c r="I5" s="264"/>
      <c r="J5" s="318"/>
      <c r="K5" s="264" t="s">
        <v>264</v>
      </c>
      <c r="L5" s="264"/>
      <c r="M5" s="295" t="s">
        <v>146</v>
      </c>
      <c r="N5" s="295" t="s">
        <v>147</v>
      </c>
      <c r="O5" s="264" t="s">
        <v>148</v>
      </c>
      <c r="P5" s="295"/>
      <c r="Q5" s="319">
        <v>1</v>
      </c>
      <c r="R5" s="264">
        <v>1.3</v>
      </c>
      <c r="S5" s="263" t="s">
        <v>265</v>
      </c>
      <c r="T5" s="263" t="s">
        <v>266</v>
      </c>
      <c r="U5" s="294" t="s">
        <v>267</v>
      </c>
      <c r="V5" s="283" t="s">
        <v>268</v>
      </c>
      <c r="W5" s="270"/>
      <c r="X5" s="271"/>
      <c r="Y5" s="272"/>
      <c r="Z5" s="272"/>
      <c r="AA5" s="273">
        <f>IF(OR(J5="Fail",ISBLANK(J5)),INDEX('Issue Code Table'!C:C,MATCH(N:N,'Issue Code Table'!A:A,0)),IF(M5="Critical",6,IF(M5="Significant",5,IF(M5="Moderate",3,2))))</f>
        <v>6</v>
      </c>
    </row>
    <row r="6" spans="1:27" ht="150.75" customHeight="1" x14ac:dyDescent="0.25">
      <c r="A6" s="274" t="s">
        <v>269</v>
      </c>
      <c r="B6" s="274" t="s">
        <v>169</v>
      </c>
      <c r="C6" s="284" t="s">
        <v>170</v>
      </c>
      <c r="D6" s="274" t="s">
        <v>259</v>
      </c>
      <c r="E6" s="274" t="s">
        <v>270</v>
      </c>
      <c r="F6" s="274" t="s">
        <v>271</v>
      </c>
      <c r="G6" s="274" t="s">
        <v>272</v>
      </c>
      <c r="H6" s="274" t="s">
        <v>273</v>
      </c>
      <c r="I6" s="275"/>
      <c r="J6" s="322"/>
      <c r="K6" s="275" t="s">
        <v>274</v>
      </c>
      <c r="L6" s="275"/>
      <c r="M6" s="292" t="s">
        <v>146</v>
      </c>
      <c r="N6" s="292" t="s">
        <v>174</v>
      </c>
      <c r="O6" s="275" t="s">
        <v>175</v>
      </c>
      <c r="P6" s="292"/>
      <c r="Q6" s="323">
        <v>2.1</v>
      </c>
      <c r="R6" s="275" t="s">
        <v>275</v>
      </c>
      <c r="S6" s="274" t="s">
        <v>276</v>
      </c>
      <c r="T6" s="274" t="s">
        <v>277</v>
      </c>
      <c r="U6" s="293" t="s">
        <v>278</v>
      </c>
      <c r="V6" s="284" t="s">
        <v>279</v>
      </c>
      <c r="W6" s="279"/>
      <c r="X6" s="280"/>
      <c r="Y6" s="281"/>
      <c r="Z6" s="281"/>
      <c r="AA6" s="282">
        <f>IF(OR(J6="Fail",ISBLANK(J6)),INDEX('Issue Code Table'!C:C,MATCH(N:N,'Issue Code Table'!A:A,0)),IF(M6="Critical",6,IF(M6="Significant",5,IF(M6="Moderate",3,2))))</f>
        <v>5</v>
      </c>
    </row>
    <row r="7" spans="1:27" ht="181.5" customHeight="1" x14ac:dyDescent="0.25">
      <c r="A7" s="263" t="s">
        <v>280</v>
      </c>
      <c r="B7" s="263" t="s">
        <v>169</v>
      </c>
      <c r="C7" s="283" t="s">
        <v>170</v>
      </c>
      <c r="D7" s="263" t="s">
        <v>259</v>
      </c>
      <c r="E7" s="263" t="s">
        <v>281</v>
      </c>
      <c r="F7" s="263" t="s">
        <v>282</v>
      </c>
      <c r="G7" s="263" t="s">
        <v>283</v>
      </c>
      <c r="H7" s="263" t="s">
        <v>284</v>
      </c>
      <c r="I7" s="264"/>
      <c r="J7" s="318"/>
      <c r="K7" s="264" t="s">
        <v>285</v>
      </c>
      <c r="L7" s="264"/>
      <c r="M7" s="295" t="s">
        <v>146</v>
      </c>
      <c r="N7" s="295" t="s">
        <v>174</v>
      </c>
      <c r="O7" s="264" t="s">
        <v>175</v>
      </c>
      <c r="P7" s="295"/>
      <c r="Q7" s="319">
        <v>2.1</v>
      </c>
      <c r="R7" s="264" t="s">
        <v>286</v>
      </c>
      <c r="S7" s="263" t="s">
        <v>287</v>
      </c>
      <c r="T7" s="263" t="s">
        <v>288</v>
      </c>
      <c r="U7" s="294" t="s">
        <v>289</v>
      </c>
      <c r="V7" s="283" t="s">
        <v>290</v>
      </c>
      <c r="W7" s="270"/>
      <c r="X7" s="271"/>
      <c r="Y7" s="272"/>
      <c r="Z7" s="272"/>
      <c r="AA7" s="273">
        <f>IF(OR(J7="Fail",ISBLANK(J7)),INDEX('Issue Code Table'!C:C,MATCH(N:N,'Issue Code Table'!A:A,0)),IF(M7="Critical",6,IF(M7="Significant",5,IF(M7="Moderate",3,2))))</f>
        <v>5</v>
      </c>
    </row>
    <row r="8" spans="1:27" ht="142.5" customHeight="1" x14ac:dyDescent="0.25">
      <c r="A8" s="274" t="s">
        <v>291</v>
      </c>
      <c r="B8" s="274" t="s">
        <v>169</v>
      </c>
      <c r="C8" s="284" t="s">
        <v>170</v>
      </c>
      <c r="D8" s="274" t="s">
        <v>259</v>
      </c>
      <c r="E8" s="274" t="s">
        <v>292</v>
      </c>
      <c r="F8" s="274" t="s">
        <v>293</v>
      </c>
      <c r="G8" s="274" t="s">
        <v>294</v>
      </c>
      <c r="H8" s="274" t="s">
        <v>295</v>
      </c>
      <c r="I8" s="275"/>
      <c r="J8" s="322"/>
      <c r="K8" s="275" t="s">
        <v>296</v>
      </c>
      <c r="L8" s="275"/>
      <c r="M8" s="292" t="s">
        <v>146</v>
      </c>
      <c r="N8" s="292" t="s">
        <v>174</v>
      </c>
      <c r="O8" s="275" t="s">
        <v>175</v>
      </c>
      <c r="P8" s="292"/>
      <c r="Q8" s="323">
        <v>2.1</v>
      </c>
      <c r="R8" s="275" t="s">
        <v>297</v>
      </c>
      <c r="S8" s="274" t="s">
        <v>298</v>
      </c>
      <c r="T8" s="274" t="s">
        <v>299</v>
      </c>
      <c r="U8" s="293" t="s">
        <v>300</v>
      </c>
      <c r="V8" s="284" t="s">
        <v>301</v>
      </c>
      <c r="W8" s="279"/>
      <c r="X8" s="280"/>
      <c r="Y8" s="281"/>
      <c r="Z8" s="281"/>
      <c r="AA8" s="282">
        <f>IF(OR(J8="Fail",ISBLANK(J8)),INDEX('Issue Code Table'!C:C,MATCH(N:N,'Issue Code Table'!A:A,0)),IF(M8="Critical",6,IF(M8="Significant",5,IF(M8="Moderate",3,2))))</f>
        <v>5</v>
      </c>
    </row>
    <row r="9" spans="1:27" ht="159" customHeight="1" x14ac:dyDescent="0.25">
      <c r="A9" s="263" t="s">
        <v>302</v>
      </c>
      <c r="B9" s="263" t="s">
        <v>169</v>
      </c>
      <c r="C9" s="283" t="s">
        <v>170</v>
      </c>
      <c r="D9" s="263" t="s">
        <v>259</v>
      </c>
      <c r="E9" s="263" t="s">
        <v>303</v>
      </c>
      <c r="F9" s="263" t="s">
        <v>304</v>
      </c>
      <c r="G9" s="263" t="s">
        <v>305</v>
      </c>
      <c r="H9" s="263" t="s">
        <v>306</v>
      </c>
      <c r="I9" s="264"/>
      <c r="J9" s="318"/>
      <c r="K9" s="264" t="s">
        <v>307</v>
      </c>
      <c r="L9" s="264"/>
      <c r="M9" s="295" t="s">
        <v>146</v>
      </c>
      <c r="N9" s="295" t="s">
        <v>174</v>
      </c>
      <c r="O9" s="264" t="s">
        <v>175</v>
      </c>
      <c r="P9" s="295"/>
      <c r="Q9" s="319">
        <v>2.1</v>
      </c>
      <c r="R9" s="264" t="s">
        <v>308</v>
      </c>
      <c r="S9" s="263" t="s">
        <v>309</v>
      </c>
      <c r="T9" s="263" t="s">
        <v>310</v>
      </c>
      <c r="U9" s="294" t="s">
        <v>311</v>
      </c>
      <c r="V9" s="283" t="s">
        <v>312</v>
      </c>
      <c r="W9" s="270"/>
      <c r="X9" s="271"/>
      <c r="Y9" s="272"/>
      <c r="Z9" s="272"/>
      <c r="AA9" s="273">
        <f>IF(OR(J9="Fail",ISBLANK(J9)),INDEX('Issue Code Table'!C:C,MATCH(N:N,'Issue Code Table'!A:A,0)),IF(M9="Critical",6,IF(M9="Significant",5,IF(M9="Moderate",3,2))))</f>
        <v>5</v>
      </c>
    </row>
    <row r="10" spans="1:27" ht="167.25" customHeight="1" x14ac:dyDescent="0.25">
      <c r="A10" s="274" t="s">
        <v>313</v>
      </c>
      <c r="B10" s="274" t="s">
        <v>169</v>
      </c>
      <c r="C10" s="284" t="s">
        <v>170</v>
      </c>
      <c r="D10" s="274" t="s">
        <v>259</v>
      </c>
      <c r="E10" s="274" t="s">
        <v>314</v>
      </c>
      <c r="F10" s="274" t="s">
        <v>315</v>
      </c>
      <c r="G10" s="274" t="s">
        <v>316</v>
      </c>
      <c r="H10" s="274" t="s">
        <v>317</v>
      </c>
      <c r="I10" s="275"/>
      <c r="J10" s="322"/>
      <c r="K10" s="275" t="s">
        <v>318</v>
      </c>
      <c r="L10" s="275"/>
      <c r="M10" s="292" t="s">
        <v>146</v>
      </c>
      <c r="N10" s="292" t="s">
        <v>174</v>
      </c>
      <c r="O10" s="275" t="s">
        <v>175</v>
      </c>
      <c r="P10" s="292"/>
      <c r="Q10" s="323">
        <v>2.1</v>
      </c>
      <c r="R10" s="275" t="s">
        <v>319</v>
      </c>
      <c r="S10" s="274" t="s">
        <v>320</v>
      </c>
      <c r="T10" s="274" t="s">
        <v>321</v>
      </c>
      <c r="U10" s="293" t="s">
        <v>322</v>
      </c>
      <c r="V10" s="284" t="s">
        <v>323</v>
      </c>
      <c r="W10" s="279"/>
      <c r="X10" s="280"/>
      <c r="Y10" s="281"/>
      <c r="Z10" s="281"/>
      <c r="AA10" s="282">
        <f>IF(OR(J10="Fail",ISBLANK(J10)),INDEX('Issue Code Table'!C:C,MATCH(N:N,'Issue Code Table'!A:A,0)),IF(M10="Critical",6,IF(M10="Significant",5,IF(M10="Moderate",3,2))))</f>
        <v>5</v>
      </c>
    </row>
    <row r="11" spans="1:27" ht="158.25" customHeight="1" x14ac:dyDescent="0.25">
      <c r="A11" s="263" t="s">
        <v>324</v>
      </c>
      <c r="B11" s="263" t="s">
        <v>169</v>
      </c>
      <c r="C11" s="283" t="s">
        <v>170</v>
      </c>
      <c r="D11" s="263" t="s">
        <v>259</v>
      </c>
      <c r="E11" s="263" t="s">
        <v>325</v>
      </c>
      <c r="F11" s="263" t="s">
        <v>326</v>
      </c>
      <c r="G11" s="263" t="s">
        <v>327</v>
      </c>
      <c r="H11" s="263" t="s">
        <v>328</v>
      </c>
      <c r="I11" s="264"/>
      <c r="J11" s="318"/>
      <c r="K11" s="264" t="s">
        <v>329</v>
      </c>
      <c r="L11" s="264"/>
      <c r="M11" s="295" t="s">
        <v>146</v>
      </c>
      <c r="N11" s="295" t="s">
        <v>174</v>
      </c>
      <c r="O11" s="264" t="s">
        <v>175</v>
      </c>
      <c r="P11" s="295"/>
      <c r="Q11" s="319">
        <v>2.1</v>
      </c>
      <c r="R11" s="264" t="s">
        <v>330</v>
      </c>
      <c r="S11" s="263" t="s">
        <v>331</v>
      </c>
      <c r="T11" s="263" t="s">
        <v>332</v>
      </c>
      <c r="U11" s="294" t="s">
        <v>333</v>
      </c>
      <c r="V11" s="283" t="s">
        <v>334</v>
      </c>
      <c r="W11" s="270"/>
      <c r="X11" s="271"/>
      <c r="Y11" s="272"/>
      <c r="Z11" s="272"/>
      <c r="AA11" s="273">
        <f>IF(OR(J11="Fail",ISBLANK(J11)),INDEX('Issue Code Table'!C:C,MATCH(N:N,'Issue Code Table'!A:A,0)),IF(M11="Critical",6,IF(M11="Significant",5,IF(M11="Moderate",3,2))))</f>
        <v>5</v>
      </c>
    </row>
    <row r="12" spans="1:27" ht="139.5" customHeight="1" x14ac:dyDescent="0.25">
      <c r="A12" s="274" t="s">
        <v>335</v>
      </c>
      <c r="B12" s="274" t="s">
        <v>169</v>
      </c>
      <c r="C12" s="284" t="s">
        <v>170</v>
      </c>
      <c r="D12" s="274" t="s">
        <v>259</v>
      </c>
      <c r="E12" s="274" t="s">
        <v>336</v>
      </c>
      <c r="F12" s="274" t="s">
        <v>3551</v>
      </c>
      <c r="G12" s="274" t="s">
        <v>337</v>
      </c>
      <c r="H12" s="274" t="s">
        <v>338</v>
      </c>
      <c r="I12" s="275"/>
      <c r="J12" s="322"/>
      <c r="K12" s="275" t="s">
        <v>339</v>
      </c>
      <c r="L12" s="275"/>
      <c r="M12" s="292" t="s">
        <v>146</v>
      </c>
      <c r="N12" s="292" t="s">
        <v>174</v>
      </c>
      <c r="O12" s="275" t="s">
        <v>175</v>
      </c>
      <c r="P12" s="292"/>
      <c r="Q12" s="323">
        <v>2.2000000000000002</v>
      </c>
      <c r="R12" s="275" t="s">
        <v>340</v>
      </c>
      <c r="S12" s="274" t="s">
        <v>341</v>
      </c>
      <c r="T12" s="274" t="s">
        <v>342</v>
      </c>
      <c r="U12" s="293" t="s">
        <v>343</v>
      </c>
      <c r="V12" s="284" t="s">
        <v>344</v>
      </c>
      <c r="W12" s="279"/>
      <c r="X12" s="280"/>
      <c r="Y12" s="281"/>
      <c r="Z12" s="281"/>
      <c r="AA12" s="282">
        <f>IF(OR(J12="Fail",ISBLANK(J12)),INDEX('Issue Code Table'!C:C,MATCH(N:N,'Issue Code Table'!A:A,0)),IF(M12="Critical",6,IF(M12="Significant",5,IF(M12="Moderate",3,2))))</f>
        <v>5</v>
      </c>
    </row>
    <row r="13" spans="1:27" ht="147" customHeight="1" x14ac:dyDescent="0.25">
      <c r="A13" s="263" t="s">
        <v>345</v>
      </c>
      <c r="B13" s="263" t="s">
        <v>169</v>
      </c>
      <c r="C13" s="283" t="s">
        <v>170</v>
      </c>
      <c r="D13" s="263" t="s">
        <v>259</v>
      </c>
      <c r="E13" s="263" t="s">
        <v>346</v>
      </c>
      <c r="F13" s="263" t="s">
        <v>347</v>
      </c>
      <c r="G13" s="263" t="s">
        <v>348</v>
      </c>
      <c r="H13" s="263" t="s">
        <v>349</v>
      </c>
      <c r="I13" s="264"/>
      <c r="J13" s="318"/>
      <c r="K13" s="264" t="s">
        <v>350</v>
      </c>
      <c r="L13" s="264"/>
      <c r="M13" s="295" t="s">
        <v>146</v>
      </c>
      <c r="N13" s="295" t="s">
        <v>174</v>
      </c>
      <c r="O13" s="264" t="s">
        <v>175</v>
      </c>
      <c r="P13" s="295"/>
      <c r="Q13" s="319">
        <v>2.2000000000000002</v>
      </c>
      <c r="R13" s="264" t="s">
        <v>351</v>
      </c>
      <c r="S13" s="263" t="s">
        <v>352</v>
      </c>
      <c r="T13" s="263" t="s">
        <v>353</v>
      </c>
      <c r="U13" s="294" t="s">
        <v>354</v>
      </c>
      <c r="V13" s="283" t="s">
        <v>355</v>
      </c>
      <c r="W13" s="270"/>
      <c r="X13" s="271"/>
      <c r="Y13" s="272"/>
      <c r="Z13" s="272"/>
      <c r="AA13" s="273">
        <f>IF(OR(J13="Fail",ISBLANK(J13)),INDEX('Issue Code Table'!C:C,MATCH(N:N,'Issue Code Table'!A:A,0)),IF(M13="Critical",6,IF(M13="Significant",5,IF(M13="Moderate",3,2))))</f>
        <v>5</v>
      </c>
    </row>
    <row r="14" spans="1:27" ht="157.5" customHeight="1" x14ac:dyDescent="0.25">
      <c r="A14" s="274" t="s">
        <v>356</v>
      </c>
      <c r="B14" s="274" t="s">
        <v>169</v>
      </c>
      <c r="C14" s="284" t="s">
        <v>170</v>
      </c>
      <c r="D14" s="274" t="s">
        <v>259</v>
      </c>
      <c r="E14" s="274" t="s">
        <v>357</v>
      </c>
      <c r="F14" s="274" t="s">
        <v>358</v>
      </c>
      <c r="G14" s="274" t="s">
        <v>359</v>
      </c>
      <c r="H14" s="274" t="s">
        <v>360</v>
      </c>
      <c r="I14" s="275"/>
      <c r="J14" s="322"/>
      <c r="K14" s="275" t="s">
        <v>361</v>
      </c>
      <c r="L14" s="275"/>
      <c r="M14" s="292" t="s">
        <v>146</v>
      </c>
      <c r="N14" s="292" t="s">
        <v>174</v>
      </c>
      <c r="O14" s="275" t="s">
        <v>175</v>
      </c>
      <c r="P14" s="292"/>
      <c r="Q14" s="323">
        <v>2.2000000000000002</v>
      </c>
      <c r="R14" s="275" t="s">
        <v>362</v>
      </c>
      <c r="S14" s="274" t="s">
        <v>363</v>
      </c>
      <c r="T14" s="274" t="s">
        <v>364</v>
      </c>
      <c r="U14" s="293" t="s">
        <v>365</v>
      </c>
      <c r="V14" s="284" t="s">
        <v>366</v>
      </c>
      <c r="W14" s="279"/>
      <c r="X14" s="280"/>
      <c r="Y14" s="281"/>
      <c r="Z14" s="281"/>
      <c r="AA14" s="282">
        <f>IF(OR(J14="Fail",ISBLANK(J14)),INDEX('Issue Code Table'!C:C,MATCH(N:N,'Issue Code Table'!A:A,0)),IF(M14="Critical",6,IF(M14="Significant",5,IF(M14="Moderate",3,2))))</f>
        <v>5</v>
      </c>
    </row>
    <row r="15" spans="1:27" ht="146.25" customHeight="1" x14ac:dyDescent="0.25">
      <c r="A15" s="263" t="s">
        <v>367</v>
      </c>
      <c r="B15" s="263" t="s">
        <v>169</v>
      </c>
      <c r="C15" s="283" t="s">
        <v>170</v>
      </c>
      <c r="D15" s="263" t="s">
        <v>259</v>
      </c>
      <c r="E15" s="263" t="s">
        <v>368</v>
      </c>
      <c r="F15" s="263" t="s">
        <v>369</v>
      </c>
      <c r="G15" s="263" t="s">
        <v>370</v>
      </c>
      <c r="H15" s="263" t="s">
        <v>371</v>
      </c>
      <c r="I15" s="264"/>
      <c r="J15" s="318"/>
      <c r="K15" s="264" t="s">
        <v>372</v>
      </c>
      <c r="L15" s="264"/>
      <c r="M15" s="295" t="s">
        <v>146</v>
      </c>
      <c r="N15" s="295" t="s">
        <v>174</v>
      </c>
      <c r="O15" s="264" t="s">
        <v>175</v>
      </c>
      <c r="P15" s="295"/>
      <c r="Q15" s="319">
        <v>2.2000000000000002</v>
      </c>
      <c r="R15" s="264" t="s">
        <v>373</v>
      </c>
      <c r="S15" s="263" t="s">
        <v>374</v>
      </c>
      <c r="T15" s="263" t="s">
        <v>375</v>
      </c>
      <c r="U15" s="294" t="s">
        <v>376</v>
      </c>
      <c r="V15" s="283" t="s">
        <v>377</v>
      </c>
      <c r="W15" s="270"/>
      <c r="X15" s="271"/>
      <c r="Y15" s="272"/>
      <c r="Z15" s="272"/>
      <c r="AA15" s="273">
        <f>IF(OR(J15="Fail",ISBLANK(J15)),INDEX('Issue Code Table'!C:C,MATCH(N:N,'Issue Code Table'!A:A,0)),IF(M15="Critical",6,IF(M15="Significant",5,IF(M15="Moderate",3,2))))</f>
        <v>5</v>
      </c>
    </row>
    <row r="16" spans="1:27" ht="240.75" customHeight="1" x14ac:dyDescent="0.25">
      <c r="A16" s="274" t="s">
        <v>378</v>
      </c>
      <c r="B16" s="274" t="s">
        <v>169</v>
      </c>
      <c r="C16" s="284" t="s">
        <v>170</v>
      </c>
      <c r="D16" s="274" t="s">
        <v>259</v>
      </c>
      <c r="E16" s="274" t="s">
        <v>379</v>
      </c>
      <c r="F16" s="274" t="s">
        <v>380</v>
      </c>
      <c r="G16" s="274" t="s">
        <v>381</v>
      </c>
      <c r="H16" s="274" t="s">
        <v>382</v>
      </c>
      <c r="I16" s="275"/>
      <c r="J16" s="322"/>
      <c r="K16" s="275" t="s">
        <v>383</v>
      </c>
      <c r="L16" s="275"/>
      <c r="M16" s="292" t="s">
        <v>146</v>
      </c>
      <c r="N16" s="292" t="s">
        <v>174</v>
      </c>
      <c r="O16" s="275" t="s">
        <v>175</v>
      </c>
      <c r="P16" s="292"/>
      <c r="Q16" s="323">
        <v>2.2000000000000002</v>
      </c>
      <c r="R16" s="275" t="s">
        <v>384</v>
      </c>
      <c r="S16" s="274" t="s">
        <v>385</v>
      </c>
      <c r="T16" s="274" t="s">
        <v>386</v>
      </c>
      <c r="U16" s="293" t="s">
        <v>387</v>
      </c>
      <c r="V16" s="284" t="s">
        <v>388</v>
      </c>
      <c r="W16" s="279"/>
      <c r="X16" s="280"/>
      <c r="Y16" s="281"/>
      <c r="Z16" s="281"/>
      <c r="AA16" s="282">
        <f>IF(OR(J16="Fail",ISBLANK(J16)),INDEX('Issue Code Table'!C:C,MATCH(N:N,'Issue Code Table'!A:A,0)),IF(M16="Critical",6,IF(M16="Significant",5,IF(M16="Moderate",3,2))))</f>
        <v>5</v>
      </c>
    </row>
    <row r="17" spans="1:27" ht="159.75" customHeight="1" x14ac:dyDescent="0.25">
      <c r="A17" s="263" t="s">
        <v>389</v>
      </c>
      <c r="B17" s="263" t="s">
        <v>169</v>
      </c>
      <c r="C17" s="283" t="s">
        <v>170</v>
      </c>
      <c r="D17" s="263" t="s">
        <v>259</v>
      </c>
      <c r="E17" s="263" t="s">
        <v>390</v>
      </c>
      <c r="F17" s="263" t="s">
        <v>391</v>
      </c>
      <c r="G17" s="263" t="s">
        <v>392</v>
      </c>
      <c r="H17" s="263" t="s">
        <v>393</v>
      </c>
      <c r="I17" s="264"/>
      <c r="J17" s="318"/>
      <c r="K17" s="264" t="s">
        <v>394</v>
      </c>
      <c r="L17" s="264"/>
      <c r="M17" s="295" t="s">
        <v>146</v>
      </c>
      <c r="N17" s="295" t="s">
        <v>174</v>
      </c>
      <c r="O17" s="264" t="s">
        <v>175</v>
      </c>
      <c r="P17" s="295"/>
      <c r="Q17" s="319">
        <v>2.2000000000000002</v>
      </c>
      <c r="R17" s="264" t="s">
        <v>395</v>
      </c>
      <c r="S17" s="263" t="s">
        <v>396</v>
      </c>
      <c r="T17" s="263" t="s">
        <v>397</v>
      </c>
      <c r="U17" s="294" t="s">
        <v>398</v>
      </c>
      <c r="V17" s="283" t="s">
        <v>399</v>
      </c>
      <c r="W17" s="270"/>
      <c r="X17" s="271"/>
      <c r="Y17" s="272"/>
      <c r="Z17" s="272"/>
      <c r="AA17" s="273">
        <f>IF(OR(J17="Fail",ISBLANK(J17)),INDEX('Issue Code Table'!C:C,MATCH(N:N,'Issue Code Table'!A:A,0)),IF(M17="Critical",6,IF(M17="Significant",5,IF(M17="Moderate",3,2))))</f>
        <v>5</v>
      </c>
    </row>
    <row r="18" spans="1:27" ht="153" customHeight="1" x14ac:dyDescent="0.25">
      <c r="A18" s="274" t="s">
        <v>400</v>
      </c>
      <c r="B18" s="274" t="s">
        <v>169</v>
      </c>
      <c r="C18" s="284" t="s">
        <v>170</v>
      </c>
      <c r="D18" s="274" t="s">
        <v>259</v>
      </c>
      <c r="E18" s="274" t="s">
        <v>401</v>
      </c>
      <c r="F18" s="274" t="s">
        <v>402</v>
      </c>
      <c r="G18" s="274" t="s">
        <v>403</v>
      </c>
      <c r="H18" s="274" t="s">
        <v>404</v>
      </c>
      <c r="I18" s="275"/>
      <c r="J18" s="322"/>
      <c r="K18" s="275" t="s">
        <v>405</v>
      </c>
      <c r="L18" s="275"/>
      <c r="M18" s="292" t="s">
        <v>146</v>
      </c>
      <c r="N18" s="292" t="s">
        <v>174</v>
      </c>
      <c r="O18" s="275" t="s">
        <v>175</v>
      </c>
      <c r="P18" s="292"/>
      <c r="Q18" s="323">
        <v>2.2000000000000002</v>
      </c>
      <c r="R18" s="275" t="s">
        <v>406</v>
      </c>
      <c r="S18" s="274" t="s">
        <v>407</v>
      </c>
      <c r="T18" s="274" t="s">
        <v>408</v>
      </c>
      <c r="U18" s="293" t="s">
        <v>409</v>
      </c>
      <c r="V18" s="284" t="s">
        <v>410</v>
      </c>
      <c r="W18" s="279"/>
      <c r="X18" s="280"/>
      <c r="Y18" s="281"/>
      <c r="Z18" s="281"/>
      <c r="AA18" s="282">
        <f>IF(OR(J18="Fail",ISBLANK(J18)),INDEX('Issue Code Table'!C:C,MATCH(N:N,'Issue Code Table'!A:A,0)),IF(M18="Critical",6,IF(M18="Significant",5,IF(M18="Moderate",3,2))))</f>
        <v>5</v>
      </c>
    </row>
    <row r="19" spans="1:27" ht="171.75" customHeight="1" x14ac:dyDescent="0.25">
      <c r="A19" s="263" t="s">
        <v>411</v>
      </c>
      <c r="B19" s="263" t="s">
        <v>169</v>
      </c>
      <c r="C19" s="283" t="s">
        <v>170</v>
      </c>
      <c r="D19" s="263" t="s">
        <v>259</v>
      </c>
      <c r="E19" s="263" t="s">
        <v>412</v>
      </c>
      <c r="F19" s="263" t="s">
        <v>413</v>
      </c>
      <c r="G19" s="263" t="s">
        <v>414</v>
      </c>
      <c r="H19" s="263" t="s">
        <v>415</v>
      </c>
      <c r="I19" s="264"/>
      <c r="J19" s="318"/>
      <c r="K19" s="264" t="s">
        <v>416</v>
      </c>
      <c r="L19" s="264" t="s">
        <v>417</v>
      </c>
      <c r="M19" s="295" t="s">
        <v>146</v>
      </c>
      <c r="N19" s="295" t="s">
        <v>174</v>
      </c>
      <c r="O19" s="264" t="s">
        <v>175</v>
      </c>
      <c r="P19" s="295"/>
      <c r="Q19" s="319">
        <v>2.2000000000000002</v>
      </c>
      <c r="R19" s="264" t="s">
        <v>418</v>
      </c>
      <c r="S19" s="263" t="s">
        <v>419</v>
      </c>
      <c r="T19" s="263" t="s">
        <v>420</v>
      </c>
      <c r="U19" s="294" t="s">
        <v>421</v>
      </c>
      <c r="V19" s="283" t="s">
        <v>422</v>
      </c>
      <c r="W19" s="270"/>
      <c r="X19" s="271"/>
      <c r="Y19" s="272"/>
      <c r="Z19" s="272"/>
      <c r="AA19" s="273">
        <f>IF(OR(J19="Fail",ISBLANK(J19)),INDEX('Issue Code Table'!C:C,MATCH(N:N,'Issue Code Table'!A:A,0)),IF(M19="Critical",6,IF(M19="Significant",5,IF(M19="Moderate",3,2))))</f>
        <v>5</v>
      </c>
    </row>
    <row r="20" spans="1:27" ht="139.5" customHeight="1" x14ac:dyDescent="0.25">
      <c r="A20" s="274" t="s">
        <v>423</v>
      </c>
      <c r="B20" s="274" t="s">
        <v>169</v>
      </c>
      <c r="C20" s="284" t="s">
        <v>170</v>
      </c>
      <c r="D20" s="274" t="s">
        <v>259</v>
      </c>
      <c r="E20" s="274" t="s">
        <v>424</v>
      </c>
      <c r="F20" s="274" t="s">
        <v>425</v>
      </c>
      <c r="G20" s="274" t="s">
        <v>426</v>
      </c>
      <c r="H20" s="274" t="s">
        <v>427</v>
      </c>
      <c r="I20" s="275"/>
      <c r="J20" s="322"/>
      <c r="K20" s="275" t="s">
        <v>428</v>
      </c>
      <c r="L20" s="292"/>
      <c r="M20" s="292" t="s">
        <v>146</v>
      </c>
      <c r="N20" s="292" t="s">
        <v>174</v>
      </c>
      <c r="O20" s="275" t="s">
        <v>175</v>
      </c>
      <c r="Q20" s="323">
        <v>2.2000000000000002</v>
      </c>
      <c r="R20" s="275" t="s">
        <v>429</v>
      </c>
      <c r="S20" s="274" t="s">
        <v>430</v>
      </c>
      <c r="T20" s="274" t="s">
        <v>431</v>
      </c>
      <c r="U20" s="293" t="s">
        <v>432</v>
      </c>
      <c r="V20" s="284" t="s">
        <v>433</v>
      </c>
      <c r="W20" s="279"/>
      <c r="X20" s="280"/>
      <c r="Y20" s="281"/>
      <c r="Z20" s="281"/>
      <c r="AA20" s="282">
        <f>IF(OR(J20="Fail",ISBLANK(J20)),INDEX('Issue Code Table'!C:C,MATCH(N:N,'Issue Code Table'!A:A,0)),IF(M20="Critical",6,IF(M20="Significant",5,IF(M20="Moderate",3,2))))</f>
        <v>5</v>
      </c>
    </row>
    <row r="21" spans="1:27" ht="306" x14ac:dyDescent="0.25">
      <c r="A21" s="263" t="s">
        <v>434</v>
      </c>
      <c r="B21" s="263" t="s">
        <v>169</v>
      </c>
      <c r="C21" s="283" t="s">
        <v>170</v>
      </c>
      <c r="D21" s="263" t="s">
        <v>259</v>
      </c>
      <c r="E21" s="263" t="s">
        <v>435</v>
      </c>
      <c r="F21" s="263" t="s">
        <v>436</v>
      </c>
      <c r="G21" s="263" t="s">
        <v>437</v>
      </c>
      <c r="H21" s="263" t="s">
        <v>438</v>
      </c>
      <c r="I21" s="264"/>
      <c r="J21" s="318"/>
      <c r="K21" s="264" t="s">
        <v>439</v>
      </c>
      <c r="L21" s="264"/>
      <c r="M21" s="295" t="s">
        <v>146</v>
      </c>
      <c r="N21" s="295" t="s">
        <v>174</v>
      </c>
      <c r="O21" s="264" t="s">
        <v>175</v>
      </c>
      <c r="P21" s="295"/>
      <c r="Q21" s="319">
        <v>2.2000000000000002</v>
      </c>
      <c r="R21" s="264" t="s">
        <v>440</v>
      </c>
      <c r="S21" s="263" t="s">
        <v>441</v>
      </c>
      <c r="T21" s="263" t="s">
        <v>442</v>
      </c>
      <c r="U21" s="294" t="s">
        <v>443</v>
      </c>
      <c r="V21" s="283" t="s">
        <v>444</v>
      </c>
      <c r="W21" s="270"/>
      <c r="X21" s="271"/>
      <c r="Y21" s="272"/>
      <c r="Z21" s="272"/>
      <c r="AA21" s="273">
        <f>IF(OR(J21="Fail",ISBLANK(J21)),INDEX('Issue Code Table'!C:C,MATCH(N:N,'Issue Code Table'!A:A,0)),IF(M21="Critical",6,IF(M21="Significant",5,IF(M21="Moderate",3,2))))</f>
        <v>5</v>
      </c>
    </row>
    <row r="22" spans="1:27" ht="187.5" customHeight="1" x14ac:dyDescent="0.25">
      <c r="A22" s="274" t="s">
        <v>445</v>
      </c>
      <c r="B22" s="274" t="s">
        <v>169</v>
      </c>
      <c r="C22" s="284" t="s">
        <v>170</v>
      </c>
      <c r="D22" s="274" t="s">
        <v>259</v>
      </c>
      <c r="E22" s="274" t="s">
        <v>446</v>
      </c>
      <c r="F22" s="274" t="s">
        <v>447</v>
      </c>
      <c r="G22" s="274" t="s">
        <v>448</v>
      </c>
      <c r="H22" s="274" t="s">
        <v>449</v>
      </c>
      <c r="I22" s="275"/>
      <c r="J22" s="322"/>
      <c r="K22" s="275" t="s">
        <v>450</v>
      </c>
      <c r="L22" s="275"/>
      <c r="M22" s="292" t="s">
        <v>146</v>
      </c>
      <c r="N22" s="292" t="s">
        <v>174</v>
      </c>
      <c r="O22" s="275" t="s">
        <v>175</v>
      </c>
      <c r="P22" s="292"/>
      <c r="Q22" s="323">
        <v>2.2000000000000002</v>
      </c>
      <c r="R22" s="275" t="s">
        <v>451</v>
      </c>
      <c r="S22" s="274" t="s">
        <v>452</v>
      </c>
      <c r="T22" s="274" t="s">
        <v>453</v>
      </c>
      <c r="U22" s="293" t="s">
        <v>454</v>
      </c>
      <c r="V22" s="284" t="s">
        <v>455</v>
      </c>
      <c r="W22" s="279"/>
      <c r="X22" s="280"/>
      <c r="Y22" s="281"/>
      <c r="Z22" s="281"/>
      <c r="AA22" s="282">
        <f>IF(OR(J22="Fail",ISBLANK(J22)),INDEX('Issue Code Table'!C:C,MATCH(N:N,'Issue Code Table'!A:A,0)),IF(M22="Critical",6,IF(M22="Significant",5,IF(M22="Moderate",3,2))))</f>
        <v>5</v>
      </c>
    </row>
    <row r="23" spans="1:27" ht="141.75" customHeight="1" x14ac:dyDescent="0.25">
      <c r="A23" s="263" t="s">
        <v>456</v>
      </c>
      <c r="B23" s="263" t="s">
        <v>169</v>
      </c>
      <c r="C23" s="283" t="s">
        <v>170</v>
      </c>
      <c r="D23" s="263" t="s">
        <v>259</v>
      </c>
      <c r="E23" s="263" t="s">
        <v>457</v>
      </c>
      <c r="F23" s="263" t="s">
        <v>458</v>
      </c>
      <c r="G23" s="263" t="s">
        <v>459</v>
      </c>
      <c r="H23" s="263" t="s">
        <v>460</v>
      </c>
      <c r="I23" s="264"/>
      <c r="J23" s="318"/>
      <c r="K23" s="264" t="s">
        <v>461</v>
      </c>
      <c r="L23" s="264"/>
      <c r="M23" s="295" t="s">
        <v>146</v>
      </c>
      <c r="N23" s="295" t="s">
        <v>174</v>
      </c>
      <c r="O23" s="264" t="s">
        <v>175</v>
      </c>
      <c r="P23" s="295"/>
      <c r="Q23" s="319">
        <v>2.2000000000000002</v>
      </c>
      <c r="R23" s="264" t="s">
        <v>462</v>
      </c>
      <c r="S23" s="263" t="s">
        <v>463</v>
      </c>
      <c r="T23" s="263" t="s">
        <v>464</v>
      </c>
      <c r="U23" s="294" t="s">
        <v>465</v>
      </c>
      <c r="V23" s="283" t="s">
        <v>466</v>
      </c>
      <c r="W23" s="270"/>
      <c r="X23" s="271"/>
      <c r="Y23" s="272"/>
      <c r="Z23" s="272"/>
      <c r="AA23" s="273">
        <f>IF(OR(J23="Fail",ISBLANK(J23)),INDEX('Issue Code Table'!C:C,MATCH(N:N,'Issue Code Table'!A:A,0)),IF(M23="Critical",6,IF(M23="Significant",5,IF(M23="Moderate",3,2))))</f>
        <v>5</v>
      </c>
    </row>
    <row r="24" spans="1:27" ht="255" x14ac:dyDescent="0.25">
      <c r="A24" s="274" t="s">
        <v>467</v>
      </c>
      <c r="B24" s="274" t="s">
        <v>169</v>
      </c>
      <c r="C24" s="284" t="s">
        <v>170</v>
      </c>
      <c r="D24" s="274" t="s">
        <v>259</v>
      </c>
      <c r="E24" s="274" t="s">
        <v>468</v>
      </c>
      <c r="F24" s="274" t="s">
        <v>469</v>
      </c>
      <c r="G24" s="274" t="s">
        <v>470</v>
      </c>
      <c r="H24" s="274" t="s">
        <v>471</v>
      </c>
      <c r="I24" s="275"/>
      <c r="J24" s="322"/>
      <c r="K24" s="275" t="s">
        <v>472</v>
      </c>
      <c r="L24" s="275"/>
      <c r="M24" s="292" t="s">
        <v>146</v>
      </c>
      <c r="N24" s="292" t="s">
        <v>174</v>
      </c>
      <c r="O24" s="275" t="s">
        <v>175</v>
      </c>
      <c r="P24" s="292"/>
      <c r="Q24" s="323">
        <v>2.2000000000000002</v>
      </c>
      <c r="R24" s="275" t="s">
        <v>473</v>
      </c>
      <c r="S24" s="274" t="s">
        <v>474</v>
      </c>
      <c r="T24" s="274" t="s">
        <v>475</v>
      </c>
      <c r="U24" s="293" t="s">
        <v>476</v>
      </c>
      <c r="V24" s="284" t="s">
        <v>477</v>
      </c>
      <c r="W24" s="279"/>
      <c r="X24" s="280"/>
      <c r="Y24" s="281"/>
      <c r="Z24" s="281"/>
      <c r="AA24" s="282">
        <f>IF(OR(J24="Fail",ISBLANK(J24)),INDEX('Issue Code Table'!C:C,MATCH(N:N,'Issue Code Table'!A:A,0)),IF(M24="Critical",6,IF(M24="Significant",5,IF(M24="Moderate",3,2))))</f>
        <v>5</v>
      </c>
    </row>
    <row r="25" spans="1:27" ht="242.25" x14ac:dyDescent="0.25">
      <c r="A25" s="263" t="s">
        <v>478</v>
      </c>
      <c r="B25" s="263" t="s">
        <v>169</v>
      </c>
      <c r="C25" s="283" t="s">
        <v>170</v>
      </c>
      <c r="D25" s="263" t="s">
        <v>259</v>
      </c>
      <c r="E25" s="263" t="s">
        <v>479</v>
      </c>
      <c r="F25" s="263" t="s">
        <v>480</v>
      </c>
      <c r="G25" s="263" t="s">
        <v>481</v>
      </c>
      <c r="H25" s="263" t="s">
        <v>482</v>
      </c>
      <c r="I25" s="264"/>
      <c r="J25" s="318"/>
      <c r="K25" s="264" t="s">
        <v>483</v>
      </c>
      <c r="L25" s="264"/>
      <c r="M25" s="295" t="s">
        <v>146</v>
      </c>
      <c r="N25" s="295" t="s">
        <v>174</v>
      </c>
      <c r="O25" s="264" t="s">
        <v>175</v>
      </c>
      <c r="P25" s="295"/>
      <c r="Q25" s="319">
        <v>2.2000000000000002</v>
      </c>
      <c r="R25" s="264" t="s">
        <v>484</v>
      </c>
      <c r="S25" s="263" t="s">
        <v>485</v>
      </c>
      <c r="T25" s="263" t="s">
        <v>486</v>
      </c>
      <c r="U25" s="294" t="s">
        <v>487</v>
      </c>
      <c r="V25" s="283" t="s">
        <v>488</v>
      </c>
      <c r="W25" s="270"/>
      <c r="X25" s="271"/>
      <c r="Y25" s="272"/>
      <c r="Z25" s="272"/>
      <c r="AA25" s="273">
        <f>IF(OR(J25="Fail",ISBLANK(J25)),INDEX('Issue Code Table'!C:C,MATCH(N:N,'Issue Code Table'!A:A,0)),IF(M25="Critical",6,IF(M25="Significant",5,IF(M25="Moderate",3,2))))</f>
        <v>5</v>
      </c>
    </row>
    <row r="26" spans="1:27" ht="246" customHeight="1" x14ac:dyDescent="0.25">
      <c r="A26" s="274" t="s">
        <v>489</v>
      </c>
      <c r="B26" s="274" t="s">
        <v>490</v>
      </c>
      <c r="C26" s="284" t="s">
        <v>491</v>
      </c>
      <c r="D26" s="274" t="s">
        <v>259</v>
      </c>
      <c r="E26" s="274" t="s">
        <v>492</v>
      </c>
      <c r="F26" s="274" t="s">
        <v>493</v>
      </c>
      <c r="G26" s="274" t="s">
        <v>494</v>
      </c>
      <c r="H26" s="274" t="s">
        <v>495</v>
      </c>
      <c r="I26" s="275"/>
      <c r="J26" s="322"/>
      <c r="K26" s="275" t="s">
        <v>496</v>
      </c>
      <c r="L26" s="275"/>
      <c r="M26" s="292" t="s">
        <v>156</v>
      </c>
      <c r="N26" s="292" t="s">
        <v>497</v>
      </c>
      <c r="O26" s="275" t="s">
        <v>498</v>
      </c>
      <c r="P26" s="292"/>
      <c r="Q26" s="323">
        <v>2</v>
      </c>
      <c r="R26" s="275">
        <v>2.2999999999999998</v>
      </c>
      <c r="S26" s="274" t="s">
        <v>499</v>
      </c>
      <c r="T26" s="274" t="s">
        <v>500</v>
      </c>
      <c r="U26" s="275" t="s">
        <v>501</v>
      </c>
      <c r="V26" s="284"/>
      <c r="W26" s="279"/>
      <c r="X26" s="280"/>
      <c r="Y26" s="281"/>
      <c r="Z26" s="281"/>
      <c r="AA26" s="282">
        <f>IF(OR(J26="Fail",ISBLANK(J26)),INDEX('Issue Code Table'!C:C,MATCH(N:N,'Issue Code Table'!A:A,0)),IF(M26="Critical",6,IF(M26="Significant",5,IF(M26="Moderate",3,2))))</f>
        <v>3</v>
      </c>
    </row>
    <row r="27" spans="1:27" ht="150.6" customHeight="1" x14ac:dyDescent="0.25">
      <c r="A27" s="263" t="s">
        <v>502</v>
      </c>
      <c r="B27" s="263" t="s">
        <v>503</v>
      </c>
      <c r="C27" s="283" t="s">
        <v>504</v>
      </c>
      <c r="D27" s="263" t="s">
        <v>188</v>
      </c>
      <c r="E27" s="263" t="s">
        <v>505</v>
      </c>
      <c r="F27" s="263" t="s">
        <v>506</v>
      </c>
      <c r="G27" s="263" t="s">
        <v>507</v>
      </c>
      <c r="H27" s="263" t="s">
        <v>508</v>
      </c>
      <c r="I27" s="264"/>
      <c r="J27" s="318"/>
      <c r="K27" s="264" t="s">
        <v>509</v>
      </c>
      <c r="L27" s="264"/>
      <c r="M27" s="295" t="s">
        <v>146</v>
      </c>
      <c r="N27" s="295" t="s">
        <v>510</v>
      </c>
      <c r="O27" s="264" t="s">
        <v>511</v>
      </c>
      <c r="P27" s="295"/>
      <c r="Q27" s="319">
        <v>2</v>
      </c>
      <c r="R27" s="264">
        <v>2.4</v>
      </c>
      <c r="S27" s="263" t="s">
        <v>512</v>
      </c>
      <c r="T27" s="263" t="s">
        <v>513</v>
      </c>
      <c r="U27" s="294" t="s">
        <v>514</v>
      </c>
      <c r="V27" s="283" t="s">
        <v>515</v>
      </c>
      <c r="W27" s="270"/>
      <c r="X27" s="271"/>
      <c r="Y27" s="272"/>
      <c r="Z27" s="272"/>
      <c r="AA27" s="273">
        <f>IF(OR(J27="Fail",ISBLANK(J27)),INDEX('Issue Code Table'!C:C,MATCH(N:N,'Issue Code Table'!A:A,0)),IF(M27="Critical",6,IF(M27="Significant",5,IF(M27="Moderate",3,2))))</f>
        <v>5</v>
      </c>
    </row>
    <row r="28" spans="1:27" ht="207.75" customHeight="1" x14ac:dyDescent="0.25">
      <c r="A28" s="274" t="s">
        <v>516</v>
      </c>
      <c r="B28" s="324" t="s">
        <v>517</v>
      </c>
      <c r="C28" s="325" t="s">
        <v>518</v>
      </c>
      <c r="D28" s="274" t="s">
        <v>259</v>
      </c>
      <c r="E28" s="274" t="s">
        <v>519</v>
      </c>
      <c r="F28" s="274" t="s">
        <v>520</v>
      </c>
      <c r="G28" s="274" t="s">
        <v>521</v>
      </c>
      <c r="H28" s="274" t="s">
        <v>522</v>
      </c>
      <c r="I28" s="275"/>
      <c r="J28" s="322"/>
      <c r="K28" s="275" t="s">
        <v>523</v>
      </c>
      <c r="L28" s="275"/>
      <c r="M28" s="292" t="s">
        <v>146</v>
      </c>
      <c r="N28" s="292" t="s">
        <v>524</v>
      </c>
      <c r="O28" s="275" t="s">
        <v>525</v>
      </c>
      <c r="P28" s="292"/>
      <c r="Q28" s="323">
        <v>3.1</v>
      </c>
      <c r="R28" s="275" t="s">
        <v>526</v>
      </c>
      <c r="S28" s="274"/>
      <c r="T28" s="274" t="s">
        <v>527</v>
      </c>
      <c r="U28" s="275" t="s">
        <v>528</v>
      </c>
      <c r="V28" s="284" t="s">
        <v>529</v>
      </c>
      <c r="W28" s="279"/>
      <c r="X28" s="280"/>
      <c r="Y28" s="281"/>
      <c r="Z28" s="281"/>
      <c r="AA28" s="282">
        <f>IF(OR(J28="Fail",ISBLANK(J28)),INDEX('Issue Code Table'!C:C,MATCH(N:N,'Issue Code Table'!A:A,0)),IF(M28="Critical",6,IF(M28="Significant",5,IF(M28="Moderate",3,2))))</f>
        <v>5</v>
      </c>
    </row>
    <row r="29" spans="1:27" ht="230.25" customHeight="1" x14ac:dyDescent="0.25">
      <c r="A29" s="263" t="s">
        <v>530</v>
      </c>
      <c r="B29" s="326" t="s">
        <v>517</v>
      </c>
      <c r="C29" s="327" t="s">
        <v>518</v>
      </c>
      <c r="D29" s="263" t="s">
        <v>259</v>
      </c>
      <c r="E29" s="263" t="s">
        <v>531</v>
      </c>
      <c r="F29" s="263" t="s">
        <v>532</v>
      </c>
      <c r="G29" s="263" t="s">
        <v>533</v>
      </c>
      <c r="H29" s="263" t="s">
        <v>534</v>
      </c>
      <c r="I29" s="264"/>
      <c r="J29" s="318"/>
      <c r="K29" s="264" t="s">
        <v>535</v>
      </c>
      <c r="L29" s="264"/>
      <c r="M29" s="295" t="s">
        <v>146</v>
      </c>
      <c r="N29" s="295" t="s">
        <v>524</v>
      </c>
      <c r="O29" s="264" t="s">
        <v>525</v>
      </c>
      <c r="P29" s="295"/>
      <c r="Q29" s="319">
        <v>3.1</v>
      </c>
      <c r="R29" s="264" t="s">
        <v>536</v>
      </c>
      <c r="S29" s="263" t="s">
        <v>537</v>
      </c>
      <c r="T29" s="263" t="s">
        <v>538</v>
      </c>
      <c r="U29" s="264" t="s">
        <v>539</v>
      </c>
      <c r="V29" s="283" t="s">
        <v>540</v>
      </c>
      <c r="W29" s="270"/>
      <c r="X29" s="271"/>
      <c r="Y29" s="272"/>
      <c r="Z29" s="272"/>
      <c r="AA29" s="273">
        <f>IF(OR(J29="Fail",ISBLANK(J29)),INDEX('Issue Code Table'!C:C,MATCH(N:N,'Issue Code Table'!A:A,0)),IF(M29="Critical",6,IF(M29="Significant",5,IF(M29="Moderate",3,2))))</f>
        <v>5</v>
      </c>
    </row>
    <row r="30" spans="1:27" ht="156.75" customHeight="1" x14ac:dyDescent="0.25">
      <c r="A30" s="274" t="s">
        <v>541</v>
      </c>
      <c r="B30" s="324" t="s">
        <v>517</v>
      </c>
      <c r="C30" s="325" t="s">
        <v>518</v>
      </c>
      <c r="D30" s="274" t="s">
        <v>259</v>
      </c>
      <c r="E30" s="274" t="s">
        <v>542</v>
      </c>
      <c r="F30" s="274" t="s">
        <v>543</v>
      </c>
      <c r="G30" s="274" t="s">
        <v>544</v>
      </c>
      <c r="H30" s="274" t="s">
        <v>545</v>
      </c>
      <c r="I30" s="275"/>
      <c r="J30" s="322"/>
      <c r="K30" s="275" t="s">
        <v>546</v>
      </c>
      <c r="L30" s="275"/>
      <c r="M30" s="292" t="s">
        <v>146</v>
      </c>
      <c r="N30" s="292" t="s">
        <v>524</v>
      </c>
      <c r="O30" s="275" t="s">
        <v>525</v>
      </c>
      <c r="P30" s="292"/>
      <c r="Q30" s="323">
        <v>3.1</v>
      </c>
      <c r="R30" s="275" t="s">
        <v>547</v>
      </c>
      <c r="S30" s="274" t="s">
        <v>548</v>
      </c>
      <c r="T30" s="274" t="s">
        <v>549</v>
      </c>
      <c r="U30" s="275" t="s">
        <v>550</v>
      </c>
      <c r="V30" s="284" t="s">
        <v>540</v>
      </c>
      <c r="W30" s="279"/>
      <c r="X30" s="280"/>
      <c r="Y30" s="281"/>
      <c r="Z30" s="281"/>
      <c r="AA30" s="282">
        <f>IF(OR(J30="Fail",ISBLANK(J30)),INDEX('Issue Code Table'!C:C,MATCH(N:N,'Issue Code Table'!A:A,0)),IF(M30="Critical",6,IF(M30="Significant",5,IF(M30="Moderate",3,2))))</f>
        <v>5</v>
      </c>
    </row>
    <row r="31" spans="1:27" ht="306" x14ac:dyDescent="0.25">
      <c r="A31" s="263" t="s">
        <v>551</v>
      </c>
      <c r="B31" s="326" t="s">
        <v>517</v>
      </c>
      <c r="C31" s="327" t="s">
        <v>518</v>
      </c>
      <c r="D31" s="263" t="s">
        <v>259</v>
      </c>
      <c r="E31" s="263" t="s">
        <v>3552</v>
      </c>
      <c r="F31" s="263" t="s">
        <v>553</v>
      </c>
      <c r="G31" s="263" t="s">
        <v>554</v>
      </c>
      <c r="H31" s="263" t="s">
        <v>555</v>
      </c>
      <c r="I31" s="264"/>
      <c r="J31" s="318"/>
      <c r="K31" s="264" t="s">
        <v>556</v>
      </c>
      <c r="L31" s="264"/>
      <c r="M31" s="295" t="s">
        <v>146</v>
      </c>
      <c r="N31" s="295" t="s">
        <v>524</v>
      </c>
      <c r="O31" s="264" t="s">
        <v>525</v>
      </c>
      <c r="P31" s="295"/>
      <c r="Q31" s="319">
        <v>3.1</v>
      </c>
      <c r="R31" s="264" t="s">
        <v>557</v>
      </c>
      <c r="S31" s="263" t="s">
        <v>558</v>
      </c>
      <c r="T31" s="263" t="s">
        <v>559</v>
      </c>
      <c r="U31" s="264" t="s">
        <v>560</v>
      </c>
      <c r="V31" s="283" t="s">
        <v>540</v>
      </c>
      <c r="W31" s="270"/>
      <c r="X31" s="271"/>
      <c r="Y31" s="272"/>
      <c r="Z31" s="272"/>
      <c r="AA31" s="273">
        <f>IF(OR(J31="Fail",ISBLANK(J31)),INDEX('Issue Code Table'!C:C,MATCH(N:N,'Issue Code Table'!A:A,0)),IF(M31="Critical",6,IF(M31="Significant",5,IF(M31="Moderate",3,2))))</f>
        <v>5</v>
      </c>
    </row>
    <row r="32" spans="1:27" ht="172.5" customHeight="1" x14ac:dyDescent="0.25">
      <c r="A32" s="274" t="s">
        <v>561</v>
      </c>
      <c r="B32" s="324" t="s">
        <v>517</v>
      </c>
      <c r="C32" s="325" t="s">
        <v>518</v>
      </c>
      <c r="D32" s="274" t="s">
        <v>259</v>
      </c>
      <c r="E32" s="274" t="s">
        <v>562</v>
      </c>
      <c r="F32" s="274" t="s">
        <v>563</v>
      </c>
      <c r="G32" s="274" t="s">
        <v>564</v>
      </c>
      <c r="H32" s="274" t="s">
        <v>565</v>
      </c>
      <c r="I32" s="275"/>
      <c r="J32" s="322"/>
      <c r="K32" s="275" t="s">
        <v>566</v>
      </c>
      <c r="L32" s="275"/>
      <c r="M32" s="292" t="s">
        <v>146</v>
      </c>
      <c r="N32" s="292" t="s">
        <v>524</v>
      </c>
      <c r="O32" s="275" t="s">
        <v>525</v>
      </c>
      <c r="P32" s="292"/>
      <c r="Q32" s="323">
        <v>3.1</v>
      </c>
      <c r="R32" s="275" t="s">
        <v>567</v>
      </c>
      <c r="S32" s="274" t="s">
        <v>568</v>
      </c>
      <c r="T32" s="274" t="s">
        <v>569</v>
      </c>
      <c r="U32" s="275" t="s">
        <v>570</v>
      </c>
      <c r="V32" s="284" t="s">
        <v>540</v>
      </c>
      <c r="W32" s="279"/>
      <c r="X32" s="280"/>
      <c r="Y32" s="281"/>
      <c r="Z32" s="281"/>
      <c r="AA32" s="282">
        <f>IF(OR(J32="Fail",ISBLANK(J32)),INDEX('Issue Code Table'!C:C,MATCH(N:N,'Issue Code Table'!A:A,0)),IF(M32="Critical",6,IF(M32="Significant",5,IF(M32="Moderate",3,2))))</f>
        <v>5</v>
      </c>
    </row>
    <row r="33" spans="1:27" ht="165" customHeight="1" x14ac:dyDescent="0.25">
      <c r="A33" s="263" t="s">
        <v>571</v>
      </c>
      <c r="B33" s="326" t="s">
        <v>517</v>
      </c>
      <c r="C33" s="327" t="s">
        <v>518</v>
      </c>
      <c r="D33" s="263" t="s">
        <v>259</v>
      </c>
      <c r="E33" s="263" t="s">
        <v>572</v>
      </c>
      <c r="F33" s="263" t="s">
        <v>573</v>
      </c>
      <c r="G33" s="263" t="s">
        <v>574</v>
      </c>
      <c r="H33" s="263" t="s">
        <v>575</v>
      </c>
      <c r="I33" s="264"/>
      <c r="J33" s="318"/>
      <c r="K33" s="264" t="s">
        <v>576</v>
      </c>
      <c r="L33" s="264"/>
      <c r="M33" s="295" t="s">
        <v>146</v>
      </c>
      <c r="N33" s="295" t="s">
        <v>524</v>
      </c>
      <c r="O33" s="264" t="s">
        <v>525</v>
      </c>
      <c r="P33" s="295"/>
      <c r="Q33" s="319">
        <v>3.1</v>
      </c>
      <c r="R33" s="264" t="s">
        <v>577</v>
      </c>
      <c r="S33" s="263" t="s">
        <v>578</v>
      </c>
      <c r="T33" s="263" t="s">
        <v>579</v>
      </c>
      <c r="U33" s="264" t="s">
        <v>580</v>
      </c>
      <c r="V33" s="283" t="s">
        <v>540</v>
      </c>
      <c r="W33" s="270"/>
      <c r="X33" s="271"/>
      <c r="Y33" s="272"/>
      <c r="Z33" s="272"/>
      <c r="AA33" s="273">
        <f>IF(OR(J33="Fail",ISBLANK(J33)),INDEX('Issue Code Table'!C:C,MATCH(N:N,'Issue Code Table'!A:A,0)),IF(M33="Critical",6,IF(M33="Significant",5,IF(M33="Moderate",3,2))))</f>
        <v>5</v>
      </c>
    </row>
    <row r="34" spans="1:27" ht="306" x14ac:dyDescent="0.25">
      <c r="A34" s="274" t="s">
        <v>581</v>
      </c>
      <c r="B34" s="324" t="s">
        <v>517</v>
      </c>
      <c r="C34" s="325" t="s">
        <v>518</v>
      </c>
      <c r="D34" s="274" t="s">
        <v>259</v>
      </c>
      <c r="E34" s="274" t="s">
        <v>582</v>
      </c>
      <c r="F34" s="274" t="s">
        <v>583</v>
      </c>
      <c r="G34" s="274" t="s">
        <v>584</v>
      </c>
      <c r="H34" s="274" t="s">
        <v>585</v>
      </c>
      <c r="I34" s="275"/>
      <c r="J34" s="322"/>
      <c r="K34" s="275" t="s">
        <v>586</v>
      </c>
      <c r="L34" s="275"/>
      <c r="M34" s="292" t="s">
        <v>146</v>
      </c>
      <c r="N34" s="292" t="s">
        <v>524</v>
      </c>
      <c r="O34" s="275" t="s">
        <v>525</v>
      </c>
      <c r="P34" s="292"/>
      <c r="Q34" s="323">
        <v>3.1</v>
      </c>
      <c r="R34" s="275" t="s">
        <v>587</v>
      </c>
      <c r="S34" s="274" t="s">
        <v>588</v>
      </c>
      <c r="T34" s="274" t="s">
        <v>589</v>
      </c>
      <c r="U34" s="275" t="s">
        <v>590</v>
      </c>
      <c r="V34" s="284" t="s">
        <v>540</v>
      </c>
      <c r="W34" s="279"/>
      <c r="X34" s="280"/>
      <c r="Y34" s="281"/>
      <c r="Z34" s="281"/>
      <c r="AA34" s="282">
        <f>IF(OR(J34="Fail",ISBLANK(J34)),INDEX('Issue Code Table'!C:C,MATCH(N:N,'Issue Code Table'!A:A,0)),IF(M34="Critical",6,IF(M34="Significant",5,IF(M34="Moderate",3,2))))</f>
        <v>5</v>
      </c>
    </row>
    <row r="35" spans="1:27" ht="156" customHeight="1" x14ac:dyDescent="0.25">
      <c r="A35" s="263" t="s">
        <v>591</v>
      </c>
      <c r="B35" s="326" t="s">
        <v>517</v>
      </c>
      <c r="C35" s="327" t="s">
        <v>518</v>
      </c>
      <c r="D35" s="263" t="s">
        <v>259</v>
      </c>
      <c r="E35" s="263" t="s">
        <v>592</v>
      </c>
      <c r="F35" s="263" t="s">
        <v>593</v>
      </c>
      <c r="G35" s="263" t="s">
        <v>594</v>
      </c>
      <c r="H35" s="263" t="s">
        <v>595</v>
      </c>
      <c r="I35" s="264"/>
      <c r="J35" s="318"/>
      <c r="K35" s="264" t="s">
        <v>596</v>
      </c>
      <c r="L35" s="264"/>
      <c r="M35" s="295" t="s">
        <v>146</v>
      </c>
      <c r="N35" s="295" t="s">
        <v>524</v>
      </c>
      <c r="O35" s="264" t="s">
        <v>525</v>
      </c>
      <c r="P35" s="295"/>
      <c r="Q35" s="319">
        <v>3.1</v>
      </c>
      <c r="R35" s="264" t="s">
        <v>597</v>
      </c>
      <c r="S35" s="263" t="s">
        <v>598</v>
      </c>
      <c r="T35" s="263" t="s">
        <v>599</v>
      </c>
      <c r="U35" s="264" t="s">
        <v>600</v>
      </c>
      <c r="V35" s="283" t="s">
        <v>540</v>
      </c>
      <c r="W35" s="270"/>
      <c r="X35" s="271"/>
      <c r="Y35" s="272"/>
      <c r="Z35" s="272"/>
      <c r="AA35" s="273">
        <f>IF(OR(J35="Fail",ISBLANK(J35)),INDEX('Issue Code Table'!C:C,MATCH(N:N,'Issue Code Table'!A:A,0)),IF(M35="Critical",6,IF(M35="Significant",5,IF(M35="Moderate",3,2))))</f>
        <v>5</v>
      </c>
    </row>
    <row r="36" spans="1:27" ht="331.5" x14ac:dyDescent="0.25">
      <c r="A36" s="274" t="s">
        <v>601</v>
      </c>
      <c r="B36" s="324" t="s">
        <v>517</v>
      </c>
      <c r="C36" s="325" t="s">
        <v>518</v>
      </c>
      <c r="D36" s="274" t="s">
        <v>259</v>
      </c>
      <c r="E36" s="274" t="s">
        <v>602</v>
      </c>
      <c r="F36" s="274" t="s">
        <v>603</v>
      </c>
      <c r="G36" s="274" t="s">
        <v>604</v>
      </c>
      <c r="H36" s="274" t="s">
        <v>605</v>
      </c>
      <c r="I36" s="275"/>
      <c r="J36" s="322"/>
      <c r="K36" s="275" t="s">
        <v>606</v>
      </c>
      <c r="L36" s="275"/>
      <c r="M36" s="292" t="s">
        <v>146</v>
      </c>
      <c r="N36" s="292" t="s">
        <v>524</v>
      </c>
      <c r="O36" s="275" t="s">
        <v>525</v>
      </c>
      <c r="P36" s="292"/>
      <c r="Q36" s="323">
        <v>3.1</v>
      </c>
      <c r="R36" s="275" t="s">
        <v>607</v>
      </c>
      <c r="S36" s="274" t="s">
        <v>608</v>
      </c>
      <c r="T36" s="274" t="s">
        <v>609</v>
      </c>
      <c r="U36" s="275" t="s">
        <v>610</v>
      </c>
      <c r="V36" s="284" t="s">
        <v>540</v>
      </c>
      <c r="W36" s="279"/>
      <c r="X36" s="280"/>
      <c r="Y36" s="281"/>
      <c r="Z36" s="281"/>
      <c r="AA36" s="282">
        <f>IF(OR(J36="Fail",ISBLANK(J36)),INDEX('Issue Code Table'!C:C,MATCH(N:N,'Issue Code Table'!A:A,0)),IF(M36="Critical",6,IF(M36="Significant",5,IF(M36="Moderate",3,2))))</f>
        <v>5</v>
      </c>
    </row>
    <row r="37" spans="1:27" ht="247.5" customHeight="1" x14ac:dyDescent="0.25">
      <c r="A37" s="263" t="s">
        <v>611</v>
      </c>
      <c r="B37" s="326" t="s">
        <v>517</v>
      </c>
      <c r="C37" s="327" t="s">
        <v>518</v>
      </c>
      <c r="D37" s="263" t="s">
        <v>259</v>
      </c>
      <c r="E37" s="263" t="s">
        <v>612</v>
      </c>
      <c r="F37" s="263" t="s">
        <v>613</v>
      </c>
      <c r="G37" s="263" t="s">
        <v>614</v>
      </c>
      <c r="H37" s="263" t="s">
        <v>615</v>
      </c>
      <c r="I37" s="264"/>
      <c r="J37" s="318"/>
      <c r="K37" s="264" t="s">
        <v>616</v>
      </c>
      <c r="L37" s="264"/>
      <c r="M37" s="295" t="s">
        <v>146</v>
      </c>
      <c r="N37" s="295" t="s">
        <v>524</v>
      </c>
      <c r="O37" s="264" t="s">
        <v>525</v>
      </c>
      <c r="P37" s="295"/>
      <c r="Q37" s="319">
        <v>3.1</v>
      </c>
      <c r="R37" s="264" t="s">
        <v>617</v>
      </c>
      <c r="S37" s="263" t="s">
        <v>618</v>
      </c>
      <c r="T37" s="263" t="s">
        <v>619</v>
      </c>
      <c r="U37" s="264" t="s">
        <v>620</v>
      </c>
      <c r="V37" s="283" t="s">
        <v>540</v>
      </c>
      <c r="W37" s="270"/>
      <c r="X37" s="271"/>
      <c r="Y37" s="272"/>
      <c r="Z37" s="272"/>
      <c r="AA37" s="273">
        <f>IF(OR(J37="Fail",ISBLANK(J37)),INDEX('Issue Code Table'!C:C,MATCH(N:N,'Issue Code Table'!A:A,0)),IF(M37="Critical",6,IF(M37="Significant",5,IF(M37="Moderate",3,2))))</f>
        <v>5</v>
      </c>
    </row>
    <row r="38" spans="1:27" ht="369.75" x14ac:dyDescent="0.25">
      <c r="A38" s="274" t="s">
        <v>621</v>
      </c>
      <c r="B38" s="324" t="s">
        <v>517</v>
      </c>
      <c r="C38" s="325" t="s">
        <v>518</v>
      </c>
      <c r="D38" s="274" t="s">
        <v>259</v>
      </c>
      <c r="E38" s="274" t="s">
        <v>622</v>
      </c>
      <c r="F38" s="274" t="s">
        <v>623</v>
      </c>
      <c r="G38" s="274" t="s">
        <v>624</v>
      </c>
      <c r="H38" s="274" t="s">
        <v>625</v>
      </c>
      <c r="I38" s="275"/>
      <c r="J38" s="322"/>
      <c r="K38" s="275" t="s">
        <v>626</v>
      </c>
      <c r="L38" s="275"/>
      <c r="M38" s="292" t="s">
        <v>146</v>
      </c>
      <c r="N38" s="292" t="s">
        <v>524</v>
      </c>
      <c r="O38" s="275" t="s">
        <v>525</v>
      </c>
      <c r="P38" s="292"/>
      <c r="Q38" s="323">
        <v>3.1</v>
      </c>
      <c r="R38" s="275" t="s">
        <v>627</v>
      </c>
      <c r="S38" s="274" t="s">
        <v>628</v>
      </c>
      <c r="T38" s="274" t="s">
        <v>629</v>
      </c>
      <c r="U38" s="275" t="s">
        <v>630</v>
      </c>
      <c r="V38" s="284" t="s">
        <v>540</v>
      </c>
      <c r="W38" s="279"/>
      <c r="X38" s="280"/>
      <c r="Y38" s="281"/>
      <c r="Z38" s="281"/>
      <c r="AA38" s="282">
        <f>IF(OR(J38="Fail",ISBLANK(J38)),INDEX('Issue Code Table'!C:C,MATCH(N:N,'Issue Code Table'!A:A,0)),IF(M38="Critical",6,IF(M38="Significant",5,IF(M38="Moderate",3,2))))</f>
        <v>5</v>
      </c>
    </row>
    <row r="39" spans="1:27" ht="284.25" customHeight="1" x14ac:dyDescent="0.25">
      <c r="A39" s="263" t="s">
        <v>631</v>
      </c>
      <c r="B39" s="326" t="s">
        <v>517</v>
      </c>
      <c r="C39" s="327" t="s">
        <v>518</v>
      </c>
      <c r="D39" s="263" t="s">
        <v>259</v>
      </c>
      <c r="E39" s="263" t="s">
        <v>632</v>
      </c>
      <c r="F39" s="263" t="s">
        <v>633</v>
      </c>
      <c r="G39" s="263" t="s">
        <v>634</v>
      </c>
      <c r="H39" s="263" t="s">
        <v>635</v>
      </c>
      <c r="I39" s="264"/>
      <c r="J39" s="318"/>
      <c r="K39" s="264" t="s">
        <v>636</v>
      </c>
      <c r="L39" s="264"/>
      <c r="M39" s="295" t="s">
        <v>146</v>
      </c>
      <c r="N39" s="295" t="s">
        <v>524</v>
      </c>
      <c r="O39" s="264" t="s">
        <v>525</v>
      </c>
      <c r="P39" s="295"/>
      <c r="Q39" s="319">
        <v>3.1</v>
      </c>
      <c r="R39" s="264" t="s">
        <v>637</v>
      </c>
      <c r="S39" s="263" t="s">
        <v>638</v>
      </c>
      <c r="T39" s="263" t="s">
        <v>639</v>
      </c>
      <c r="U39" s="264" t="s">
        <v>640</v>
      </c>
      <c r="V39" s="283" t="s">
        <v>540</v>
      </c>
      <c r="W39" s="270"/>
      <c r="X39" s="271"/>
      <c r="Y39" s="272"/>
      <c r="Z39" s="272"/>
      <c r="AA39" s="273">
        <f>IF(OR(J39="Fail",ISBLANK(J39)),INDEX('Issue Code Table'!C:C,MATCH(N:N,'Issue Code Table'!A:A,0)),IF(M39="Critical",6,IF(M39="Significant",5,IF(M39="Moderate",3,2))))</f>
        <v>5</v>
      </c>
    </row>
    <row r="40" spans="1:27" ht="189.75" customHeight="1" x14ac:dyDescent="0.25">
      <c r="A40" s="274" t="s">
        <v>641</v>
      </c>
      <c r="B40" s="324" t="s">
        <v>517</v>
      </c>
      <c r="C40" s="325" t="s">
        <v>518</v>
      </c>
      <c r="D40" s="274" t="s">
        <v>259</v>
      </c>
      <c r="E40" s="274" t="s">
        <v>642</v>
      </c>
      <c r="F40" s="274" t="s">
        <v>643</v>
      </c>
      <c r="G40" s="274" t="s">
        <v>644</v>
      </c>
      <c r="H40" s="274" t="s">
        <v>645</v>
      </c>
      <c r="I40" s="275"/>
      <c r="J40" s="322"/>
      <c r="K40" s="275" t="s">
        <v>646</v>
      </c>
      <c r="L40" s="275"/>
      <c r="M40" s="292" t="s">
        <v>146</v>
      </c>
      <c r="N40" s="292" t="s">
        <v>524</v>
      </c>
      <c r="O40" s="275" t="s">
        <v>525</v>
      </c>
      <c r="P40" s="292"/>
      <c r="Q40" s="323">
        <v>3.1</v>
      </c>
      <c r="R40" s="275" t="s">
        <v>647</v>
      </c>
      <c r="S40" s="274" t="s">
        <v>648</v>
      </c>
      <c r="T40" s="274" t="s">
        <v>649</v>
      </c>
      <c r="U40" s="275" t="s">
        <v>650</v>
      </c>
      <c r="V40" s="284" t="s">
        <v>540</v>
      </c>
      <c r="W40" s="279"/>
      <c r="X40" s="280"/>
      <c r="Y40" s="281"/>
      <c r="Z40" s="281"/>
      <c r="AA40" s="282">
        <f>IF(OR(J40="Fail",ISBLANK(J40)),INDEX('Issue Code Table'!C:C,MATCH(N:N,'Issue Code Table'!A:A,0)),IF(M40="Critical",6,IF(M40="Significant",5,IF(M40="Moderate",3,2))))</f>
        <v>5</v>
      </c>
    </row>
    <row r="41" spans="1:27" ht="331.5" x14ac:dyDescent="0.25">
      <c r="A41" s="263" t="s">
        <v>651</v>
      </c>
      <c r="B41" s="326" t="s">
        <v>517</v>
      </c>
      <c r="C41" s="327" t="s">
        <v>518</v>
      </c>
      <c r="D41" s="263" t="s">
        <v>259</v>
      </c>
      <c r="E41" s="263" t="s">
        <v>652</v>
      </c>
      <c r="F41" s="263" t="s">
        <v>653</v>
      </c>
      <c r="G41" s="263" t="s">
        <v>654</v>
      </c>
      <c r="H41" s="263" t="s">
        <v>655</v>
      </c>
      <c r="I41" s="264"/>
      <c r="J41" s="318"/>
      <c r="K41" s="264" t="s">
        <v>656</v>
      </c>
      <c r="L41" s="264"/>
      <c r="M41" s="295" t="s">
        <v>146</v>
      </c>
      <c r="N41" s="295" t="s">
        <v>524</v>
      </c>
      <c r="O41" s="264" t="s">
        <v>525</v>
      </c>
      <c r="P41" s="295"/>
      <c r="Q41" s="319">
        <v>3.1</v>
      </c>
      <c r="R41" s="264" t="s">
        <v>657</v>
      </c>
      <c r="S41" s="263" t="s">
        <v>658</v>
      </c>
      <c r="T41" s="263" t="s">
        <v>659</v>
      </c>
      <c r="U41" s="264" t="s">
        <v>660</v>
      </c>
      <c r="V41" s="283" t="s">
        <v>540</v>
      </c>
      <c r="W41" s="270"/>
      <c r="X41" s="271"/>
      <c r="Y41" s="272"/>
      <c r="Z41" s="272"/>
      <c r="AA41" s="273">
        <f>IF(OR(J41="Fail",ISBLANK(J41)),INDEX('Issue Code Table'!C:C,MATCH(N:N,'Issue Code Table'!A:A,0)),IF(M41="Critical",6,IF(M41="Significant",5,IF(M41="Moderate",3,2))))</f>
        <v>5</v>
      </c>
    </row>
    <row r="42" spans="1:27" ht="174" customHeight="1" x14ac:dyDescent="0.25">
      <c r="A42" s="274" t="s">
        <v>661</v>
      </c>
      <c r="B42" s="324" t="s">
        <v>517</v>
      </c>
      <c r="C42" s="325" t="s">
        <v>518</v>
      </c>
      <c r="D42" s="274" t="s">
        <v>259</v>
      </c>
      <c r="E42" s="274" t="s">
        <v>662</v>
      </c>
      <c r="F42" s="274" t="s">
        <v>663</v>
      </c>
      <c r="G42" s="274" t="s">
        <v>664</v>
      </c>
      <c r="H42" s="274" t="s">
        <v>665</v>
      </c>
      <c r="I42" s="275"/>
      <c r="J42" s="322"/>
      <c r="K42" s="275" t="s">
        <v>666</v>
      </c>
      <c r="L42" s="275"/>
      <c r="M42" s="292" t="s">
        <v>146</v>
      </c>
      <c r="N42" s="292" t="s">
        <v>524</v>
      </c>
      <c r="O42" s="275" t="s">
        <v>525</v>
      </c>
      <c r="P42" s="292"/>
      <c r="Q42" s="323">
        <v>3.1</v>
      </c>
      <c r="R42" s="275" t="s">
        <v>667</v>
      </c>
      <c r="S42" s="274" t="s">
        <v>668</v>
      </c>
      <c r="T42" s="274" t="s">
        <v>669</v>
      </c>
      <c r="U42" s="275" t="s">
        <v>670</v>
      </c>
      <c r="V42" s="284" t="s">
        <v>671</v>
      </c>
      <c r="W42" s="279"/>
      <c r="X42" s="280"/>
      <c r="Y42" s="281"/>
      <c r="Z42" s="281"/>
      <c r="AA42" s="282">
        <f>IF(OR(J42="Fail",ISBLANK(J42)),INDEX('Issue Code Table'!C:C,MATCH(N:N,'Issue Code Table'!A:A,0)),IF(M42="Critical",6,IF(M42="Significant",5,IF(M42="Moderate",3,2))))</f>
        <v>5</v>
      </c>
    </row>
    <row r="43" spans="1:27" ht="192" customHeight="1" x14ac:dyDescent="0.25">
      <c r="A43" s="263" t="s">
        <v>672</v>
      </c>
      <c r="B43" s="326" t="s">
        <v>517</v>
      </c>
      <c r="C43" s="327" t="s">
        <v>518</v>
      </c>
      <c r="D43" s="263" t="s">
        <v>259</v>
      </c>
      <c r="E43" s="263" t="s">
        <v>673</v>
      </c>
      <c r="F43" s="263" t="s">
        <v>674</v>
      </c>
      <c r="G43" s="263" t="s">
        <v>675</v>
      </c>
      <c r="H43" s="263" t="s">
        <v>676</v>
      </c>
      <c r="I43" s="264"/>
      <c r="J43" s="318"/>
      <c r="K43" s="264" t="s">
        <v>677</v>
      </c>
      <c r="L43" s="264"/>
      <c r="M43" s="295" t="s">
        <v>146</v>
      </c>
      <c r="N43" s="295" t="s">
        <v>524</v>
      </c>
      <c r="O43" s="264" t="s">
        <v>525</v>
      </c>
      <c r="P43" s="295"/>
      <c r="Q43" s="319">
        <v>3.1</v>
      </c>
      <c r="R43" s="264" t="s">
        <v>678</v>
      </c>
      <c r="S43" s="263" t="s">
        <v>679</v>
      </c>
      <c r="T43" s="263" t="s">
        <v>680</v>
      </c>
      <c r="U43" s="264" t="s">
        <v>681</v>
      </c>
      <c r="V43" s="283" t="s">
        <v>682</v>
      </c>
      <c r="W43" s="270"/>
      <c r="X43" s="271"/>
      <c r="Y43" s="272"/>
      <c r="Z43" s="272"/>
      <c r="AA43" s="273">
        <f>IF(OR(J43="Fail",ISBLANK(J43)),INDEX('Issue Code Table'!C:C,MATCH(N:N,'Issue Code Table'!A:A,0)),IF(M43="Critical",6,IF(M43="Significant",5,IF(M43="Moderate",3,2))))</f>
        <v>5</v>
      </c>
    </row>
    <row r="44" spans="1:27" ht="132" customHeight="1" x14ac:dyDescent="0.25">
      <c r="A44" s="274" t="s">
        <v>683</v>
      </c>
      <c r="B44" s="324" t="s">
        <v>517</v>
      </c>
      <c r="C44" s="325" t="s">
        <v>518</v>
      </c>
      <c r="D44" s="274" t="s">
        <v>259</v>
      </c>
      <c r="E44" s="274" t="s">
        <v>684</v>
      </c>
      <c r="F44" s="274" t="s">
        <v>685</v>
      </c>
      <c r="G44" s="274" t="s">
        <v>686</v>
      </c>
      <c r="H44" s="274" t="s">
        <v>687</v>
      </c>
      <c r="I44" s="275"/>
      <c r="J44" s="322"/>
      <c r="K44" s="275" t="s">
        <v>688</v>
      </c>
      <c r="L44" s="275"/>
      <c r="M44" s="292" t="s">
        <v>146</v>
      </c>
      <c r="N44" s="292" t="s">
        <v>524</v>
      </c>
      <c r="O44" s="275" t="s">
        <v>525</v>
      </c>
      <c r="P44" s="292"/>
      <c r="Q44" s="323">
        <v>3.1</v>
      </c>
      <c r="R44" s="275" t="s">
        <v>689</v>
      </c>
      <c r="S44" s="274" t="s">
        <v>690</v>
      </c>
      <c r="T44" s="274" t="s">
        <v>691</v>
      </c>
      <c r="U44" s="275" t="s">
        <v>692</v>
      </c>
      <c r="V44" s="284" t="s">
        <v>540</v>
      </c>
      <c r="W44" s="279"/>
      <c r="X44" s="280"/>
      <c r="Y44" s="281"/>
      <c r="Z44" s="281"/>
      <c r="AA44" s="282">
        <f>IF(OR(J44="Fail",ISBLANK(J44)),INDEX('Issue Code Table'!C:C,MATCH(N:N,'Issue Code Table'!A:A,0)),IF(M44="Critical",6,IF(M44="Significant",5,IF(M44="Moderate",3,2))))</f>
        <v>5</v>
      </c>
    </row>
    <row r="45" spans="1:27" ht="191.25" customHeight="1" x14ac:dyDescent="0.25">
      <c r="A45" s="263" t="s">
        <v>693</v>
      </c>
      <c r="B45" s="326" t="s">
        <v>517</v>
      </c>
      <c r="C45" s="327" t="s">
        <v>518</v>
      </c>
      <c r="D45" s="263" t="s">
        <v>259</v>
      </c>
      <c r="E45" s="263" t="s">
        <v>694</v>
      </c>
      <c r="F45" s="263" t="s">
        <v>695</v>
      </c>
      <c r="G45" s="263" t="s">
        <v>696</v>
      </c>
      <c r="H45" s="263" t="s">
        <v>697</v>
      </c>
      <c r="I45" s="264"/>
      <c r="J45" s="318"/>
      <c r="K45" s="264" t="s">
        <v>698</v>
      </c>
      <c r="L45" s="264"/>
      <c r="M45" s="295" t="s">
        <v>146</v>
      </c>
      <c r="N45" s="295" t="s">
        <v>510</v>
      </c>
      <c r="O45" s="264" t="s">
        <v>511</v>
      </c>
      <c r="P45" s="295"/>
      <c r="Q45" s="319">
        <v>3.1</v>
      </c>
      <c r="R45" s="264" t="s">
        <v>699</v>
      </c>
      <c r="S45" s="263" t="s">
        <v>700</v>
      </c>
      <c r="T45" s="263" t="s">
        <v>701</v>
      </c>
      <c r="U45" s="264" t="s">
        <v>702</v>
      </c>
      <c r="V45" s="283" t="s">
        <v>703</v>
      </c>
      <c r="W45" s="270"/>
      <c r="X45" s="271"/>
      <c r="Y45" s="272"/>
      <c r="Z45" s="272"/>
      <c r="AA45" s="273">
        <f>IF(OR(J45="Fail",ISBLANK(J45)),INDEX('Issue Code Table'!C:C,MATCH(N:N,'Issue Code Table'!A:A,0)),IF(M45="Critical",6,IF(M45="Significant",5,IF(M45="Moderate",3,2))))</f>
        <v>5</v>
      </c>
    </row>
    <row r="46" spans="1:27" ht="83.1" customHeight="1" x14ac:dyDescent="0.25">
      <c r="A46" s="274" t="s">
        <v>704</v>
      </c>
      <c r="B46" s="274" t="s">
        <v>705</v>
      </c>
      <c r="C46" s="321" t="s">
        <v>706</v>
      </c>
      <c r="D46" s="274" t="s">
        <v>259</v>
      </c>
      <c r="E46" s="274" t="s">
        <v>707</v>
      </c>
      <c r="F46" s="274" t="s">
        <v>708</v>
      </c>
      <c r="G46" s="274" t="s">
        <v>709</v>
      </c>
      <c r="H46" s="274" t="s">
        <v>710</v>
      </c>
      <c r="I46" s="275"/>
      <c r="J46" s="322"/>
      <c r="K46" s="275" t="s">
        <v>711</v>
      </c>
      <c r="L46" s="275"/>
      <c r="M46" s="292" t="s">
        <v>146</v>
      </c>
      <c r="N46" s="292" t="s">
        <v>510</v>
      </c>
      <c r="O46" s="275" t="s">
        <v>511</v>
      </c>
      <c r="P46" s="292"/>
      <c r="Q46" s="323">
        <v>3</v>
      </c>
      <c r="R46" s="275">
        <v>3.2</v>
      </c>
      <c r="S46" s="274" t="s">
        <v>712</v>
      </c>
      <c r="T46" s="274" t="s">
        <v>713</v>
      </c>
      <c r="U46" s="275" t="s">
        <v>714</v>
      </c>
      <c r="V46" s="284" t="s">
        <v>715</v>
      </c>
      <c r="W46" s="279"/>
      <c r="X46" s="280"/>
      <c r="Y46" s="281"/>
      <c r="Z46" s="281"/>
      <c r="AA46" s="282">
        <f>IF(OR(J46="Fail",ISBLANK(J46)),INDEX('Issue Code Table'!C:C,MATCH(N:N,'Issue Code Table'!A:A,0)),IF(M46="Critical",6,IF(M46="Significant",5,IF(M46="Moderate",3,2))))</f>
        <v>5</v>
      </c>
    </row>
    <row r="47" spans="1:27" ht="198" customHeight="1" x14ac:dyDescent="0.25">
      <c r="A47" s="263" t="s">
        <v>716</v>
      </c>
      <c r="B47" s="263" t="s">
        <v>717</v>
      </c>
      <c r="C47" s="317" t="s">
        <v>718</v>
      </c>
      <c r="D47" s="263" t="s">
        <v>259</v>
      </c>
      <c r="E47" s="263" t="s">
        <v>719</v>
      </c>
      <c r="F47" s="263" t="s">
        <v>720</v>
      </c>
      <c r="G47" s="263" t="s">
        <v>721</v>
      </c>
      <c r="H47" s="263" t="s">
        <v>722</v>
      </c>
      <c r="I47" s="264"/>
      <c r="J47" s="318"/>
      <c r="K47" s="264" t="s">
        <v>723</v>
      </c>
      <c r="L47" s="264"/>
      <c r="M47" s="295" t="s">
        <v>146</v>
      </c>
      <c r="N47" s="295" t="s">
        <v>510</v>
      </c>
      <c r="O47" s="264" t="s">
        <v>511</v>
      </c>
      <c r="P47" s="295"/>
      <c r="Q47" s="319">
        <v>3</v>
      </c>
      <c r="R47" s="264">
        <v>3.3</v>
      </c>
      <c r="S47" s="263" t="s">
        <v>724</v>
      </c>
      <c r="T47" s="263" t="s">
        <v>725</v>
      </c>
      <c r="U47" s="264" t="s">
        <v>726</v>
      </c>
      <c r="V47" s="283" t="s">
        <v>529</v>
      </c>
      <c r="W47" s="270"/>
      <c r="X47" s="271"/>
      <c r="Y47" s="272"/>
      <c r="Z47" s="272"/>
      <c r="AA47" s="273">
        <f>IF(OR(J47="Fail",ISBLANK(J47)),INDEX('Issue Code Table'!C:C,MATCH(N:N,'Issue Code Table'!A:A,0)),IF(M47="Critical",6,IF(M47="Significant",5,IF(M47="Moderate",3,2))))</f>
        <v>5</v>
      </c>
    </row>
    <row r="48" spans="1:27" ht="141" customHeight="1" x14ac:dyDescent="0.25">
      <c r="A48" s="274" t="s">
        <v>727</v>
      </c>
      <c r="B48" s="324" t="s">
        <v>517</v>
      </c>
      <c r="C48" s="325" t="s">
        <v>518</v>
      </c>
      <c r="D48" s="274" t="s">
        <v>259</v>
      </c>
      <c r="E48" s="274" t="s">
        <v>728</v>
      </c>
      <c r="F48" s="274" t="s">
        <v>729</v>
      </c>
      <c r="G48" s="274" t="s">
        <v>730</v>
      </c>
      <c r="H48" s="274" t="s">
        <v>731</v>
      </c>
      <c r="I48" s="275"/>
      <c r="J48" s="322"/>
      <c r="K48" s="275" t="s">
        <v>732</v>
      </c>
      <c r="L48" s="275"/>
      <c r="M48" s="292" t="s">
        <v>146</v>
      </c>
      <c r="N48" s="292" t="s">
        <v>510</v>
      </c>
      <c r="O48" s="275" t="s">
        <v>511</v>
      </c>
      <c r="P48" s="292"/>
      <c r="Q48" s="323">
        <v>3</v>
      </c>
      <c r="R48" s="275">
        <v>3.4</v>
      </c>
      <c r="S48" s="274" t="s">
        <v>733</v>
      </c>
      <c r="T48" s="274" t="s">
        <v>734</v>
      </c>
      <c r="U48" s="275" t="s">
        <v>735</v>
      </c>
      <c r="V48" s="284" t="s">
        <v>736</v>
      </c>
      <c r="W48" s="279"/>
      <c r="X48" s="280"/>
      <c r="Y48" s="281"/>
      <c r="Z48" s="281"/>
      <c r="AA48" s="282">
        <f>IF(OR(J48="Fail",ISBLANK(J48)),INDEX('Issue Code Table'!C:C,MATCH(N:N,'Issue Code Table'!A:A,0)),IF(M48="Critical",6,IF(M48="Significant",5,IF(M48="Moderate",3,2))))</f>
        <v>5</v>
      </c>
    </row>
    <row r="49" spans="1:27" ht="182.25" customHeight="1" x14ac:dyDescent="0.25">
      <c r="A49" s="263" t="s">
        <v>737</v>
      </c>
      <c r="B49" s="326" t="s">
        <v>517</v>
      </c>
      <c r="C49" s="327" t="s">
        <v>518</v>
      </c>
      <c r="D49" s="263" t="s">
        <v>259</v>
      </c>
      <c r="E49" s="263" t="s">
        <v>738</v>
      </c>
      <c r="F49" s="263" t="s">
        <v>739</v>
      </c>
      <c r="G49" s="263" t="s">
        <v>740</v>
      </c>
      <c r="H49" s="263" t="s">
        <v>741</v>
      </c>
      <c r="I49" s="264"/>
      <c r="J49" s="318"/>
      <c r="K49" s="264" t="s">
        <v>742</v>
      </c>
      <c r="L49" s="264"/>
      <c r="M49" s="295" t="s">
        <v>146</v>
      </c>
      <c r="N49" s="295" t="s">
        <v>174</v>
      </c>
      <c r="O49" s="264" t="s">
        <v>175</v>
      </c>
      <c r="P49" s="295"/>
      <c r="Q49" s="319">
        <v>3</v>
      </c>
      <c r="R49" s="264">
        <v>3.5</v>
      </c>
      <c r="S49" s="263" t="s">
        <v>743</v>
      </c>
      <c r="T49" s="263" t="s">
        <v>744</v>
      </c>
      <c r="U49" s="264" t="s">
        <v>745</v>
      </c>
      <c r="V49" s="283" t="s">
        <v>746</v>
      </c>
      <c r="W49" s="270"/>
      <c r="X49" s="271"/>
      <c r="Y49" s="272"/>
      <c r="Z49" s="272"/>
      <c r="AA49" s="273">
        <f>IF(OR(J49="Fail",ISBLANK(J49)),INDEX('Issue Code Table'!C:C,MATCH(N:N,'Issue Code Table'!A:A,0)),IF(M49="Critical",6,IF(M49="Significant",5,IF(M49="Moderate",3,2))))</f>
        <v>5</v>
      </c>
    </row>
    <row r="50" spans="1:27" ht="83.25" customHeight="1" x14ac:dyDescent="0.25">
      <c r="A50" s="274" t="s">
        <v>747</v>
      </c>
      <c r="B50" s="274" t="s">
        <v>748</v>
      </c>
      <c r="C50" s="284" t="s">
        <v>749</v>
      </c>
      <c r="D50" s="274" t="s">
        <v>259</v>
      </c>
      <c r="E50" s="274" t="s">
        <v>750</v>
      </c>
      <c r="F50" s="274" t="s">
        <v>751</v>
      </c>
      <c r="G50" s="274" t="s">
        <v>752</v>
      </c>
      <c r="H50" s="274" t="s">
        <v>753</v>
      </c>
      <c r="I50" s="275"/>
      <c r="J50" s="322"/>
      <c r="K50" s="275" t="s">
        <v>754</v>
      </c>
      <c r="L50" s="275"/>
      <c r="M50" s="292" t="s">
        <v>146</v>
      </c>
      <c r="N50" s="292" t="s">
        <v>755</v>
      </c>
      <c r="O50" s="275" t="s">
        <v>756</v>
      </c>
      <c r="P50" s="292"/>
      <c r="Q50" s="323">
        <v>4</v>
      </c>
      <c r="R50" s="275">
        <v>4.0999999999999996</v>
      </c>
      <c r="S50" s="274" t="s">
        <v>757</v>
      </c>
      <c r="T50" s="274" t="s">
        <v>758</v>
      </c>
      <c r="U50" s="275" t="s">
        <v>759</v>
      </c>
      <c r="V50" s="284" t="s">
        <v>760</v>
      </c>
      <c r="W50" s="279"/>
      <c r="X50" s="280"/>
      <c r="Y50" s="281"/>
      <c r="Z50" s="281"/>
      <c r="AA50" s="282">
        <f>IF(OR(J50="Fail",ISBLANK(J50)),INDEX('Issue Code Table'!C:C,MATCH(N:N,'Issue Code Table'!A:A,0)),IF(M50="Critical",6,IF(M50="Significant",5,IF(M50="Moderate",3,2))))</f>
        <v>5</v>
      </c>
    </row>
    <row r="51" spans="1:27" ht="165.75" customHeight="1" x14ac:dyDescent="0.25">
      <c r="A51" s="263" t="s">
        <v>761</v>
      </c>
      <c r="B51" s="263" t="s">
        <v>748</v>
      </c>
      <c r="C51" s="283" t="s">
        <v>749</v>
      </c>
      <c r="D51" s="263" t="s">
        <v>259</v>
      </c>
      <c r="E51" s="263" t="s">
        <v>762</v>
      </c>
      <c r="F51" s="263" t="s">
        <v>763</v>
      </c>
      <c r="G51" s="263" t="s">
        <v>764</v>
      </c>
      <c r="H51" s="263" t="s">
        <v>765</v>
      </c>
      <c r="I51" s="264"/>
      <c r="J51" s="318"/>
      <c r="K51" s="264" t="s">
        <v>766</v>
      </c>
      <c r="L51" s="264"/>
      <c r="M51" s="295" t="s">
        <v>146</v>
      </c>
      <c r="N51" s="295" t="s">
        <v>755</v>
      </c>
      <c r="O51" s="264" t="s">
        <v>756</v>
      </c>
      <c r="P51" s="295"/>
      <c r="Q51" s="319">
        <v>4</v>
      </c>
      <c r="R51" s="264">
        <v>4.2</v>
      </c>
      <c r="S51" s="263" t="s">
        <v>767</v>
      </c>
      <c r="T51" s="263" t="s">
        <v>768</v>
      </c>
      <c r="U51" s="264" t="s">
        <v>769</v>
      </c>
      <c r="V51" s="283" t="s">
        <v>770</v>
      </c>
      <c r="W51" s="270"/>
      <c r="X51" s="271"/>
      <c r="Y51" s="272"/>
      <c r="Z51" s="272"/>
      <c r="AA51" s="273">
        <f>IF(OR(J51="Fail",ISBLANK(J51)),INDEX('Issue Code Table'!C:C,MATCH(N:N,'Issue Code Table'!A:A,0)),IF(M51="Critical",6,IF(M51="Significant",5,IF(M51="Moderate",3,2))))</f>
        <v>5</v>
      </c>
    </row>
    <row r="52" spans="1:27" ht="147" customHeight="1" x14ac:dyDescent="0.25">
      <c r="A52" s="274" t="s">
        <v>771</v>
      </c>
      <c r="B52" s="274" t="s">
        <v>748</v>
      </c>
      <c r="C52" s="284" t="s">
        <v>749</v>
      </c>
      <c r="D52" s="274" t="s">
        <v>259</v>
      </c>
      <c r="E52" s="274" t="s">
        <v>772</v>
      </c>
      <c r="F52" s="274" t="s">
        <v>773</v>
      </c>
      <c r="G52" s="274" t="s">
        <v>774</v>
      </c>
      <c r="H52" s="274" t="s">
        <v>775</v>
      </c>
      <c r="I52" s="275"/>
      <c r="J52" s="322"/>
      <c r="K52" s="275" t="s">
        <v>776</v>
      </c>
      <c r="L52" s="275"/>
      <c r="M52" s="292" t="s">
        <v>146</v>
      </c>
      <c r="N52" s="292" t="s">
        <v>755</v>
      </c>
      <c r="O52" s="275" t="s">
        <v>756</v>
      </c>
      <c r="P52" s="292"/>
      <c r="Q52" s="323">
        <v>4</v>
      </c>
      <c r="R52" s="275">
        <v>4.3</v>
      </c>
      <c r="S52" s="274" t="s">
        <v>777</v>
      </c>
      <c r="T52" s="274" t="s">
        <v>778</v>
      </c>
      <c r="U52" s="275" t="s">
        <v>779</v>
      </c>
      <c r="V52" s="284" t="s">
        <v>780</v>
      </c>
      <c r="W52" s="279"/>
      <c r="X52" s="280"/>
      <c r="Y52" s="281"/>
      <c r="Z52" s="281"/>
      <c r="AA52" s="282">
        <f>IF(OR(J52="Fail",ISBLANK(J52)),INDEX('Issue Code Table'!C:C,MATCH(N:N,'Issue Code Table'!A:A,0)),IF(M52="Critical",6,IF(M52="Significant",5,IF(M52="Moderate",3,2))))</f>
        <v>5</v>
      </c>
    </row>
    <row r="53" spans="1:27" ht="135.75" customHeight="1" x14ac:dyDescent="0.25">
      <c r="A53" s="263" t="s">
        <v>781</v>
      </c>
      <c r="B53" s="263" t="s">
        <v>748</v>
      </c>
      <c r="C53" s="283" t="s">
        <v>749</v>
      </c>
      <c r="D53" s="263" t="s">
        <v>259</v>
      </c>
      <c r="E53" s="263" t="s">
        <v>782</v>
      </c>
      <c r="F53" s="263" t="s">
        <v>783</v>
      </c>
      <c r="G53" s="263" t="s">
        <v>784</v>
      </c>
      <c r="H53" s="263" t="s">
        <v>785</v>
      </c>
      <c r="I53" s="264"/>
      <c r="J53" s="318"/>
      <c r="K53" s="264" t="s">
        <v>786</v>
      </c>
      <c r="L53" s="264"/>
      <c r="M53" s="295" t="s">
        <v>146</v>
      </c>
      <c r="N53" s="295" t="s">
        <v>755</v>
      </c>
      <c r="O53" s="264" t="s">
        <v>756</v>
      </c>
      <c r="P53" s="295"/>
      <c r="Q53" s="319">
        <v>4</v>
      </c>
      <c r="R53" s="264">
        <v>4.4000000000000004</v>
      </c>
      <c r="S53" s="263" t="s">
        <v>787</v>
      </c>
      <c r="T53" s="263" t="s">
        <v>788</v>
      </c>
      <c r="U53" s="264" t="s">
        <v>789</v>
      </c>
      <c r="V53" s="283" t="s">
        <v>790</v>
      </c>
      <c r="W53" s="270"/>
      <c r="X53" s="271"/>
      <c r="Y53" s="272"/>
      <c r="Z53" s="272"/>
      <c r="AA53" s="273">
        <f>IF(OR(J53="Fail",ISBLANK(J53)),INDEX('Issue Code Table'!C:C,MATCH(N:N,'Issue Code Table'!A:A,0)),IF(M53="Critical",6,IF(M53="Significant",5,IF(M53="Moderate",3,2))))</f>
        <v>5</v>
      </c>
    </row>
    <row r="54" spans="1:27" ht="148.5" customHeight="1" x14ac:dyDescent="0.25">
      <c r="A54" s="274" t="s">
        <v>791</v>
      </c>
      <c r="B54" s="274" t="s">
        <v>748</v>
      </c>
      <c r="C54" s="284" t="s">
        <v>749</v>
      </c>
      <c r="D54" s="274" t="s">
        <v>259</v>
      </c>
      <c r="E54" s="274" t="s">
        <v>792</v>
      </c>
      <c r="F54" s="274" t="s">
        <v>793</v>
      </c>
      <c r="G54" s="274" t="s">
        <v>794</v>
      </c>
      <c r="H54" s="274" t="s">
        <v>795</v>
      </c>
      <c r="I54" s="275"/>
      <c r="J54" s="322"/>
      <c r="K54" s="275" t="s">
        <v>796</v>
      </c>
      <c r="L54" s="275"/>
      <c r="M54" s="292" t="s">
        <v>146</v>
      </c>
      <c r="N54" s="292" t="s">
        <v>755</v>
      </c>
      <c r="O54" s="275" t="s">
        <v>756</v>
      </c>
      <c r="P54" s="292"/>
      <c r="Q54" s="323">
        <v>4</v>
      </c>
      <c r="R54" s="275">
        <v>4.5</v>
      </c>
      <c r="S54" s="274" t="s">
        <v>797</v>
      </c>
      <c r="T54" s="274" t="s">
        <v>798</v>
      </c>
      <c r="U54" s="275" t="s">
        <v>799</v>
      </c>
      <c r="V54" s="284" t="s">
        <v>800</v>
      </c>
      <c r="W54" s="279"/>
      <c r="X54" s="280"/>
      <c r="Y54" s="281"/>
      <c r="Z54" s="281"/>
      <c r="AA54" s="282">
        <f>IF(OR(J54="Fail",ISBLANK(J54)),INDEX('Issue Code Table'!C:C,MATCH(N:N,'Issue Code Table'!A:A,0)),IF(M54="Critical",6,IF(M54="Significant",5,IF(M54="Moderate",3,2))))</f>
        <v>5</v>
      </c>
    </row>
    <row r="55" spans="1:27" ht="160.5" customHeight="1" x14ac:dyDescent="0.25">
      <c r="A55" s="263" t="s">
        <v>801</v>
      </c>
      <c r="B55" s="263" t="s">
        <v>748</v>
      </c>
      <c r="C55" s="283" t="s">
        <v>749</v>
      </c>
      <c r="D55" s="263" t="s">
        <v>259</v>
      </c>
      <c r="E55" s="263" t="s">
        <v>802</v>
      </c>
      <c r="F55" s="263" t="s">
        <v>803</v>
      </c>
      <c r="G55" s="263" t="s">
        <v>804</v>
      </c>
      <c r="H55" s="263" t="s">
        <v>805</v>
      </c>
      <c r="I55" s="264"/>
      <c r="J55" s="318"/>
      <c r="K55" s="264" t="s">
        <v>806</v>
      </c>
      <c r="L55" s="264"/>
      <c r="M55" s="295" t="s">
        <v>156</v>
      </c>
      <c r="N55" s="295" t="s">
        <v>807</v>
      </c>
      <c r="O55" s="264" t="s">
        <v>808</v>
      </c>
      <c r="P55" s="295"/>
      <c r="Q55" s="319">
        <v>4</v>
      </c>
      <c r="R55" s="264">
        <v>4.5999999999999996</v>
      </c>
      <c r="S55" s="263" t="s">
        <v>809</v>
      </c>
      <c r="T55" s="263" t="s">
        <v>810</v>
      </c>
      <c r="U55" s="264" t="s">
        <v>811</v>
      </c>
      <c r="V55" s="263"/>
      <c r="W55" s="270"/>
      <c r="X55" s="271"/>
      <c r="Y55" s="272"/>
      <c r="Z55" s="272"/>
      <c r="AA55" s="273">
        <f>IF(OR(J55="Fail",ISBLANK(J55)),INDEX('Issue Code Table'!C:C,MATCH(N:N,'Issue Code Table'!A:A,0)),IF(M55="Critical",6,IF(M55="Significant",5,IF(M55="Moderate",3,2))))</f>
        <v>3</v>
      </c>
    </row>
    <row r="56" spans="1:27" ht="155.25" customHeight="1" x14ac:dyDescent="0.25">
      <c r="A56" s="274" t="s">
        <v>812</v>
      </c>
      <c r="B56" s="274" t="s">
        <v>748</v>
      </c>
      <c r="C56" s="284" t="s">
        <v>749</v>
      </c>
      <c r="D56" s="274" t="s">
        <v>259</v>
      </c>
      <c r="E56" s="274" t="s">
        <v>813</v>
      </c>
      <c r="F56" s="274" t="s">
        <v>814</v>
      </c>
      <c r="G56" s="274" t="s">
        <v>815</v>
      </c>
      <c r="H56" s="274" t="s">
        <v>816</v>
      </c>
      <c r="I56" s="275"/>
      <c r="J56" s="322"/>
      <c r="K56" s="275" t="s">
        <v>817</v>
      </c>
      <c r="L56" s="275"/>
      <c r="M56" s="292" t="s">
        <v>146</v>
      </c>
      <c r="N56" s="292" t="s">
        <v>755</v>
      </c>
      <c r="O56" s="275" t="s">
        <v>756</v>
      </c>
      <c r="P56" s="292"/>
      <c r="Q56" s="323">
        <v>4</v>
      </c>
      <c r="R56" s="275">
        <v>4.7</v>
      </c>
      <c r="S56" s="274" t="s">
        <v>818</v>
      </c>
      <c r="T56" s="274" t="s">
        <v>819</v>
      </c>
      <c r="U56" s="275" t="s">
        <v>820</v>
      </c>
      <c r="V56" s="284" t="s">
        <v>821</v>
      </c>
      <c r="W56" s="279"/>
      <c r="X56" s="280"/>
      <c r="Y56" s="281"/>
      <c r="Z56" s="281"/>
      <c r="AA56" s="282">
        <f>IF(OR(J56="Fail",ISBLANK(J56)),INDEX('Issue Code Table'!C:C,MATCH(N:N,'Issue Code Table'!A:A,0)),IF(M56="Critical",6,IF(M56="Significant",5,IF(M56="Moderate",3,2))))</f>
        <v>5</v>
      </c>
    </row>
    <row r="57" spans="1:27" ht="159.75" customHeight="1" x14ac:dyDescent="0.25">
      <c r="A57" s="263" t="s">
        <v>822</v>
      </c>
      <c r="B57" s="263" t="s">
        <v>748</v>
      </c>
      <c r="C57" s="283" t="s">
        <v>749</v>
      </c>
      <c r="D57" s="263" t="s">
        <v>259</v>
      </c>
      <c r="E57" s="263" t="s">
        <v>823</v>
      </c>
      <c r="F57" s="263" t="s">
        <v>824</v>
      </c>
      <c r="G57" s="263" t="s">
        <v>825</v>
      </c>
      <c r="H57" s="263" t="s">
        <v>826</v>
      </c>
      <c r="I57" s="264"/>
      <c r="J57" s="318"/>
      <c r="K57" s="264" t="s">
        <v>827</v>
      </c>
      <c r="L57" s="264"/>
      <c r="M57" s="295" t="s">
        <v>146</v>
      </c>
      <c r="N57" s="295" t="s">
        <v>828</v>
      </c>
      <c r="O57" s="264" t="s">
        <v>829</v>
      </c>
      <c r="P57" s="295"/>
      <c r="Q57" s="319">
        <v>4</v>
      </c>
      <c r="R57" s="264">
        <v>4.8</v>
      </c>
      <c r="S57" s="263" t="s">
        <v>830</v>
      </c>
      <c r="T57" s="263" t="s">
        <v>831</v>
      </c>
      <c r="U57" s="264" t="s">
        <v>832</v>
      </c>
      <c r="V57" s="283" t="s">
        <v>833</v>
      </c>
      <c r="W57" s="270"/>
      <c r="X57" s="271"/>
      <c r="Y57" s="272"/>
      <c r="Z57" s="272"/>
      <c r="AA57" s="273">
        <f>IF(OR(J57="Fail",ISBLANK(J57)),INDEX('Issue Code Table'!C:C,MATCH(N:N,'Issue Code Table'!A:A,0)),IF(M57="Critical",6,IF(M57="Significant",5,IF(M57="Moderate",3,2))))</f>
        <v>6</v>
      </c>
    </row>
    <row r="58" spans="1:27" ht="135" customHeight="1" x14ac:dyDescent="0.25">
      <c r="A58" s="274" t="s">
        <v>834</v>
      </c>
      <c r="B58" s="274" t="s">
        <v>748</v>
      </c>
      <c r="C58" s="284" t="s">
        <v>749</v>
      </c>
      <c r="D58" s="274" t="s">
        <v>259</v>
      </c>
      <c r="E58" s="274" t="s">
        <v>835</v>
      </c>
      <c r="F58" s="274" t="s">
        <v>836</v>
      </c>
      <c r="G58" s="274" t="s">
        <v>837</v>
      </c>
      <c r="H58" s="274" t="s">
        <v>838</v>
      </c>
      <c r="I58" s="275"/>
      <c r="J58" s="322"/>
      <c r="K58" s="275" t="s">
        <v>839</v>
      </c>
      <c r="L58" s="275"/>
      <c r="M58" s="292" t="s">
        <v>156</v>
      </c>
      <c r="N58" s="292" t="s">
        <v>840</v>
      </c>
      <c r="O58" s="275" t="s">
        <v>841</v>
      </c>
      <c r="P58" s="292"/>
      <c r="Q58" s="323">
        <v>4</v>
      </c>
      <c r="R58" s="275">
        <v>4.9000000000000004</v>
      </c>
      <c r="S58" s="274" t="s">
        <v>842</v>
      </c>
      <c r="T58" s="274" t="s">
        <v>843</v>
      </c>
      <c r="U58" s="275" t="s">
        <v>844</v>
      </c>
      <c r="V58" s="274"/>
      <c r="W58" s="279"/>
      <c r="X58" s="280"/>
      <c r="Y58" s="281"/>
      <c r="Z58" s="281"/>
      <c r="AA58" s="282">
        <f>IF(OR(J58="Fail",ISBLANK(J58)),INDEX('Issue Code Table'!C:C,MATCH(N:N,'Issue Code Table'!A:A,0)),IF(M58="Critical",6,IF(M58="Significant",5,IF(M58="Moderate",3,2))))</f>
        <v>4</v>
      </c>
    </row>
    <row r="59" spans="1:27" ht="207.75" customHeight="1" x14ac:dyDescent="0.25">
      <c r="A59" s="263" t="s">
        <v>845</v>
      </c>
      <c r="B59" s="263" t="s">
        <v>846</v>
      </c>
      <c r="C59" s="283" t="s">
        <v>847</v>
      </c>
      <c r="D59" s="263" t="s">
        <v>259</v>
      </c>
      <c r="E59" s="263" t="s">
        <v>848</v>
      </c>
      <c r="F59" s="263" t="s">
        <v>849</v>
      </c>
      <c r="G59" s="263" t="s">
        <v>850</v>
      </c>
      <c r="H59" s="263" t="s">
        <v>851</v>
      </c>
      <c r="I59" s="264"/>
      <c r="J59" s="318"/>
      <c r="K59" s="264" t="s">
        <v>852</v>
      </c>
      <c r="L59" s="264"/>
      <c r="M59" s="295" t="s">
        <v>156</v>
      </c>
      <c r="N59" s="295" t="s">
        <v>853</v>
      </c>
      <c r="O59" s="264" t="s">
        <v>854</v>
      </c>
      <c r="P59" s="295"/>
      <c r="Q59" s="319">
        <v>5</v>
      </c>
      <c r="R59" s="264">
        <v>5.0999999999999996</v>
      </c>
      <c r="S59" s="263" t="s">
        <v>3549</v>
      </c>
      <c r="T59" s="263" t="s">
        <v>855</v>
      </c>
      <c r="U59" s="294" t="s">
        <v>856</v>
      </c>
      <c r="V59" s="263"/>
      <c r="W59" s="270"/>
      <c r="X59" s="271"/>
      <c r="Y59" s="272"/>
      <c r="Z59" s="272"/>
      <c r="AA59" s="273">
        <f>IF(OR(J59="Fail",ISBLANK(J59)),INDEX('Issue Code Table'!C:C,MATCH(N:N,'Issue Code Table'!A:A,0)),IF(M59="Critical",6,IF(M59="Significant",5,IF(M59="Moderate",3,2))))</f>
        <v>5</v>
      </c>
    </row>
    <row r="60" spans="1:27" ht="309.75" customHeight="1" x14ac:dyDescent="0.25">
      <c r="A60" s="274" t="s">
        <v>857</v>
      </c>
      <c r="B60" s="274" t="s">
        <v>846</v>
      </c>
      <c r="C60" s="284" t="s">
        <v>847</v>
      </c>
      <c r="D60" s="274" t="s">
        <v>259</v>
      </c>
      <c r="E60" s="274" t="s">
        <v>858</v>
      </c>
      <c r="F60" s="274" t="s">
        <v>859</v>
      </c>
      <c r="G60" s="274" t="s">
        <v>860</v>
      </c>
      <c r="H60" s="274" t="s">
        <v>861</v>
      </c>
      <c r="I60" s="275"/>
      <c r="J60" s="322"/>
      <c r="K60" s="275" t="s">
        <v>862</v>
      </c>
      <c r="L60" s="275"/>
      <c r="M60" s="292" t="s">
        <v>156</v>
      </c>
      <c r="N60" s="292" t="s">
        <v>853</v>
      </c>
      <c r="O60" s="275" t="s">
        <v>854</v>
      </c>
      <c r="P60" s="292"/>
      <c r="Q60" s="323">
        <v>5</v>
      </c>
      <c r="R60" s="275">
        <v>5.2</v>
      </c>
      <c r="S60" s="274" t="s">
        <v>863</v>
      </c>
      <c r="T60" s="274" t="s">
        <v>864</v>
      </c>
      <c r="U60" s="275" t="s">
        <v>865</v>
      </c>
      <c r="V60" s="274"/>
      <c r="W60" s="279"/>
      <c r="X60" s="280"/>
      <c r="Y60" s="281"/>
      <c r="Z60" s="281"/>
      <c r="AA60" s="282">
        <f>IF(OR(J60="Fail",ISBLANK(J60)),INDEX('Issue Code Table'!C:C,MATCH(N:N,'Issue Code Table'!A:A,0)),IF(M60="Critical",6,IF(M60="Significant",5,IF(M60="Moderate",3,2))))</f>
        <v>5</v>
      </c>
    </row>
    <row r="61" spans="1:27" ht="189.75" customHeight="1" x14ac:dyDescent="0.25">
      <c r="A61" s="263" t="s">
        <v>866</v>
      </c>
      <c r="B61" s="265" t="s">
        <v>169</v>
      </c>
      <c r="C61" s="296" t="s">
        <v>170</v>
      </c>
      <c r="D61" s="263" t="s">
        <v>259</v>
      </c>
      <c r="E61" s="263" t="s">
        <v>867</v>
      </c>
      <c r="F61" s="263" t="s">
        <v>868</v>
      </c>
      <c r="G61" s="263" t="s">
        <v>869</v>
      </c>
      <c r="H61" s="263" t="s">
        <v>870</v>
      </c>
      <c r="I61" s="264"/>
      <c r="J61" s="318"/>
      <c r="K61" s="264" t="s">
        <v>871</v>
      </c>
      <c r="L61" s="264"/>
      <c r="M61" s="295" t="s">
        <v>156</v>
      </c>
      <c r="N61" s="295" t="s">
        <v>872</v>
      </c>
      <c r="O61" s="264" t="s">
        <v>873</v>
      </c>
      <c r="P61" s="295"/>
      <c r="Q61" s="319">
        <v>5</v>
      </c>
      <c r="R61" s="264">
        <v>5.3</v>
      </c>
      <c r="S61" s="263" t="s">
        <v>874</v>
      </c>
      <c r="T61" s="263" t="s">
        <v>875</v>
      </c>
      <c r="U61" s="294" t="s">
        <v>876</v>
      </c>
      <c r="V61" s="263"/>
      <c r="W61" s="270"/>
      <c r="X61" s="271"/>
      <c r="Y61" s="272"/>
      <c r="Z61" s="272"/>
      <c r="AA61" s="273">
        <f>IF(OR(J61="Fail",ISBLANK(J61)),INDEX('Issue Code Table'!C:C,MATCH(N:N,'Issue Code Table'!A:A,0)),IF(M61="Critical",6,IF(M61="Significant",5,IF(M61="Moderate",3,2))))</f>
        <v>4</v>
      </c>
    </row>
    <row r="62" spans="1:27" ht="189.75" customHeight="1" x14ac:dyDescent="0.25">
      <c r="A62" s="274" t="s">
        <v>877</v>
      </c>
      <c r="B62" s="320" t="s">
        <v>233</v>
      </c>
      <c r="C62" s="321" t="s">
        <v>234</v>
      </c>
      <c r="D62" s="274" t="s">
        <v>259</v>
      </c>
      <c r="E62" s="274" t="s">
        <v>878</v>
      </c>
      <c r="F62" s="274" t="s">
        <v>879</v>
      </c>
      <c r="G62" s="274" t="s">
        <v>880</v>
      </c>
      <c r="H62" s="274" t="s">
        <v>881</v>
      </c>
      <c r="I62" s="275"/>
      <c r="J62" s="322"/>
      <c r="K62" s="275" t="s">
        <v>882</v>
      </c>
      <c r="L62" s="275"/>
      <c r="M62" s="292" t="s">
        <v>146</v>
      </c>
      <c r="N62" s="292" t="s">
        <v>883</v>
      </c>
      <c r="O62" s="275" t="s">
        <v>884</v>
      </c>
      <c r="P62" s="292"/>
      <c r="Q62" s="323">
        <v>6.1</v>
      </c>
      <c r="R62" s="275" t="s">
        <v>885</v>
      </c>
      <c r="S62" s="274" t="s">
        <v>886</v>
      </c>
      <c r="T62" s="274" t="s">
        <v>887</v>
      </c>
      <c r="U62" s="275" t="s">
        <v>888</v>
      </c>
      <c r="V62" s="284" t="s">
        <v>889</v>
      </c>
      <c r="W62" s="279"/>
      <c r="X62" s="280"/>
      <c r="Y62" s="281"/>
      <c r="Z62" s="281"/>
      <c r="AA62" s="282">
        <f>IF(OR(J62="Fail",ISBLANK(J62)),INDEX('Issue Code Table'!C:C,MATCH(N:N,'Issue Code Table'!A:A,0)),IF(M62="Critical",6,IF(M62="Significant",5,IF(M62="Moderate",3,2))))</f>
        <v>5</v>
      </c>
    </row>
    <row r="63" spans="1:27" ht="128.25" customHeight="1" x14ac:dyDescent="0.25">
      <c r="A63" s="263" t="s">
        <v>890</v>
      </c>
      <c r="B63" s="263" t="s">
        <v>891</v>
      </c>
      <c r="C63" s="283" t="s">
        <v>847</v>
      </c>
      <c r="D63" s="263" t="s">
        <v>259</v>
      </c>
      <c r="E63" s="263" t="s">
        <v>892</v>
      </c>
      <c r="F63" s="263" t="s">
        <v>893</v>
      </c>
      <c r="G63" s="263" t="s">
        <v>894</v>
      </c>
      <c r="H63" s="263" t="s">
        <v>895</v>
      </c>
      <c r="I63" s="264"/>
      <c r="J63" s="318"/>
      <c r="K63" s="264" t="s">
        <v>896</v>
      </c>
      <c r="L63" s="264"/>
      <c r="M63" s="295" t="s">
        <v>146</v>
      </c>
      <c r="N63" s="295" t="s">
        <v>883</v>
      </c>
      <c r="O63" s="264" t="s">
        <v>884</v>
      </c>
      <c r="P63" s="295"/>
      <c r="Q63" s="319">
        <v>6.1</v>
      </c>
      <c r="R63" s="264" t="s">
        <v>897</v>
      </c>
      <c r="S63" s="263" t="s">
        <v>898</v>
      </c>
      <c r="T63" s="263" t="s">
        <v>899</v>
      </c>
      <c r="U63" s="264" t="s">
        <v>900</v>
      </c>
      <c r="V63" s="283" t="s">
        <v>901</v>
      </c>
      <c r="W63" s="270"/>
      <c r="X63" s="271"/>
      <c r="Y63" s="272"/>
      <c r="Z63" s="272"/>
      <c r="AA63" s="273">
        <f>IF(OR(J63="Fail",ISBLANK(J63)),INDEX('Issue Code Table'!C:C,MATCH(N:N,'Issue Code Table'!A:A,0)),IF(M63="Critical",6,IF(M63="Significant",5,IF(M63="Moderate",3,2))))</f>
        <v>5</v>
      </c>
    </row>
    <row r="64" spans="1:27" ht="114.75" customHeight="1" x14ac:dyDescent="0.25">
      <c r="A64" s="274" t="s">
        <v>902</v>
      </c>
      <c r="B64" s="274" t="s">
        <v>903</v>
      </c>
      <c r="C64" s="284" t="s">
        <v>904</v>
      </c>
      <c r="D64" s="274" t="s">
        <v>259</v>
      </c>
      <c r="E64" s="274" t="s">
        <v>905</v>
      </c>
      <c r="F64" s="274" t="s">
        <v>906</v>
      </c>
      <c r="G64" s="274" t="s">
        <v>907</v>
      </c>
      <c r="H64" s="274" t="s">
        <v>908</v>
      </c>
      <c r="I64" s="275"/>
      <c r="J64" s="322"/>
      <c r="K64" s="275" t="s">
        <v>909</v>
      </c>
      <c r="L64" s="275"/>
      <c r="M64" s="292" t="s">
        <v>146</v>
      </c>
      <c r="N64" s="292" t="s">
        <v>524</v>
      </c>
      <c r="O64" s="275" t="s">
        <v>525</v>
      </c>
      <c r="P64" s="292"/>
      <c r="Q64" s="323">
        <v>6.1</v>
      </c>
      <c r="R64" s="275" t="s">
        <v>910</v>
      </c>
      <c r="S64" s="274" t="s">
        <v>911</v>
      </c>
      <c r="T64" s="274" t="s">
        <v>912</v>
      </c>
      <c r="U64" s="275" t="s">
        <v>913</v>
      </c>
      <c r="V64" s="284" t="s">
        <v>889</v>
      </c>
      <c r="W64" s="279"/>
      <c r="X64" s="280"/>
      <c r="Y64" s="281"/>
      <c r="Z64" s="281"/>
      <c r="AA64" s="282">
        <f>IF(OR(J64="Fail",ISBLANK(J64)),INDEX('Issue Code Table'!C:C,MATCH(N:N,'Issue Code Table'!A:A,0)),IF(M64="Critical",6,IF(M64="Significant",5,IF(M64="Moderate",3,2))))</f>
        <v>5</v>
      </c>
    </row>
    <row r="65" spans="1:27" ht="138" customHeight="1" x14ac:dyDescent="0.25">
      <c r="A65" s="263" t="s">
        <v>914</v>
      </c>
      <c r="B65" s="263" t="s">
        <v>748</v>
      </c>
      <c r="C65" s="283" t="s">
        <v>749</v>
      </c>
      <c r="D65" s="263" t="s">
        <v>259</v>
      </c>
      <c r="E65" s="263" t="s">
        <v>915</v>
      </c>
      <c r="F65" s="263" t="s">
        <v>916</v>
      </c>
      <c r="G65" s="263" t="s">
        <v>917</v>
      </c>
      <c r="H65" s="263" t="s">
        <v>918</v>
      </c>
      <c r="I65" s="264"/>
      <c r="J65" s="318"/>
      <c r="K65" s="264" t="s">
        <v>919</v>
      </c>
      <c r="L65" s="264"/>
      <c r="M65" s="295" t="s">
        <v>156</v>
      </c>
      <c r="N65" s="295" t="s">
        <v>807</v>
      </c>
      <c r="O65" s="264" t="s">
        <v>808</v>
      </c>
      <c r="P65" s="295"/>
      <c r="Q65" s="319">
        <v>6.1</v>
      </c>
      <c r="R65" s="264" t="s">
        <v>920</v>
      </c>
      <c r="S65" s="263" t="s">
        <v>921</v>
      </c>
      <c r="T65" s="263" t="s">
        <v>922</v>
      </c>
      <c r="U65" s="264" t="s">
        <v>923</v>
      </c>
      <c r="V65" s="263"/>
      <c r="W65" s="270"/>
      <c r="X65" s="271"/>
      <c r="Y65" s="272"/>
      <c r="Z65" s="272"/>
      <c r="AA65" s="273">
        <f>IF(OR(J65="Fail",ISBLANK(J65)),INDEX('Issue Code Table'!C:C,MATCH(N:N,'Issue Code Table'!A:A,0)),IF(M65="Critical",6,IF(M65="Significant",5,IF(M65="Moderate",3,2))))</f>
        <v>3</v>
      </c>
    </row>
    <row r="66" spans="1:27" ht="216.75" x14ac:dyDescent="0.25">
      <c r="A66" s="274" t="s">
        <v>924</v>
      </c>
      <c r="B66" s="274" t="s">
        <v>891</v>
      </c>
      <c r="C66" s="284" t="s">
        <v>847</v>
      </c>
      <c r="D66" s="274" t="s">
        <v>259</v>
      </c>
      <c r="E66" s="274" t="s">
        <v>925</v>
      </c>
      <c r="F66" s="274" t="s">
        <v>926</v>
      </c>
      <c r="G66" s="274" t="s">
        <v>927</v>
      </c>
      <c r="H66" s="274" t="s">
        <v>928</v>
      </c>
      <c r="I66" s="275"/>
      <c r="J66" s="322"/>
      <c r="K66" s="275" t="s">
        <v>929</v>
      </c>
      <c r="L66" s="275"/>
      <c r="M66" s="292" t="s">
        <v>146</v>
      </c>
      <c r="N66" s="292" t="s">
        <v>510</v>
      </c>
      <c r="O66" s="275" t="s">
        <v>511</v>
      </c>
      <c r="P66" s="292"/>
      <c r="Q66" s="323">
        <v>6.1</v>
      </c>
      <c r="R66" s="275" t="s">
        <v>930</v>
      </c>
      <c r="S66" s="274" t="s">
        <v>931</v>
      </c>
      <c r="T66" s="274" t="s">
        <v>932</v>
      </c>
      <c r="U66" s="275" t="s">
        <v>933</v>
      </c>
      <c r="V66" s="284" t="s">
        <v>889</v>
      </c>
      <c r="W66" s="279"/>
      <c r="X66" s="280"/>
      <c r="Y66" s="281"/>
      <c r="Z66" s="281"/>
      <c r="AA66" s="282">
        <f>IF(OR(J66="Fail",ISBLANK(J66)),INDEX('Issue Code Table'!C:C,MATCH(N:N,'Issue Code Table'!A:A,0)),IF(M66="Critical",6,IF(M66="Significant",5,IF(M66="Moderate",3,2))))</f>
        <v>5</v>
      </c>
    </row>
    <row r="67" spans="1:27" ht="204" x14ac:dyDescent="0.25">
      <c r="A67" s="263" t="s">
        <v>934</v>
      </c>
      <c r="B67" s="263" t="s">
        <v>891</v>
      </c>
      <c r="C67" s="283" t="s">
        <v>847</v>
      </c>
      <c r="D67" s="263" t="s">
        <v>259</v>
      </c>
      <c r="E67" s="263" t="s">
        <v>935</v>
      </c>
      <c r="F67" s="263" t="s">
        <v>936</v>
      </c>
      <c r="G67" s="263" t="s">
        <v>937</v>
      </c>
      <c r="H67" s="263" t="s">
        <v>938</v>
      </c>
      <c r="I67" s="264"/>
      <c r="J67" s="318"/>
      <c r="K67" s="264" t="s">
        <v>929</v>
      </c>
      <c r="L67" s="264"/>
      <c r="M67" s="295" t="s">
        <v>146</v>
      </c>
      <c r="N67" s="295" t="s">
        <v>510</v>
      </c>
      <c r="O67" s="264" t="s">
        <v>511</v>
      </c>
      <c r="P67" s="295"/>
      <c r="Q67" s="319">
        <v>6.1</v>
      </c>
      <c r="R67" s="264" t="s">
        <v>939</v>
      </c>
      <c r="S67" s="263" t="s">
        <v>940</v>
      </c>
      <c r="T67" s="263" t="s">
        <v>941</v>
      </c>
      <c r="U67" s="264" t="s">
        <v>942</v>
      </c>
      <c r="V67" s="283" t="s">
        <v>889</v>
      </c>
      <c r="W67" s="270"/>
      <c r="X67" s="271"/>
      <c r="Y67" s="272"/>
      <c r="Z67" s="272"/>
      <c r="AA67" s="273">
        <f>IF(OR(J67="Fail",ISBLANK(J67)),INDEX('Issue Code Table'!C:C,MATCH(N:N,'Issue Code Table'!A:A,0)),IF(M67="Critical",6,IF(M67="Significant",5,IF(M67="Moderate",3,2))))</f>
        <v>5</v>
      </c>
    </row>
    <row r="68" spans="1:27" ht="229.5" x14ac:dyDescent="0.25">
      <c r="A68" s="274" t="s">
        <v>943</v>
      </c>
      <c r="B68" s="274" t="s">
        <v>891</v>
      </c>
      <c r="C68" s="284" t="s">
        <v>847</v>
      </c>
      <c r="D68" s="274" t="s">
        <v>259</v>
      </c>
      <c r="E68" s="274" t="s">
        <v>944</v>
      </c>
      <c r="F68" s="274" t="s">
        <v>945</v>
      </c>
      <c r="G68" s="274" t="s">
        <v>946</v>
      </c>
      <c r="H68" s="274" t="s">
        <v>947</v>
      </c>
      <c r="I68" s="275"/>
      <c r="J68" s="322"/>
      <c r="K68" s="275" t="s">
        <v>948</v>
      </c>
      <c r="L68" s="275"/>
      <c r="M68" s="292" t="s">
        <v>146</v>
      </c>
      <c r="N68" s="292" t="s">
        <v>510</v>
      </c>
      <c r="O68" s="275" t="s">
        <v>511</v>
      </c>
      <c r="P68" s="292"/>
      <c r="Q68" s="323">
        <v>6.1</v>
      </c>
      <c r="R68" s="275" t="s">
        <v>949</v>
      </c>
      <c r="S68" s="274" t="s">
        <v>950</v>
      </c>
      <c r="T68" s="274" t="s">
        <v>951</v>
      </c>
      <c r="U68" s="275" t="s">
        <v>952</v>
      </c>
      <c r="V68" s="284" t="s">
        <v>889</v>
      </c>
      <c r="W68" s="279"/>
      <c r="X68" s="280"/>
      <c r="Y68" s="281"/>
      <c r="Z68" s="281"/>
      <c r="AA68" s="282">
        <f>IF(OR(J68="Fail",ISBLANK(J68)),INDEX('Issue Code Table'!C:C,MATCH(N:N,'Issue Code Table'!A:A,0)),IF(M68="Critical",6,IF(M68="Significant",5,IF(M68="Moderate",3,2))))</f>
        <v>5</v>
      </c>
    </row>
    <row r="69" spans="1:27" ht="231.75" customHeight="1" x14ac:dyDescent="0.25">
      <c r="A69" s="263" t="s">
        <v>953</v>
      </c>
      <c r="B69" s="263" t="s">
        <v>891</v>
      </c>
      <c r="C69" s="283" t="s">
        <v>847</v>
      </c>
      <c r="D69" s="263" t="s">
        <v>259</v>
      </c>
      <c r="E69" s="263" t="s">
        <v>954</v>
      </c>
      <c r="F69" s="263" t="s">
        <v>955</v>
      </c>
      <c r="G69" s="263" t="s">
        <v>956</v>
      </c>
      <c r="H69" s="263" t="s">
        <v>957</v>
      </c>
      <c r="I69" s="264"/>
      <c r="J69" s="318"/>
      <c r="K69" s="264" t="s">
        <v>958</v>
      </c>
      <c r="L69" s="264"/>
      <c r="M69" s="295" t="s">
        <v>146</v>
      </c>
      <c r="N69" s="295" t="s">
        <v>959</v>
      </c>
      <c r="O69" s="264" t="s">
        <v>960</v>
      </c>
      <c r="P69" s="295"/>
      <c r="Q69" s="319">
        <v>6.1</v>
      </c>
      <c r="R69" s="264" t="s">
        <v>961</v>
      </c>
      <c r="S69" s="263" t="s">
        <v>962</v>
      </c>
      <c r="T69" s="263" t="s">
        <v>963</v>
      </c>
      <c r="U69" s="264" t="s">
        <v>964</v>
      </c>
      <c r="V69" s="283" t="s">
        <v>889</v>
      </c>
      <c r="W69" s="270"/>
      <c r="X69" s="271"/>
      <c r="Y69" s="272"/>
      <c r="Z69" s="272"/>
      <c r="AA69" s="273">
        <f>IF(OR(J69="Fail",ISBLANK(J69)),INDEX('Issue Code Table'!C:C,MATCH(N:N,'Issue Code Table'!A:A,0)),IF(M69="Critical",6,IF(M69="Significant",5,IF(M69="Moderate",3,2))))</f>
        <v>6</v>
      </c>
    </row>
    <row r="70" spans="1:27" ht="216.75" x14ac:dyDescent="0.25">
      <c r="A70" s="274" t="s">
        <v>965</v>
      </c>
      <c r="B70" s="274" t="s">
        <v>891</v>
      </c>
      <c r="C70" s="284" t="s">
        <v>847</v>
      </c>
      <c r="D70" s="274" t="s">
        <v>259</v>
      </c>
      <c r="E70" s="274" t="s">
        <v>966</v>
      </c>
      <c r="F70" s="274" t="s">
        <v>967</v>
      </c>
      <c r="G70" s="274" t="s">
        <v>968</v>
      </c>
      <c r="H70" s="274" t="s">
        <v>969</v>
      </c>
      <c r="I70" s="275"/>
      <c r="J70" s="322"/>
      <c r="K70" s="275" t="s">
        <v>970</v>
      </c>
      <c r="L70" s="275"/>
      <c r="M70" s="292" t="s">
        <v>136</v>
      </c>
      <c r="N70" s="292" t="s">
        <v>971</v>
      </c>
      <c r="O70" s="275" t="s">
        <v>972</v>
      </c>
      <c r="P70" s="292"/>
      <c r="Q70" s="323">
        <v>6.1</v>
      </c>
      <c r="R70" s="275" t="s">
        <v>973</v>
      </c>
      <c r="S70" s="274" t="s">
        <v>974</v>
      </c>
      <c r="T70" s="274" t="s">
        <v>975</v>
      </c>
      <c r="U70" s="275" t="s">
        <v>976</v>
      </c>
      <c r="V70" s="284" t="s">
        <v>889</v>
      </c>
      <c r="W70" s="279"/>
      <c r="X70" s="280"/>
      <c r="Y70" s="281"/>
      <c r="Z70" s="281"/>
      <c r="AA70" s="282">
        <f>IF(OR(J70="Fail",ISBLANK(J70)),INDEX('Issue Code Table'!C:C,MATCH(N:N,'Issue Code Table'!A:A,0)),IF(M70="Critical",6,IF(M70="Significant",5,IF(M70="Moderate",3,2))))</f>
        <v>7</v>
      </c>
    </row>
    <row r="71" spans="1:27" ht="178.5" x14ac:dyDescent="0.25">
      <c r="A71" s="263" t="s">
        <v>977</v>
      </c>
      <c r="B71" s="263" t="s">
        <v>978</v>
      </c>
      <c r="C71" s="283" t="s">
        <v>979</v>
      </c>
      <c r="D71" s="263" t="s">
        <v>188</v>
      </c>
      <c r="E71" s="263" t="s">
        <v>980</v>
      </c>
      <c r="F71" s="263" t="s">
        <v>981</v>
      </c>
      <c r="G71" s="263" t="s">
        <v>982</v>
      </c>
      <c r="H71" s="263" t="s">
        <v>983</v>
      </c>
      <c r="I71" s="264"/>
      <c r="J71" s="318"/>
      <c r="K71" s="264" t="s">
        <v>984</v>
      </c>
      <c r="L71" s="264" t="s">
        <v>985</v>
      </c>
      <c r="M71" s="263" t="s">
        <v>222</v>
      </c>
      <c r="N71" s="328" t="s">
        <v>986</v>
      </c>
      <c r="O71" s="264" t="s">
        <v>987</v>
      </c>
      <c r="P71" s="295"/>
      <c r="Q71" s="319">
        <v>6.1</v>
      </c>
      <c r="R71" s="264" t="s">
        <v>988</v>
      </c>
      <c r="S71" s="263" t="s">
        <v>989</v>
      </c>
      <c r="T71" s="263" t="s">
        <v>990</v>
      </c>
      <c r="U71" s="264" t="s">
        <v>991</v>
      </c>
      <c r="V71" s="263"/>
      <c r="W71" s="270"/>
      <c r="X71" s="272"/>
      <c r="Y71" s="272"/>
      <c r="Z71" s="272"/>
      <c r="AA71" s="273">
        <f>IF(OR(J71="Fail",ISBLANK(J71)),INDEX('Issue Code Table'!C:C,MATCH(N:N,'Issue Code Table'!A:A,0)),IF(M71="Critical",6,IF(M71="Significant",5,IF(M71="Moderate",3,2))))</f>
        <v>1</v>
      </c>
    </row>
    <row r="72" spans="1:27" ht="114.75" x14ac:dyDescent="0.25">
      <c r="A72" s="274" t="s">
        <v>992</v>
      </c>
      <c r="B72" s="274" t="s">
        <v>169</v>
      </c>
      <c r="C72" s="284" t="s">
        <v>170</v>
      </c>
      <c r="D72" s="274" t="s">
        <v>259</v>
      </c>
      <c r="E72" s="274" t="s">
        <v>993</v>
      </c>
      <c r="F72" s="274" t="s">
        <v>994</v>
      </c>
      <c r="G72" s="274" t="s">
        <v>995</v>
      </c>
      <c r="H72" s="274" t="s">
        <v>996</v>
      </c>
      <c r="I72" s="275"/>
      <c r="J72" s="322"/>
      <c r="K72" s="275" t="s">
        <v>997</v>
      </c>
      <c r="L72" s="275"/>
      <c r="M72" s="292" t="s">
        <v>156</v>
      </c>
      <c r="N72" s="292" t="s">
        <v>853</v>
      </c>
      <c r="O72" s="275" t="s">
        <v>854</v>
      </c>
      <c r="P72" s="292"/>
      <c r="Q72" s="323">
        <v>6</v>
      </c>
      <c r="R72" s="275">
        <v>6.2</v>
      </c>
      <c r="S72" s="274" t="s">
        <v>998</v>
      </c>
      <c r="T72" s="274" t="s">
        <v>999</v>
      </c>
      <c r="U72" s="275" t="s">
        <v>1000</v>
      </c>
      <c r="V72" s="274"/>
      <c r="W72" s="279"/>
      <c r="X72" s="280"/>
      <c r="Y72" s="281"/>
      <c r="Z72" s="281"/>
      <c r="AA72" s="282">
        <f>IF(OR(J72="Fail",ISBLANK(J72)),INDEX('Issue Code Table'!C:C,MATCH(N:N,'Issue Code Table'!A:A,0)),IF(M72="Critical",6,IF(M72="Significant",5,IF(M72="Moderate",3,2))))</f>
        <v>5</v>
      </c>
    </row>
    <row r="73" spans="1:27" ht="82.5" customHeight="1" x14ac:dyDescent="0.25">
      <c r="A73" s="263" t="s">
        <v>1001</v>
      </c>
      <c r="B73" s="263" t="s">
        <v>891</v>
      </c>
      <c r="C73" s="283" t="s">
        <v>847</v>
      </c>
      <c r="D73" s="263" t="s">
        <v>259</v>
      </c>
      <c r="E73" s="263" t="s">
        <v>1002</v>
      </c>
      <c r="F73" s="263" t="s">
        <v>1003</v>
      </c>
      <c r="G73" s="263" t="s">
        <v>1004</v>
      </c>
      <c r="H73" s="263" t="s">
        <v>1005</v>
      </c>
      <c r="I73" s="264"/>
      <c r="J73" s="318"/>
      <c r="K73" s="264" t="s">
        <v>1006</v>
      </c>
      <c r="L73" s="264"/>
      <c r="M73" s="295" t="s">
        <v>146</v>
      </c>
      <c r="N73" s="295" t="s">
        <v>1007</v>
      </c>
      <c r="O73" s="264" t="s">
        <v>1008</v>
      </c>
      <c r="P73" s="295"/>
      <c r="Q73" s="319">
        <v>6</v>
      </c>
      <c r="R73" s="264">
        <v>6.3</v>
      </c>
      <c r="S73" s="263" t="s">
        <v>1009</v>
      </c>
      <c r="T73" s="263" t="s">
        <v>1010</v>
      </c>
      <c r="U73" s="264" t="s">
        <v>1011</v>
      </c>
      <c r="V73" s="283" t="s">
        <v>1012</v>
      </c>
      <c r="W73" s="270"/>
      <c r="X73" s="271"/>
      <c r="Y73" s="272"/>
      <c r="Z73" s="272"/>
      <c r="AA73" s="273">
        <f>IF(OR(J73="Fail",ISBLANK(J73)),INDEX('Issue Code Table'!C:C,MATCH(N:N,'Issue Code Table'!A:A,0)),IF(M73="Critical",6,IF(M73="Significant",5,IF(M73="Moderate",3,2))))</f>
        <v>5</v>
      </c>
    </row>
    <row r="74" spans="1:27" ht="114.75" x14ac:dyDescent="0.25">
      <c r="A74" s="274" t="s">
        <v>1013</v>
      </c>
      <c r="B74" s="274" t="s">
        <v>891</v>
      </c>
      <c r="C74" s="284" t="s">
        <v>847</v>
      </c>
      <c r="D74" s="274" t="s">
        <v>259</v>
      </c>
      <c r="E74" s="274" t="s">
        <v>1014</v>
      </c>
      <c r="F74" s="274" t="s">
        <v>1015</v>
      </c>
      <c r="G74" s="274" t="s">
        <v>1016</v>
      </c>
      <c r="H74" s="274" t="s">
        <v>1017</v>
      </c>
      <c r="I74" s="275"/>
      <c r="J74" s="322"/>
      <c r="K74" s="275" t="s">
        <v>1018</v>
      </c>
      <c r="L74" s="275"/>
      <c r="M74" s="292" t="s">
        <v>146</v>
      </c>
      <c r="N74" s="292" t="s">
        <v>510</v>
      </c>
      <c r="O74" s="275" t="s">
        <v>511</v>
      </c>
      <c r="P74" s="292"/>
      <c r="Q74" s="323">
        <v>6</v>
      </c>
      <c r="R74" s="275">
        <v>6.4</v>
      </c>
      <c r="S74" s="274" t="s">
        <v>1019</v>
      </c>
      <c r="T74" s="274" t="s">
        <v>1020</v>
      </c>
      <c r="U74" s="275" t="s">
        <v>1021</v>
      </c>
      <c r="V74" s="284" t="s">
        <v>1022</v>
      </c>
      <c r="W74" s="279"/>
      <c r="X74" s="280"/>
      <c r="Y74" s="281"/>
      <c r="Z74" s="281"/>
      <c r="AA74" s="282">
        <f>IF(OR(J74="Fail",ISBLANK(J74)),INDEX('Issue Code Table'!C:C,MATCH(N:N,'Issue Code Table'!A:A,0)),IF(M74="Critical",6,IF(M74="Significant",5,IF(M74="Moderate",3,2))))</f>
        <v>5</v>
      </c>
    </row>
    <row r="75" spans="1:27" ht="127.35" customHeight="1" x14ac:dyDescent="0.25">
      <c r="A75" s="263" t="s">
        <v>1023</v>
      </c>
      <c r="B75" s="263" t="s">
        <v>891</v>
      </c>
      <c r="C75" s="283" t="s">
        <v>847</v>
      </c>
      <c r="D75" s="263" t="s">
        <v>259</v>
      </c>
      <c r="E75" s="263" t="s">
        <v>1024</v>
      </c>
      <c r="F75" s="263" t="s">
        <v>1025</v>
      </c>
      <c r="G75" s="263" t="s">
        <v>1026</v>
      </c>
      <c r="H75" s="263" t="s">
        <v>1027</v>
      </c>
      <c r="I75" s="264"/>
      <c r="J75" s="318"/>
      <c r="K75" s="264" t="s">
        <v>1028</v>
      </c>
      <c r="L75" s="264"/>
      <c r="M75" s="295" t="s">
        <v>146</v>
      </c>
      <c r="N75" s="295" t="s">
        <v>510</v>
      </c>
      <c r="O75" s="264" t="s">
        <v>511</v>
      </c>
      <c r="P75" s="295"/>
      <c r="Q75" s="319">
        <v>6</v>
      </c>
      <c r="R75" s="264">
        <v>6.5</v>
      </c>
      <c r="S75" s="263" t="s">
        <v>1029</v>
      </c>
      <c r="T75" s="263" t="s">
        <v>1030</v>
      </c>
      <c r="U75" s="264" t="s">
        <v>1031</v>
      </c>
      <c r="V75" s="283" t="s">
        <v>1032</v>
      </c>
      <c r="W75" s="270"/>
      <c r="X75" s="271"/>
      <c r="Y75" s="272"/>
      <c r="Z75" s="272"/>
      <c r="AA75" s="273">
        <f>IF(OR(J75="Fail",ISBLANK(J75)),INDEX('Issue Code Table'!C:C,MATCH(N:N,'Issue Code Table'!A:A,0)),IF(M75="Critical",6,IF(M75="Significant",5,IF(M75="Moderate",3,2))))</f>
        <v>5</v>
      </c>
    </row>
    <row r="76" spans="1:27" ht="112.5" customHeight="1" x14ac:dyDescent="0.25">
      <c r="A76" s="274" t="s">
        <v>1033</v>
      </c>
      <c r="B76" s="274" t="s">
        <v>903</v>
      </c>
      <c r="C76" s="284" t="s">
        <v>904</v>
      </c>
      <c r="D76" s="274" t="s">
        <v>259</v>
      </c>
      <c r="E76" s="274" t="s">
        <v>1034</v>
      </c>
      <c r="F76" s="274" t="s">
        <v>1035</v>
      </c>
      <c r="G76" s="274" t="s">
        <v>1036</v>
      </c>
      <c r="H76" s="274" t="s">
        <v>1037</v>
      </c>
      <c r="I76" s="275"/>
      <c r="J76" s="322"/>
      <c r="K76" s="275" t="s">
        <v>1038</v>
      </c>
      <c r="L76" s="275"/>
      <c r="M76" s="292" t="s">
        <v>146</v>
      </c>
      <c r="N76" s="292" t="s">
        <v>524</v>
      </c>
      <c r="O76" s="275" t="s">
        <v>525</v>
      </c>
      <c r="P76" s="292"/>
      <c r="Q76" s="323">
        <v>6</v>
      </c>
      <c r="R76" s="275">
        <v>6.6</v>
      </c>
      <c r="S76" s="274" t="s">
        <v>1039</v>
      </c>
      <c r="T76" s="274" t="s">
        <v>1040</v>
      </c>
      <c r="U76" s="275" t="s">
        <v>1041</v>
      </c>
      <c r="V76" s="284" t="s">
        <v>1042</v>
      </c>
      <c r="W76" s="279"/>
      <c r="X76" s="280"/>
      <c r="Y76" s="281"/>
      <c r="Z76" s="281"/>
      <c r="AA76" s="282">
        <f>IF(OR(J76="Fail",ISBLANK(J76)),INDEX('Issue Code Table'!C:C,MATCH(N:N,'Issue Code Table'!A:A,0)),IF(M76="Critical",6,IF(M76="Significant",5,IF(M76="Moderate",3,2))))</f>
        <v>5</v>
      </c>
    </row>
    <row r="77" spans="1:27" ht="112.5" customHeight="1" x14ac:dyDescent="0.25">
      <c r="A77" s="263" t="s">
        <v>1043</v>
      </c>
      <c r="B77" s="263" t="s">
        <v>1044</v>
      </c>
      <c r="C77" s="263" t="s">
        <v>1045</v>
      </c>
      <c r="D77" s="263" t="s">
        <v>259</v>
      </c>
      <c r="E77" s="263" t="s">
        <v>1046</v>
      </c>
      <c r="F77" s="263" t="s">
        <v>1047</v>
      </c>
      <c r="G77" s="263" t="s">
        <v>1048</v>
      </c>
      <c r="H77" s="263" t="s">
        <v>1049</v>
      </c>
      <c r="I77" s="264"/>
      <c r="J77" s="318"/>
      <c r="K77" s="264" t="s">
        <v>1050</v>
      </c>
      <c r="L77" s="264" t="s">
        <v>1051</v>
      </c>
      <c r="M77" s="295" t="s">
        <v>156</v>
      </c>
      <c r="N77" s="295" t="s">
        <v>1052</v>
      </c>
      <c r="O77" s="264" t="s">
        <v>1053</v>
      </c>
      <c r="P77" s="295"/>
      <c r="Q77" s="319">
        <v>6</v>
      </c>
      <c r="R77" s="264">
        <v>6.7</v>
      </c>
      <c r="S77" s="263" t="s">
        <v>1054</v>
      </c>
      <c r="T77" s="263" t="s">
        <v>1055</v>
      </c>
      <c r="U77" s="264" t="s">
        <v>1056</v>
      </c>
      <c r="V77" s="263"/>
      <c r="W77" s="270"/>
      <c r="X77" s="271"/>
      <c r="Y77" s="272"/>
      <c r="Z77" s="272"/>
      <c r="AA77" s="273">
        <f>IF(OR(J77="Fail",ISBLANK(J77)),INDEX('Issue Code Table'!C:C,MATCH(N:N,'Issue Code Table'!A:A,0)),IF(M77="Critical",6,IF(M77="Significant",5,IF(M77="Moderate",3,2))))</f>
        <v>4</v>
      </c>
    </row>
    <row r="78" spans="1:27" ht="112.5" customHeight="1" x14ac:dyDescent="0.25">
      <c r="A78" s="274" t="s">
        <v>1057</v>
      </c>
      <c r="B78" s="274" t="s">
        <v>1044</v>
      </c>
      <c r="C78" s="274" t="s">
        <v>1045</v>
      </c>
      <c r="D78" s="274" t="s">
        <v>259</v>
      </c>
      <c r="E78" s="274" t="s">
        <v>1058</v>
      </c>
      <c r="F78" s="274" t="s">
        <v>1059</v>
      </c>
      <c r="G78" s="274" t="s">
        <v>1060</v>
      </c>
      <c r="H78" s="274" t="s">
        <v>1061</v>
      </c>
      <c r="I78" s="275"/>
      <c r="J78" s="322"/>
      <c r="K78" s="275" t="s">
        <v>1050</v>
      </c>
      <c r="L78" s="275" t="s">
        <v>1051</v>
      </c>
      <c r="M78" s="292" t="s">
        <v>156</v>
      </c>
      <c r="N78" s="292" t="s">
        <v>1052</v>
      </c>
      <c r="O78" s="275" t="s">
        <v>1053</v>
      </c>
      <c r="P78" s="292"/>
      <c r="Q78" s="323">
        <v>6</v>
      </c>
      <c r="R78" s="275">
        <v>6.8</v>
      </c>
      <c r="S78" s="274" t="s">
        <v>1054</v>
      </c>
      <c r="T78" s="274" t="s">
        <v>1062</v>
      </c>
      <c r="U78" s="275" t="s">
        <v>1063</v>
      </c>
      <c r="V78" s="274"/>
      <c r="W78" s="279"/>
      <c r="X78" s="280"/>
      <c r="Y78" s="281"/>
      <c r="Z78" s="281"/>
      <c r="AA78" s="282">
        <f>IF(OR(J78="Fail",ISBLANK(J78)),INDEX('Issue Code Table'!C:C,MATCH(N:N,'Issue Code Table'!A:A,0)),IF(M78="Critical",6,IF(M78="Significant",5,IF(M78="Moderate",3,2))))</f>
        <v>4</v>
      </c>
    </row>
    <row r="79" spans="1:27" ht="112.5" customHeight="1" x14ac:dyDescent="0.25">
      <c r="A79" s="263" t="s">
        <v>1064</v>
      </c>
      <c r="B79" s="263" t="s">
        <v>150</v>
      </c>
      <c r="C79" s="263" t="s">
        <v>151</v>
      </c>
      <c r="D79" s="263" t="s">
        <v>188</v>
      </c>
      <c r="E79" s="263" t="s">
        <v>1065</v>
      </c>
      <c r="F79" s="263" t="s">
        <v>1066</v>
      </c>
      <c r="G79" s="263" t="s">
        <v>1067</v>
      </c>
      <c r="H79" s="263" t="s">
        <v>1068</v>
      </c>
      <c r="I79" s="264"/>
      <c r="J79" s="318"/>
      <c r="K79" s="264" t="s">
        <v>1069</v>
      </c>
      <c r="L79" s="264"/>
      <c r="M79" s="295" t="s">
        <v>146</v>
      </c>
      <c r="N79" s="295" t="s">
        <v>1007</v>
      </c>
      <c r="O79" s="264" t="s">
        <v>1008</v>
      </c>
      <c r="P79" s="295"/>
      <c r="Q79" s="319">
        <v>6</v>
      </c>
      <c r="R79" s="264">
        <v>6.9</v>
      </c>
      <c r="S79" s="263" t="s">
        <v>1070</v>
      </c>
      <c r="T79" s="263" t="s">
        <v>1071</v>
      </c>
      <c r="U79" s="294" t="s">
        <v>1072</v>
      </c>
      <c r="V79" s="283" t="s">
        <v>1042</v>
      </c>
      <c r="W79" s="270"/>
      <c r="X79" s="271"/>
      <c r="Y79" s="272"/>
      <c r="Z79" s="272"/>
      <c r="AA79" s="273">
        <f>IF(OR(J79="Fail",ISBLANK(J79)),INDEX('Issue Code Table'!C:C,MATCH(N:N,'Issue Code Table'!A:A,0)),IF(M79="Critical",6,IF(M79="Significant",5,IF(M79="Moderate",3,2))))</f>
        <v>5</v>
      </c>
    </row>
    <row r="80" spans="1:27" ht="112.5" customHeight="1" x14ac:dyDescent="0.25">
      <c r="A80" s="274" t="s">
        <v>1073</v>
      </c>
      <c r="B80" s="274" t="s">
        <v>150</v>
      </c>
      <c r="C80" s="274" t="s">
        <v>151</v>
      </c>
      <c r="D80" s="274" t="s">
        <v>259</v>
      </c>
      <c r="E80" s="274" t="s">
        <v>1074</v>
      </c>
      <c r="F80" s="274" t="s">
        <v>1075</v>
      </c>
      <c r="G80" s="274" t="s">
        <v>1076</v>
      </c>
      <c r="H80" s="274" t="s">
        <v>1077</v>
      </c>
      <c r="I80" s="275"/>
      <c r="J80" s="322"/>
      <c r="K80" s="275" t="s">
        <v>1078</v>
      </c>
      <c r="L80" s="275"/>
      <c r="M80" s="292" t="s">
        <v>146</v>
      </c>
      <c r="N80" s="292" t="s">
        <v>1007</v>
      </c>
      <c r="O80" s="275" t="s">
        <v>1008</v>
      </c>
      <c r="P80" s="292"/>
      <c r="Q80" s="323">
        <v>6</v>
      </c>
      <c r="R80" s="275">
        <v>6.1</v>
      </c>
      <c r="S80" s="274" t="s">
        <v>1079</v>
      </c>
      <c r="T80" s="274" t="s">
        <v>1080</v>
      </c>
      <c r="U80" s="275" t="s">
        <v>1081</v>
      </c>
      <c r="V80" s="284" t="s">
        <v>1082</v>
      </c>
      <c r="W80" s="279"/>
      <c r="X80" s="280"/>
      <c r="Y80" s="281"/>
      <c r="Z80" s="281"/>
      <c r="AA80" s="282">
        <f>IF(OR(J80="Fail",ISBLANK(J80)),INDEX('Issue Code Table'!C:C,MATCH(N:N,'Issue Code Table'!A:A,0)),IF(M80="Critical",6,IF(M80="Significant",5,IF(M80="Moderate",3,2))))</f>
        <v>5</v>
      </c>
    </row>
    <row r="81" spans="1:27" ht="112.5" customHeight="1" x14ac:dyDescent="0.25">
      <c r="A81" s="263" t="s">
        <v>1083</v>
      </c>
      <c r="B81" s="263" t="s">
        <v>903</v>
      </c>
      <c r="C81" s="263" t="s">
        <v>904</v>
      </c>
      <c r="D81" s="263" t="s">
        <v>259</v>
      </c>
      <c r="E81" s="263" t="s">
        <v>1084</v>
      </c>
      <c r="F81" s="263" t="s">
        <v>1085</v>
      </c>
      <c r="G81" s="263" t="s">
        <v>1086</v>
      </c>
      <c r="H81" s="263" t="s">
        <v>1087</v>
      </c>
      <c r="I81" s="264"/>
      <c r="J81" s="318"/>
      <c r="K81" s="264" t="s">
        <v>1088</v>
      </c>
      <c r="L81" s="264"/>
      <c r="M81" s="295" t="s">
        <v>146</v>
      </c>
      <c r="N81" s="295" t="s">
        <v>524</v>
      </c>
      <c r="O81" s="264" t="s">
        <v>525</v>
      </c>
      <c r="P81" s="295"/>
      <c r="Q81" s="319">
        <v>6</v>
      </c>
      <c r="R81" s="264">
        <v>6.11</v>
      </c>
      <c r="S81" s="263" t="s">
        <v>3550</v>
      </c>
      <c r="T81" s="263" t="s">
        <v>1089</v>
      </c>
      <c r="U81" s="264" t="s">
        <v>1090</v>
      </c>
      <c r="V81" s="283" t="s">
        <v>1091</v>
      </c>
      <c r="W81" s="270"/>
      <c r="X81" s="271"/>
      <c r="Y81" s="272"/>
      <c r="Z81" s="272"/>
      <c r="AA81" s="273">
        <f>IF(OR(J81="Fail",ISBLANK(J81)),INDEX('Issue Code Table'!C:C,MATCH(N:N,'Issue Code Table'!A:A,0)),IF(M81="Critical",6,IF(M81="Significant",5,IF(M81="Moderate",3,2))))</f>
        <v>5</v>
      </c>
    </row>
    <row r="82" spans="1:27" ht="112.5" customHeight="1" x14ac:dyDescent="0.25">
      <c r="A82" s="274" t="s">
        <v>1092</v>
      </c>
      <c r="B82" s="274" t="s">
        <v>150</v>
      </c>
      <c r="C82" s="274" t="s">
        <v>151</v>
      </c>
      <c r="D82" s="274" t="s">
        <v>259</v>
      </c>
      <c r="E82" s="274" t="s">
        <v>1093</v>
      </c>
      <c r="F82" s="274" t="s">
        <v>1094</v>
      </c>
      <c r="G82" s="274" t="s">
        <v>1095</v>
      </c>
      <c r="H82" s="274" t="s">
        <v>1096</v>
      </c>
      <c r="I82" s="275"/>
      <c r="J82" s="322"/>
      <c r="K82" s="275" t="s">
        <v>1097</v>
      </c>
      <c r="L82" s="275" t="s">
        <v>1098</v>
      </c>
      <c r="M82" s="292" t="s">
        <v>136</v>
      </c>
      <c r="N82" s="292" t="s">
        <v>971</v>
      </c>
      <c r="O82" s="275" t="s">
        <v>972</v>
      </c>
      <c r="P82" s="292"/>
      <c r="Q82" s="323">
        <v>6</v>
      </c>
      <c r="R82" s="275">
        <v>6.12</v>
      </c>
      <c r="S82" s="274" t="s">
        <v>1099</v>
      </c>
      <c r="T82" s="274" t="s">
        <v>1100</v>
      </c>
      <c r="U82" s="275" t="s">
        <v>1101</v>
      </c>
      <c r="V82" s="284" t="s">
        <v>1102</v>
      </c>
      <c r="W82" s="279"/>
      <c r="X82" s="280"/>
      <c r="Y82" s="281"/>
      <c r="Z82" s="281"/>
      <c r="AA82" s="282">
        <f>IF(OR(J82="Fail",ISBLANK(J82)),INDEX('Issue Code Table'!C:C,MATCH(N:N,'Issue Code Table'!A:A,0)),IF(M82="Critical",6,IF(M82="Significant",5,IF(M82="Moderate",3,2))))</f>
        <v>7</v>
      </c>
    </row>
    <row r="83" spans="1:27" ht="112.5" customHeight="1" x14ac:dyDescent="0.25">
      <c r="A83" s="263" t="s">
        <v>1103</v>
      </c>
      <c r="B83" s="263" t="s">
        <v>150</v>
      </c>
      <c r="C83" s="263" t="s">
        <v>151</v>
      </c>
      <c r="D83" s="263" t="s">
        <v>259</v>
      </c>
      <c r="E83" s="263" t="s">
        <v>1104</v>
      </c>
      <c r="F83" s="263" t="s">
        <v>1105</v>
      </c>
      <c r="G83" s="263" t="s">
        <v>1106</v>
      </c>
      <c r="H83" s="263" t="s">
        <v>1107</v>
      </c>
      <c r="I83" s="264"/>
      <c r="J83" s="318"/>
      <c r="K83" s="264" t="s">
        <v>1108</v>
      </c>
      <c r="L83" s="264"/>
      <c r="M83" s="295" t="s">
        <v>136</v>
      </c>
      <c r="N83" s="295" t="s">
        <v>971</v>
      </c>
      <c r="O83" s="264" t="s">
        <v>972</v>
      </c>
      <c r="P83" s="295"/>
      <c r="Q83" s="319">
        <v>6</v>
      </c>
      <c r="R83" s="264">
        <v>6.13</v>
      </c>
      <c r="S83" s="263" t="s">
        <v>1109</v>
      </c>
      <c r="T83" s="263" t="s">
        <v>1110</v>
      </c>
      <c r="U83" s="264" t="s">
        <v>1111</v>
      </c>
      <c r="V83" s="283" t="s">
        <v>1112</v>
      </c>
      <c r="W83" s="270"/>
      <c r="X83" s="271"/>
      <c r="Y83" s="272"/>
      <c r="Z83" s="272"/>
      <c r="AA83" s="273">
        <f>IF(OR(J83="Fail",ISBLANK(J83)),INDEX('Issue Code Table'!C:C,MATCH(N:N,'Issue Code Table'!A:A,0)),IF(M83="Critical",6,IF(M83="Significant",5,IF(M83="Moderate",3,2))))</f>
        <v>7</v>
      </c>
    </row>
    <row r="84" spans="1:27" ht="112.5" customHeight="1" x14ac:dyDescent="0.25">
      <c r="A84" s="274" t="s">
        <v>1113</v>
      </c>
      <c r="B84" s="274" t="s">
        <v>150</v>
      </c>
      <c r="C84" s="284" t="s">
        <v>151</v>
      </c>
      <c r="D84" s="274" t="s">
        <v>259</v>
      </c>
      <c r="E84" s="274" t="s">
        <v>1114</v>
      </c>
      <c r="F84" s="274" t="s">
        <v>1115</v>
      </c>
      <c r="G84" s="274" t="s">
        <v>1116</v>
      </c>
      <c r="H84" s="274" t="s">
        <v>1117</v>
      </c>
      <c r="I84" s="275"/>
      <c r="J84" s="322"/>
      <c r="K84" s="275" t="s">
        <v>1118</v>
      </c>
      <c r="L84" s="275"/>
      <c r="M84" s="292" t="s">
        <v>146</v>
      </c>
      <c r="N84" s="292" t="s">
        <v>1119</v>
      </c>
      <c r="O84" s="275" t="s">
        <v>1120</v>
      </c>
      <c r="P84" s="292"/>
      <c r="Q84" s="323">
        <v>7</v>
      </c>
      <c r="R84" s="275">
        <v>7.1</v>
      </c>
      <c r="S84" s="274" t="s">
        <v>1121</v>
      </c>
      <c r="T84" s="274" t="s">
        <v>1122</v>
      </c>
      <c r="U84" s="293" t="s">
        <v>1123</v>
      </c>
      <c r="V84" s="284" t="s">
        <v>529</v>
      </c>
      <c r="W84" s="279"/>
      <c r="X84" s="280"/>
      <c r="Y84" s="281"/>
      <c r="Z84" s="281"/>
      <c r="AA84" s="282">
        <f>IF(OR(J84="Fail",ISBLANK(J84)),INDEX('Issue Code Table'!C:C,MATCH(N:N,'Issue Code Table'!A:A,0)),IF(M84="Critical",6,IF(M84="Significant",5,IF(M84="Moderate",3,2))))</f>
        <v>6</v>
      </c>
    </row>
    <row r="85" spans="1:27" ht="112.5" customHeight="1" x14ac:dyDescent="0.2">
      <c r="A85" s="263" t="s">
        <v>1124</v>
      </c>
      <c r="B85" s="263" t="s">
        <v>186</v>
      </c>
      <c r="C85" s="263" t="s">
        <v>187</v>
      </c>
      <c r="D85" s="263" t="s">
        <v>188</v>
      </c>
      <c r="E85" s="263" t="s">
        <v>1125</v>
      </c>
      <c r="F85" s="263" t="s">
        <v>1126</v>
      </c>
      <c r="G85" s="263" t="s">
        <v>1127</v>
      </c>
      <c r="H85" s="263" t="s">
        <v>1128</v>
      </c>
      <c r="I85" s="264"/>
      <c r="J85" s="318"/>
      <c r="K85" s="264" t="s">
        <v>1129</v>
      </c>
      <c r="L85" s="294" t="s">
        <v>3546</v>
      </c>
      <c r="M85" s="295" t="s">
        <v>146</v>
      </c>
      <c r="N85" s="295" t="s">
        <v>1130</v>
      </c>
      <c r="O85" s="264" t="s">
        <v>1131</v>
      </c>
      <c r="P85" s="295"/>
      <c r="Q85" s="319">
        <v>7</v>
      </c>
      <c r="R85" s="264">
        <v>7.2</v>
      </c>
      <c r="S85" s="263" t="s">
        <v>1132</v>
      </c>
      <c r="T85" s="263" t="s">
        <v>1133</v>
      </c>
      <c r="U85" s="264" t="s">
        <v>1134</v>
      </c>
      <c r="V85" s="283" t="s">
        <v>1135</v>
      </c>
      <c r="W85" s="286"/>
      <c r="X85" s="271"/>
      <c r="Y85" s="287"/>
      <c r="Z85" s="287"/>
      <c r="AA85" s="273">
        <f>IF(OR(J85="Fail",ISBLANK(J85)),INDEX('Issue Code Table'!C:C,MATCH(N:N,'Issue Code Table'!A:A,0)),IF(M85="Critical",6,IF(M85="Significant",5,IF(M85="Moderate",3,2))))</f>
        <v>5</v>
      </c>
    </row>
    <row r="86" spans="1:27" ht="409.5" x14ac:dyDescent="0.25">
      <c r="A86" s="274" t="s">
        <v>1136</v>
      </c>
      <c r="B86" s="274" t="s">
        <v>186</v>
      </c>
      <c r="C86" s="274" t="s">
        <v>187</v>
      </c>
      <c r="D86" s="274" t="s">
        <v>188</v>
      </c>
      <c r="E86" s="274" t="s">
        <v>1137</v>
      </c>
      <c r="F86" s="274" t="s">
        <v>1138</v>
      </c>
      <c r="G86" s="274" t="s">
        <v>1139</v>
      </c>
      <c r="H86" s="274" t="s">
        <v>1140</v>
      </c>
      <c r="I86" s="275"/>
      <c r="J86" s="322"/>
      <c r="K86" s="275" t="s">
        <v>3553</v>
      </c>
      <c r="L86" s="275" t="s">
        <v>1141</v>
      </c>
      <c r="M86" s="292" t="s">
        <v>156</v>
      </c>
      <c r="N86" s="292" t="s">
        <v>1142</v>
      </c>
      <c r="O86" s="275" t="s">
        <v>1143</v>
      </c>
      <c r="P86" s="292"/>
      <c r="Q86" s="323">
        <v>7</v>
      </c>
      <c r="R86" s="275">
        <v>7.3</v>
      </c>
      <c r="S86" s="274" t="s">
        <v>1144</v>
      </c>
      <c r="T86" s="274" t="s">
        <v>1145</v>
      </c>
      <c r="U86" s="275" t="s">
        <v>1146</v>
      </c>
      <c r="V86" s="284" t="s">
        <v>1147</v>
      </c>
      <c r="W86" s="279"/>
      <c r="X86" s="280"/>
      <c r="Y86" s="281"/>
      <c r="Z86" s="281"/>
      <c r="AA86" s="282">
        <f>IF(OR(J86="Fail",ISBLANK(J86)),INDEX('Issue Code Table'!C:C,MATCH(N:N,'Issue Code Table'!A:A,0)),IF(M86="Critical",6,IF(M86="Significant",5,IF(M86="Moderate",3,2))))</f>
        <v>4</v>
      </c>
    </row>
    <row r="87" spans="1:27" ht="165.75" customHeight="1" x14ac:dyDescent="0.25">
      <c r="A87" s="263" t="s">
        <v>1148</v>
      </c>
      <c r="B87" s="263" t="s">
        <v>186</v>
      </c>
      <c r="C87" s="263" t="s">
        <v>187</v>
      </c>
      <c r="D87" s="263" t="s">
        <v>188</v>
      </c>
      <c r="E87" s="263" t="s">
        <v>1149</v>
      </c>
      <c r="F87" s="263" t="s">
        <v>1150</v>
      </c>
      <c r="G87" s="263" t="s">
        <v>1151</v>
      </c>
      <c r="H87" s="263" t="s">
        <v>1152</v>
      </c>
      <c r="I87" s="264"/>
      <c r="J87" s="318"/>
      <c r="K87" s="264" t="s">
        <v>1153</v>
      </c>
      <c r="L87" s="264" t="s">
        <v>1154</v>
      </c>
      <c r="M87" s="268" t="s">
        <v>146</v>
      </c>
      <c r="N87" s="268" t="s">
        <v>1142</v>
      </c>
      <c r="O87" s="268" t="s">
        <v>1143</v>
      </c>
      <c r="P87" s="295"/>
      <c r="Q87" s="319">
        <v>7</v>
      </c>
      <c r="R87" s="264">
        <v>7.3</v>
      </c>
      <c r="S87" s="263" t="s">
        <v>1155</v>
      </c>
      <c r="T87" s="263" t="s">
        <v>1156</v>
      </c>
      <c r="U87" s="264" t="s">
        <v>1157</v>
      </c>
      <c r="V87" s="283" t="s">
        <v>1147</v>
      </c>
      <c r="W87" s="270"/>
      <c r="X87" s="271"/>
      <c r="Y87" s="272"/>
      <c r="Z87" s="272"/>
      <c r="AA87" s="273"/>
    </row>
    <row r="88" spans="1:27" ht="112.5" customHeight="1" x14ac:dyDescent="0.25">
      <c r="A88" s="274" t="s">
        <v>1158</v>
      </c>
      <c r="B88" s="276" t="s">
        <v>891</v>
      </c>
      <c r="C88" s="298" t="s">
        <v>847</v>
      </c>
      <c r="D88" s="274" t="s">
        <v>259</v>
      </c>
      <c r="E88" s="274" t="s">
        <v>1159</v>
      </c>
      <c r="F88" s="274" t="s">
        <v>1160</v>
      </c>
      <c r="G88" s="274" t="s">
        <v>1161</v>
      </c>
      <c r="H88" s="274" t="s">
        <v>1162</v>
      </c>
      <c r="I88" s="275"/>
      <c r="J88" s="322"/>
      <c r="K88" s="275" t="s">
        <v>1163</v>
      </c>
      <c r="L88" s="275"/>
      <c r="M88" s="292" t="s">
        <v>156</v>
      </c>
      <c r="N88" s="292" t="s">
        <v>1007</v>
      </c>
      <c r="O88" s="275" t="s">
        <v>1008</v>
      </c>
      <c r="P88" s="292"/>
      <c r="Q88" s="323">
        <v>7</v>
      </c>
      <c r="R88" s="275">
        <v>7.4</v>
      </c>
      <c r="S88" s="274" t="s">
        <v>1164</v>
      </c>
      <c r="T88" s="274" t="s">
        <v>1165</v>
      </c>
      <c r="U88" s="275" t="s">
        <v>1166</v>
      </c>
      <c r="V88" s="274"/>
      <c r="W88" s="279"/>
      <c r="X88" s="280"/>
      <c r="Y88" s="281"/>
      <c r="Z88" s="281"/>
      <c r="AA88" s="282">
        <f>IF(OR(J88="Fail",ISBLANK(J88)),INDEX('Issue Code Table'!C:C,MATCH(N:N,'Issue Code Table'!A:A,0)),IF(M88="Critical",6,IF(M88="Significant",5,IF(M88="Moderate",3,2))))</f>
        <v>5</v>
      </c>
    </row>
    <row r="89" spans="1:27" ht="112.5" customHeight="1" x14ac:dyDescent="0.25">
      <c r="A89" s="263" t="s">
        <v>1167</v>
      </c>
      <c r="B89" s="265" t="s">
        <v>891</v>
      </c>
      <c r="C89" s="296" t="s">
        <v>847</v>
      </c>
      <c r="D89" s="263" t="s">
        <v>259</v>
      </c>
      <c r="E89" s="263" t="s">
        <v>1168</v>
      </c>
      <c r="F89" s="263" t="s">
        <v>1169</v>
      </c>
      <c r="G89" s="263" t="s">
        <v>1170</v>
      </c>
      <c r="H89" s="263" t="s">
        <v>1171</v>
      </c>
      <c r="I89" s="264"/>
      <c r="J89" s="318"/>
      <c r="K89" s="264" t="s">
        <v>1172</v>
      </c>
      <c r="L89" s="264"/>
      <c r="M89" s="295" t="s">
        <v>156</v>
      </c>
      <c r="N89" s="295" t="s">
        <v>1007</v>
      </c>
      <c r="O89" s="264" t="s">
        <v>1008</v>
      </c>
      <c r="P89" s="295"/>
      <c r="Q89" s="319">
        <v>7</v>
      </c>
      <c r="R89" s="264">
        <v>7.5</v>
      </c>
      <c r="S89" s="263" t="s">
        <v>1173</v>
      </c>
      <c r="T89" s="263" t="s">
        <v>1174</v>
      </c>
      <c r="U89" s="264" t="s">
        <v>1175</v>
      </c>
      <c r="V89" s="263"/>
      <c r="W89" s="270"/>
      <c r="X89" s="271"/>
      <c r="Y89" s="272"/>
      <c r="Z89" s="272"/>
      <c r="AA89" s="273">
        <f>IF(OR(J89="Fail",ISBLANK(J89)),INDEX('Issue Code Table'!C:C,MATCH(N:N,'Issue Code Table'!A:A,0)),IF(M89="Critical",6,IF(M89="Significant",5,IF(M89="Moderate",3,2))))</f>
        <v>5</v>
      </c>
    </row>
    <row r="90" spans="1:27" ht="112.5" customHeight="1" x14ac:dyDescent="0.25">
      <c r="A90" s="274" t="s">
        <v>1176</v>
      </c>
      <c r="B90" s="276" t="s">
        <v>891</v>
      </c>
      <c r="C90" s="298" t="s">
        <v>847</v>
      </c>
      <c r="D90" s="274" t="s">
        <v>259</v>
      </c>
      <c r="E90" s="274" t="s">
        <v>1177</v>
      </c>
      <c r="F90" s="274" t="s">
        <v>1178</v>
      </c>
      <c r="G90" s="274" t="s">
        <v>1179</v>
      </c>
      <c r="H90" s="274" t="s">
        <v>1180</v>
      </c>
      <c r="I90" s="275"/>
      <c r="J90" s="322"/>
      <c r="K90" s="275" t="s">
        <v>1181</v>
      </c>
      <c r="L90" s="275"/>
      <c r="M90" s="292" t="s">
        <v>156</v>
      </c>
      <c r="N90" s="292" t="s">
        <v>1007</v>
      </c>
      <c r="O90" s="275" t="s">
        <v>1008</v>
      </c>
      <c r="P90" s="292"/>
      <c r="Q90" s="323">
        <v>7</v>
      </c>
      <c r="R90" s="275">
        <v>7.6</v>
      </c>
      <c r="S90" s="274" t="s">
        <v>1182</v>
      </c>
      <c r="T90" s="274" t="s">
        <v>1183</v>
      </c>
      <c r="U90" s="293" t="s">
        <v>1184</v>
      </c>
      <c r="V90" s="274"/>
      <c r="W90" s="279"/>
      <c r="X90" s="280"/>
      <c r="Y90" s="281"/>
      <c r="Z90" s="281"/>
      <c r="AA90" s="282">
        <f>IF(OR(J90="Fail",ISBLANK(J90)),INDEX('Issue Code Table'!C:C,MATCH(N:N,'Issue Code Table'!A:A,0)),IF(M90="Critical",6,IF(M90="Significant",5,IF(M90="Moderate",3,2))))</f>
        <v>5</v>
      </c>
    </row>
    <row r="91" spans="1:27" ht="112.5" customHeight="1" x14ac:dyDescent="0.25">
      <c r="A91" s="263" t="s">
        <v>1185</v>
      </c>
      <c r="B91" s="265" t="s">
        <v>891</v>
      </c>
      <c r="C91" s="296" t="s">
        <v>847</v>
      </c>
      <c r="D91" s="263" t="s">
        <v>259</v>
      </c>
      <c r="E91" s="263" t="s">
        <v>1186</v>
      </c>
      <c r="F91" s="263" t="s">
        <v>1187</v>
      </c>
      <c r="G91" s="263" t="s">
        <v>1188</v>
      </c>
      <c r="H91" s="263" t="s">
        <v>1189</v>
      </c>
      <c r="I91" s="264"/>
      <c r="J91" s="318"/>
      <c r="K91" s="264" t="s">
        <v>1190</v>
      </c>
      <c r="L91" s="264"/>
      <c r="M91" s="295" t="s">
        <v>156</v>
      </c>
      <c r="N91" s="295" t="s">
        <v>1007</v>
      </c>
      <c r="O91" s="264" t="s">
        <v>1008</v>
      </c>
      <c r="P91" s="295"/>
      <c r="Q91" s="319">
        <v>7</v>
      </c>
      <c r="R91" s="264">
        <v>7.7</v>
      </c>
      <c r="S91" s="263" t="s">
        <v>1191</v>
      </c>
      <c r="T91" s="263" t="s">
        <v>1192</v>
      </c>
      <c r="U91" s="294" t="s">
        <v>1193</v>
      </c>
      <c r="V91" s="263"/>
      <c r="W91" s="270"/>
      <c r="X91" s="271"/>
      <c r="Y91" s="272"/>
      <c r="Z91" s="272"/>
      <c r="AA91" s="273">
        <f>IF(OR(J91="Fail",ISBLANK(J91)),INDEX('Issue Code Table'!C:C,MATCH(N:N,'Issue Code Table'!A:A,0)),IF(M91="Critical",6,IF(M91="Significant",5,IF(M91="Moderate",3,2))))</f>
        <v>5</v>
      </c>
    </row>
    <row r="92" spans="1:27" ht="112.5" customHeight="1" x14ac:dyDescent="0.2">
      <c r="A92" s="274" t="s">
        <v>1194</v>
      </c>
      <c r="B92" s="276" t="s">
        <v>846</v>
      </c>
      <c r="C92" s="298" t="s">
        <v>847</v>
      </c>
      <c r="D92" s="274" t="s">
        <v>259</v>
      </c>
      <c r="E92" s="274" t="s">
        <v>1195</v>
      </c>
      <c r="F92" s="274" t="s">
        <v>1196</v>
      </c>
      <c r="G92" s="274" t="s">
        <v>1197</v>
      </c>
      <c r="H92" s="274" t="s">
        <v>1198</v>
      </c>
      <c r="I92" s="275"/>
      <c r="J92" s="322"/>
      <c r="K92" s="275" t="s">
        <v>1199</v>
      </c>
      <c r="L92" s="275" t="s">
        <v>1200</v>
      </c>
      <c r="M92" s="292" t="s">
        <v>156</v>
      </c>
      <c r="N92" s="292" t="s">
        <v>1007</v>
      </c>
      <c r="O92" s="275" t="s">
        <v>1008</v>
      </c>
      <c r="P92" s="292"/>
      <c r="Q92" s="323">
        <v>7</v>
      </c>
      <c r="R92" s="275">
        <v>7.8</v>
      </c>
      <c r="S92" s="274" t="s">
        <v>1201</v>
      </c>
      <c r="T92" s="274" t="s">
        <v>1202</v>
      </c>
      <c r="U92" s="275" t="s">
        <v>1203</v>
      </c>
      <c r="V92" s="274"/>
      <c r="W92" s="289"/>
      <c r="X92" s="280"/>
      <c r="Y92" s="290"/>
      <c r="Z92" s="290"/>
      <c r="AA92" s="282">
        <f>IF(OR(J92="Fail",ISBLANK(J92)),INDEX('Issue Code Table'!C:C,MATCH(N:N,'Issue Code Table'!A:A,0)),IF(M92="Critical",6,IF(M92="Significant",5,IF(M92="Moderate",3,2))))</f>
        <v>5</v>
      </c>
    </row>
    <row r="93" spans="1:27" ht="112.5" customHeight="1" x14ac:dyDescent="0.25">
      <c r="A93" s="263" t="s">
        <v>1204</v>
      </c>
      <c r="B93" s="265" t="s">
        <v>150</v>
      </c>
      <c r="C93" s="317" t="s">
        <v>1205</v>
      </c>
      <c r="D93" s="263" t="s">
        <v>188</v>
      </c>
      <c r="E93" s="263" t="s">
        <v>1206</v>
      </c>
      <c r="F93" s="263" t="s">
        <v>1207</v>
      </c>
      <c r="G93" s="263" t="s">
        <v>1208</v>
      </c>
      <c r="H93" s="263" t="s">
        <v>1209</v>
      </c>
      <c r="I93" s="264"/>
      <c r="J93" s="318"/>
      <c r="K93" s="264" t="s">
        <v>1210</v>
      </c>
      <c r="L93" s="264" t="s">
        <v>1211</v>
      </c>
      <c r="M93" s="295" t="s">
        <v>156</v>
      </c>
      <c r="N93" s="295" t="s">
        <v>1212</v>
      </c>
      <c r="O93" s="264" t="s">
        <v>1213</v>
      </c>
      <c r="P93" s="295"/>
      <c r="Q93" s="319">
        <v>7</v>
      </c>
      <c r="R93" s="264">
        <v>7.9</v>
      </c>
      <c r="S93" s="263" t="s">
        <v>1214</v>
      </c>
      <c r="T93" s="263" t="s">
        <v>1215</v>
      </c>
      <c r="U93" s="294" t="s">
        <v>1216</v>
      </c>
      <c r="V93" s="263"/>
      <c r="W93" s="270"/>
      <c r="X93" s="271"/>
      <c r="Y93" s="272"/>
      <c r="Z93" s="272"/>
      <c r="AA93" s="273">
        <f>IF(OR(J93="Fail",ISBLANK(J93)),INDEX('Issue Code Table'!C:C,MATCH(N:N,'Issue Code Table'!A:A,0)),IF(M93="Critical",6,IF(M93="Significant",5,IF(M93="Moderate",3,2))))</f>
        <v>5</v>
      </c>
    </row>
    <row r="94" spans="1:27" ht="112.5" customHeight="1" x14ac:dyDescent="0.25">
      <c r="A94" s="274" t="s">
        <v>1217</v>
      </c>
      <c r="B94" s="276" t="s">
        <v>1218</v>
      </c>
      <c r="C94" s="321" t="s">
        <v>1219</v>
      </c>
      <c r="D94" s="274" t="s">
        <v>188</v>
      </c>
      <c r="E94" s="274" t="s">
        <v>1220</v>
      </c>
      <c r="F94" s="274" t="s">
        <v>1221</v>
      </c>
      <c r="G94" s="274" t="s">
        <v>1222</v>
      </c>
      <c r="H94" s="274" t="s">
        <v>1223</v>
      </c>
      <c r="I94" s="275"/>
      <c r="J94" s="322"/>
      <c r="K94" s="275" t="s">
        <v>1224</v>
      </c>
      <c r="L94" s="275"/>
      <c r="M94" s="292" t="s">
        <v>146</v>
      </c>
      <c r="N94" s="292" t="s">
        <v>147</v>
      </c>
      <c r="O94" s="275" t="s">
        <v>148</v>
      </c>
      <c r="P94" s="292"/>
      <c r="Q94" s="323">
        <v>7</v>
      </c>
      <c r="R94" s="329">
        <v>7.1</v>
      </c>
      <c r="S94" s="274" t="s">
        <v>1225</v>
      </c>
      <c r="T94" s="274" t="s">
        <v>1226</v>
      </c>
      <c r="U94" s="330" t="s">
        <v>1227</v>
      </c>
      <c r="V94" s="274" t="s">
        <v>1228</v>
      </c>
      <c r="W94" s="279"/>
      <c r="X94" s="280"/>
      <c r="Y94" s="281"/>
      <c r="Z94" s="281"/>
      <c r="AA94" s="282"/>
    </row>
    <row r="95" spans="1:27" ht="112.5" customHeight="1" x14ac:dyDescent="0.25">
      <c r="A95" s="263" t="s">
        <v>1229</v>
      </c>
      <c r="B95" s="263" t="s">
        <v>978</v>
      </c>
      <c r="C95" s="283" t="s">
        <v>979</v>
      </c>
      <c r="D95" s="263" t="s">
        <v>188</v>
      </c>
      <c r="E95" s="263" t="s">
        <v>1230</v>
      </c>
      <c r="F95" s="263" t="s">
        <v>1231</v>
      </c>
      <c r="G95" s="263" t="s">
        <v>1232</v>
      </c>
      <c r="H95" s="263" t="s">
        <v>983</v>
      </c>
      <c r="I95" s="264"/>
      <c r="J95" s="318"/>
      <c r="K95" s="264" t="s">
        <v>1233</v>
      </c>
      <c r="L95" s="264" t="s">
        <v>985</v>
      </c>
      <c r="M95" s="295" t="s">
        <v>222</v>
      </c>
      <c r="N95" s="295" t="s">
        <v>986</v>
      </c>
      <c r="O95" s="264" t="s">
        <v>987</v>
      </c>
      <c r="P95" s="295"/>
      <c r="Q95" s="319">
        <v>8</v>
      </c>
      <c r="R95" s="264">
        <v>8.1</v>
      </c>
      <c r="S95" s="263" t="s">
        <v>1234</v>
      </c>
      <c r="T95" s="263" t="s">
        <v>1235</v>
      </c>
      <c r="U95" s="264" t="s">
        <v>1236</v>
      </c>
      <c r="V95" s="263"/>
      <c r="W95" s="270"/>
      <c r="X95" s="271"/>
      <c r="Y95" s="272"/>
      <c r="Z95" s="272"/>
      <c r="AA95" s="273">
        <f>IF(OR(J95="Fail",ISBLANK(J95)),INDEX('Issue Code Table'!C:C,MATCH(N:N,'Issue Code Table'!A:A,0)),IF(M95="Critical",6,IF(M95="Significant",5,IF(M95="Moderate",3,2))))</f>
        <v>1</v>
      </c>
    </row>
    <row r="96" spans="1:27" ht="112.5" customHeight="1" x14ac:dyDescent="0.25">
      <c r="A96" s="274" t="s">
        <v>1237</v>
      </c>
      <c r="B96" s="274" t="s">
        <v>978</v>
      </c>
      <c r="C96" s="284" t="s">
        <v>979</v>
      </c>
      <c r="D96" s="274" t="s">
        <v>188</v>
      </c>
      <c r="E96" s="274" t="s">
        <v>1238</v>
      </c>
      <c r="F96" s="274" t="s">
        <v>1239</v>
      </c>
      <c r="G96" s="274" t="s">
        <v>1240</v>
      </c>
      <c r="H96" s="274" t="s">
        <v>983</v>
      </c>
      <c r="I96" s="275"/>
      <c r="J96" s="322"/>
      <c r="K96" s="275" t="s">
        <v>1233</v>
      </c>
      <c r="L96" s="275" t="s">
        <v>985</v>
      </c>
      <c r="M96" s="292" t="s">
        <v>222</v>
      </c>
      <c r="N96" s="292" t="s">
        <v>986</v>
      </c>
      <c r="O96" s="275" t="s">
        <v>987</v>
      </c>
      <c r="P96" s="292"/>
      <c r="Q96" s="323">
        <v>8</v>
      </c>
      <c r="R96" s="275">
        <v>8.1999999999999993</v>
      </c>
      <c r="S96" s="274" t="s">
        <v>1234</v>
      </c>
      <c r="T96" s="274" t="s">
        <v>1241</v>
      </c>
      <c r="U96" s="275" t="s">
        <v>1242</v>
      </c>
      <c r="V96" s="274"/>
      <c r="W96" s="279"/>
      <c r="X96" s="280"/>
      <c r="Y96" s="281"/>
      <c r="Z96" s="281"/>
      <c r="AA96" s="282">
        <f>IF(OR(J96="Fail",ISBLANK(J96)),INDEX('Issue Code Table'!C:C,MATCH(N:N,'Issue Code Table'!A:A,0)),IF(M96="Critical",6,IF(M96="Significant",5,IF(M96="Moderate",3,2))))</f>
        <v>1</v>
      </c>
    </row>
    <row r="97" spans="1:27" ht="112.5" customHeight="1" x14ac:dyDescent="0.25">
      <c r="A97" s="263" t="s">
        <v>1243</v>
      </c>
      <c r="B97" s="263" t="s">
        <v>978</v>
      </c>
      <c r="C97" s="283" t="s">
        <v>979</v>
      </c>
      <c r="D97" s="263" t="s">
        <v>188</v>
      </c>
      <c r="E97" s="263" t="s">
        <v>1244</v>
      </c>
      <c r="F97" s="263" t="s">
        <v>1245</v>
      </c>
      <c r="G97" s="263" t="s">
        <v>1246</v>
      </c>
      <c r="H97" s="263" t="s">
        <v>983</v>
      </c>
      <c r="I97" s="264"/>
      <c r="J97" s="318"/>
      <c r="K97" s="264" t="s">
        <v>1233</v>
      </c>
      <c r="L97" s="264" t="s">
        <v>985</v>
      </c>
      <c r="M97" s="295" t="s">
        <v>222</v>
      </c>
      <c r="N97" s="295" t="s">
        <v>986</v>
      </c>
      <c r="O97" s="264" t="s">
        <v>987</v>
      </c>
      <c r="P97" s="295"/>
      <c r="Q97" s="319">
        <v>8</v>
      </c>
      <c r="R97" s="264">
        <v>8.3000000000000007</v>
      </c>
      <c r="S97" s="263" t="s">
        <v>1247</v>
      </c>
      <c r="T97" s="263" t="s">
        <v>1248</v>
      </c>
      <c r="U97" s="264" t="s">
        <v>1249</v>
      </c>
      <c r="V97" s="263"/>
      <c r="W97" s="270"/>
      <c r="X97" s="271"/>
      <c r="Y97" s="272"/>
      <c r="Z97" s="272"/>
      <c r="AA97" s="273">
        <f>IF(OR(J97="Fail",ISBLANK(J97)),INDEX('Issue Code Table'!C:C,MATCH(N:N,'Issue Code Table'!A:A,0)),IF(M97="Critical",6,IF(M97="Significant",5,IF(M97="Moderate",3,2))))</f>
        <v>1</v>
      </c>
    </row>
    <row r="98" spans="1:27" ht="112.5" customHeight="1" x14ac:dyDescent="0.25">
      <c r="A98" s="274" t="s">
        <v>1250</v>
      </c>
      <c r="B98" s="274" t="s">
        <v>978</v>
      </c>
      <c r="C98" s="284" t="s">
        <v>979</v>
      </c>
      <c r="D98" s="274" t="s">
        <v>188</v>
      </c>
      <c r="E98" s="274" t="s">
        <v>1251</v>
      </c>
      <c r="F98" s="274" t="s">
        <v>1252</v>
      </c>
      <c r="G98" s="274" t="s">
        <v>1253</v>
      </c>
      <c r="H98" s="274" t="s">
        <v>983</v>
      </c>
      <c r="I98" s="275"/>
      <c r="J98" s="322"/>
      <c r="K98" s="275" t="s">
        <v>1233</v>
      </c>
      <c r="L98" s="275" t="s">
        <v>985</v>
      </c>
      <c r="M98" s="292" t="s">
        <v>222</v>
      </c>
      <c r="N98" s="292" t="s">
        <v>986</v>
      </c>
      <c r="O98" s="275" t="s">
        <v>987</v>
      </c>
      <c r="P98" s="292"/>
      <c r="Q98" s="323">
        <v>8</v>
      </c>
      <c r="R98" s="275">
        <v>8.4</v>
      </c>
      <c r="S98" s="274" t="s">
        <v>1254</v>
      </c>
      <c r="T98" s="274" t="s">
        <v>1255</v>
      </c>
      <c r="U98" s="275" t="s">
        <v>1256</v>
      </c>
      <c r="V98" s="274"/>
      <c r="W98" s="279"/>
      <c r="X98" s="280"/>
      <c r="Y98" s="281"/>
      <c r="Z98" s="281"/>
      <c r="AA98" s="282">
        <f>IF(OR(J98="Fail",ISBLANK(J98)),INDEX('Issue Code Table'!C:C,MATCH(N:N,'Issue Code Table'!A:A,0)),IF(M98="Critical",6,IF(M98="Significant",5,IF(M98="Moderate",3,2))))</f>
        <v>1</v>
      </c>
    </row>
    <row r="99" spans="1:27" ht="112.5" customHeight="1" x14ac:dyDescent="0.25">
      <c r="A99" s="263" t="s">
        <v>1257</v>
      </c>
      <c r="B99" s="263" t="s">
        <v>978</v>
      </c>
      <c r="C99" s="283" t="s">
        <v>979</v>
      </c>
      <c r="D99" s="263" t="s">
        <v>188</v>
      </c>
      <c r="E99" s="263" t="s">
        <v>1258</v>
      </c>
      <c r="F99" s="263" t="s">
        <v>1259</v>
      </c>
      <c r="G99" s="263" t="s">
        <v>1260</v>
      </c>
      <c r="H99" s="263" t="s">
        <v>983</v>
      </c>
      <c r="I99" s="264"/>
      <c r="J99" s="318"/>
      <c r="K99" s="264" t="s">
        <v>1233</v>
      </c>
      <c r="L99" s="264" t="s">
        <v>985</v>
      </c>
      <c r="M99" s="295" t="s">
        <v>222</v>
      </c>
      <c r="N99" s="295" t="s">
        <v>986</v>
      </c>
      <c r="O99" s="264" t="s">
        <v>987</v>
      </c>
      <c r="P99" s="295"/>
      <c r="Q99" s="319">
        <v>8</v>
      </c>
      <c r="R99" s="264">
        <v>8.5</v>
      </c>
      <c r="S99" s="263" t="s">
        <v>1261</v>
      </c>
      <c r="T99" s="263" t="s">
        <v>1262</v>
      </c>
      <c r="U99" s="264" t="s">
        <v>1263</v>
      </c>
      <c r="V99" s="263"/>
      <c r="W99" s="270"/>
      <c r="X99" s="271"/>
      <c r="Y99" s="272"/>
      <c r="Z99" s="272"/>
      <c r="AA99" s="273">
        <f>IF(OR(J99="Fail",ISBLANK(J99)),INDEX('Issue Code Table'!C:C,MATCH(N:N,'Issue Code Table'!A:A,0)),IF(M99="Critical",6,IF(M99="Significant",5,IF(M99="Moderate",3,2))))</f>
        <v>1</v>
      </c>
    </row>
    <row r="100" spans="1:27" ht="112.5" customHeight="1" x14ac:dyDescent="0.25">
      <c r="A100" s="274" t="s">
        <v>1264</v>
      </c>
      <c r="B100" s="274" t="s">
        <v>891</v>
      </c>
      <c r="C100" s="284" t="s">
        <v>847</v>
      </c>
      <c r="D100" s="274" t="s">
        <v>259</v>
      </c>
      <c r="E100" s="274" t="s">
        <v>1265</v>
      </c>
      <c r="F100" s="274" t="s">
        <v>1266</v>
      </c>
      <c r="G100" s="274" t="s">
        <v>1267</v>
      </c>
      <c r="H100" s="274" t="s">
        <v>1117</v>
      </c>
      <c r="I100" s="275"/>
      <c r="J100" s="322"/>
      <c r="K100" s="275" t="s">
        <v>1268</v>
      </c>
      <c r="L100" s="275"/>
      <c r="M100" s="292" t="s">
        <v>146</v>
      </c>
      <c r="N100" s="292" t="s">
        <v>1269</v>
      </c>
      <c r="O100" s="275" t="s">
        <v>1270</v>
      </c>
      <c r="P100" s="292"/>
      <c r="Q100" s="323">
        <v>9</v>
      </c>
      <c r="R100" s="275">
        <v>9.1</v>
      </c>
      <c r="S100" s="274" t="s">
        <v>1271</v>
      </c>
      <c r="T100" s="274" t="s">
        <v>1272</v>
      </c>
      <c r="U100" s="275" t="s">
        <v>1273</v>
      </c>
      <c r="V100" s="284" t="s">
        <v>1274</v>
      </c>
      <c r="W100" s="279"/>
      <c r="X100" s="280"/>
      <c r="Y100" s="281"/>
      <c r="Z100" s="281"/>
      <c r="AA100" s="282">
        <f>IF(OR(J100="Fail",ISBLANK(J100)),INDEX('Issue Code Table'!C:C,MATCH(N:N,'Issue Code Table'!A:A,0)),IF(M100="Critical",6,IF(M100="Significant",5,IF(M100="Moderate",3,2))))</f>
        <v>6</v>
      </c>
    </row>
    <row r="101" spans="1:27" ht="112.5" customHeight="1" x14ac:dyDescent="0.25">
      <c r="A101" s="263" t="s">
        <v>1275</v>
      </c>
      <c r="B101" s="265" t="s">
        <v>891</v>
      </c>
      <c r="C101" s="296" t="s">
        <v>847</v>
      </c>
      <c r="D101" s="263" t="s">
        <v>259</v>
      </c>
      <c r="E101" s="263" t="s">
        <v>1276</v>
      </c>
      <c r="F101" s="263" t="s">
        <v>1277</v>
      </c>
      <c r="G101" s="263" t="s">
        <v>1278</v>
      </c>
      <c r="H101" s="263" t="s">
        <v>1117</v>
      </c>
      <c r="I101" s="264"/>
      <c r="J101" s="318"/>
      <c r="K101" s="264" t="s">
        <v>1279</v>
      </c>
      <c r="L101" s="264"/>
      <c r="M101" s="295" t="s">
        <v>146</v>
      </c>
      <c r="N101" s="295" t="s">
        <v>510</v>
      </c>
      <c r="O101" s="264" t="s">
        <v>511</v>
      </c>
      <c r="P101" s="295"/>
      <c r="Q101" s="319">
        <v>9</v>
      </c>
      <c r="R101" s="264">
        <v>9.1999999999999993</v>
      </c>
      <c r="S101" s="263" t="s">
        <v>1280</v>
      </c>
      <c r="T101" s="263" t="s">
        <v>1281</v>
      </c>
      <c r="U101" s="264" t="s">
        <v>1282</v>
      </c>
      <c r="V101" s="283" t="s">
        <v>1283</v>
      </c>
      <c r="W101" s="270"/>
      <c r="X101" s="271"/>
      <c r="Y101" s="272"/>
      <c r="Z101" s="272"/>
      <c r="AA101" s="273">
        <f>IF(OR(J101="Fail",ISBLANK(J101)),INDEX('Issue Code Table'!C:C,MATCH(N:N,'Issue Code Table'!A:A,0)),IF(M101="Critical",6,IF(M101="Significant",5,IF(M101="Moderate",3,2))))</f>
        <v>5</v>
      </c>
    </row>
    <row r="102" spans="1:27" ht="112.5" customHeight="1" x14ac:dyDescent="0.25">
      <c r="A102" s="274" t="s">
        <v>1284</v>
      </c>
      <c r="B102" s="274" t="s">
        <v>186</v>
      </c>
      <c r="C102" s="274" t="s">
        <v>187</v>
      </c>
      <c r="D102" s="274" t="s">
        <v>259</v>
      </c>
      <c r="E102" s="274" t="s">
        <v>1285</v>
      </c>
      <c r="F102" s="274" t="s">
        <v>1286</v>
      </c>
      <c r="G102" s="274" t="s">
        <v>1287</v>
      </c>
      <c r="H102" s="274" t="s">
        <v>1117</v>
      </c>
      <c r="I102" s="275"/>
      <c r="J102" s="322"/>
      <c r="K102" s="275" t="s">
        <v>1288</v>
      </c>
      <c r="L102" s="275"/>
      <c r="M102" s="292" t="s">
        <v>136</v>
      </c>
      <c r="N102" s="292" t="s">
        <v>971</v>
      </c>
      <c r="O102" s="275" t="s">
        <v>972</v>
      </c>
      <c r="P102" s="292"/>
      <c r="Q102" s="323">
        <v>9</v>
      </c>
      <c r="R102" s="275">
        <v>9.3000000000000007</v>
      </c>
      <c r="S102" s="274" t="s">
        <v>1289</v>
      </c>
      <c r="T102" s="274" t="s">
        <v>1290</v>
      </c>
      <c r="U102" s="293" t="s">
        <v>1291</v>
      </c>
      <c r="V102" s="284" t="s">
        <v>1292</v>
      </c>
      <c r="W102" s="279"/>
      <c r="X102" s="280"/>
      <c r="Y102" s="281"/>
      <c r="Z102" s="281"/>
      <c r="AA102" s="282">
        <f>IF(OR(J102="Fail",ISBLANK(J102)),INDEX('Issue Code Table'!C:C,MATCH(N:N,'Issue Code Table'!A:A,0)),IF(M102="Critical",6,IF(M102="Significant",5,IF(M102="Moderate",3,2))))</f>
        <v>7</v>
      </c>
    </row>
    <row r="103" spans="1:27" ht="112.5" customHeight="1" x14ac:dyDescent="0.25">
      <c r="A103" s="263" t="s">
        <v>1293</v>
      </c>
      <c r="B103" s="265" t="s">
        <v>169</v>
      </c>
      <c r="C103" s="296" t="s">
        <v>170</v>
      </c>
      <c r="D103" s="263" t="s">
        <v>259</v>
      </c>
      <c r="E103" s="263" t="s">
        <v>1294</v>
      </c>
      <c r="F103" s="263" t="s">
        <v>1295</v>
      </c>
      <c r="G103" s="263" t="s">
        <v>1296</v>
      </c>
      <c r="H103" s="263" t="s">
        <v>1117</v>
      </c>
      <c r="I103" s="264"/>
      <c r="J103" s="318"/>
      <c r="K103" s="264" t="s">
        <v>1297</v>
      </c>
      <c r="L103" s="264"/>
      <c r="M103" s="295" t="s">
        <v>146</v>
      </c>
      <c r="N103" s="295" t="s">
        <v>510</v>
      </c>
      <c r="O103" s="264" t="s">
        <v>511</v>
      </c>
      <c r="P103" s="295"/>
      <c r="Q103" s="319">
        <v>9</v>
      </c>
      <c r="R103" s="264">
        <v>9.4</v>
      </c>
      <c r="S103" s="263" t="s">
        <v>1298</v>
      </c>
      <c r="T103" s="263" t="s">
        <v>1299</v>
      </c>
      <c r="U103" s="294" t="s">
        <v>1300</v>
      </c>
      <c r="V103" s="283" t="s">
        <v>1301</v>
      </c>
      <c r="W103" s="270"/>
      <c r="X103" s="271"/>
      <c r="Y103" s="272"/>
      <c r="Z103" s="272"/>
      <c r="AA103" s="273">
        <f>IF(OR(J103="Fail",ISBLANK(J103)),INDEX('Issue Code Table'!C:C,MATCH(N:N,'Issue Code Table'!A:A,0)),IF(M103="Critical",6,IF(M103="Significant",5,IF(M103="Moderate",3,2))))</f>
        <v>5</v>
      </c>
    </row>
    <row r="104" spans="1:27" ht="112.5" customHeight="1" x14ac:dyDescent="0.25">
      <c r="A104" s="274" t="s">
        <v>1302</v>
      </c>
      <c r="B104" s="276" t="s">
        <v>150</v>
      </c>
      <c r="C104" s="321" t="s">
        <v>1205</v>
      </c>
      <c r="D104" s="274" t="s">
        <v>259</v>
      </c>
      <c r="E104" s="274" t="s">
        <v>1303</v>
      </c>
      <c r="F104" s="274" t="s">
        <v>1304</v>
      </c>
      <c r="G104" s="274" t="s">
        <v>1305</v>
      </c>
      <c r="H104" s="274" t="s">
        <v>1306</v>
      </c>
      <c r="I104" s="275"/>
      <c r="J104" s="322"/>
      <c r="K104" s="275" t="s">
        <v>1307</v>
      </c>
      <c r="L104" s="275"/>
      <c r="M104" s="292" t="s">
        <v>146</v>
      </c>
      <c r="N104" s="292" t="s">
        <v>510</v>
      </c>
      <c r="O104" s="275" t="s">
        <v>511</v>
      </c>
      <c r="P104" s="292"/>
      <c r="Q104" s="323">
        <v>9</v>
      </c>
      <c r="R104" s="275">
        <v>9.5</v>
      </c>
      <c r="S104" s="274" t="s">
        <v>1308</v>
      </c>
      <c r="T104" s="274" t="s">
        <v>1309</v>
      </c>
      <c r="U104" s="293" t="s">
        <v>1310</v>
      </c>
      <c r="V104" s="284" t="s">
        <v>1311</v>
      </c>
      <c r="W104" s="279"/>
      <c r="X104" s="280"/>
      <c r="Y104" s="281"/>
      <c r="Z104" s="281"/>
      <c r="AA104" s="282">
        <f>IF(OR(J104="Fail",ISBLANK(J104)),INDEX('Issue Code Table'!C:C,MATCH(N:N,'Issue Code Table'!A:A,0)),IF(M104="Critical",6,IF(M104="Significant",5,IF(M104="Moderate",3,2))))</f>
        <v>5</v>
      </c>
    </row>
    <row r="105" spans="1:27" ht="112.5" customHeight="1" x14ac:dyDescent="0.25">
      <c r="A105" s="263" t="s">
        <v>1312</v>
      </c>
      <c r="B105" s="265" t="s">
        <v>150</v>
      </c>
      <c r="C105" s="317" t="s">
        <v>1205</v>
      </c>
      <c r="D105" s="263" t="s">
        <v>259</v>
      </c>
      <c r="E105" s="263" t="s">
        <v>1313</v>
      </c>
      <c r="F105" s="263" t="s">
        <v>1314</v>
      </c>
      <c r="G105" s="263" t="s">
        <v>1315</v>
      </c>
      <c r="H105" s="263" t="s">
        <v>1316</v>
      </c>
      <c r="I105" s="264"/>
      <c r="J105" s="318"/>
      <c r="K105" s="264" t="s">
        <v>1317</v>
      </c>
      <c r="L105" s="264"/>
      <c r="M105" s="295" t="s">
        <v>146</v>
      </c>
      <c r="N105" s="295" t="s">
        <v>510</v>
      </c>
      <c r="O105" s="264" t="s">
        <v>511</v>
      </c>
      <c r="P105" s="295"/>
      <c r="Q105" s="319">
        <v>9</v>
      </c>
      <c r="R105" s="264">
        <v>9.6</v>
      </c>
      <c r="S105" s="263" t="s">
        <v>1318</v>
      </c>
      <c r="T105" s="263" t="s">
        <v>1319</v>
      </c>
      <c r="U105" s="294" t="s">
        <v>1320</v>
      </c>
      <c r="V105" s="283" t="s">
        <v>1321</v>
      </c>
      <c r="W105" s="270"/>
      <c r="X105" s="271"/>
      <c r="Y105" s="272"/>
      <c r="Z105" s="272"/>
      <c r="AA105" s="273">
        <f>IF(OR(J105="Fail",ISBLANK(J105)),INDEX('Issue Code Table'!C:C,MATCH(N:N,'Issue Code Table'!A:A,0)),IF(M105="Critical",6,IF(M105="Significant",5,IF(M105="Moderate",3,2))))</f>
        <v>5</v>
      </c>
    </row>
    <row r="106" spans="1:27" ht="112.5" customHeight="1" x14ac:dyDescent="0.25">
      <c r="A106" s="274" t="s">
        <v>1322</v>
      </c>
      <c r="B106" s="276" t="s">
        <v>891</v>
      </c>
      <c r="C106" s="298" t="s">
        <v>847</v>
      </c>
      <c r="D106" s="274" t="s">
        <v>259</v>
      </c>
      <c r="E106" s="274" t="s">
        <v>1323</v>
      </c>
      <c r="F106" s="274" t="s">
        <v>1324</v>
      </c>
      <c r="G106" s="274" t="s">
        <v>1325</v>
      </c>
      <c r="H106" s="274" t="s">
        <v>1326</v>
      </c>
      <c r="I106" s="275"/>
      <c r="J106" s="322"/>
      <c r="K106" s="275" t="s">
        <v>1327</v>
      </c>
      <c r="L106" s="275"/>
      <c r="M106" s="292" t="s">
        <v>146</v>
      </c>
      <c r="N106" s="292" t="s">
        <v>510</v>
      </c>
      <c r="O106" s="275" t="s">
        <v>511</v>
      </c>
      <c r="P106" s="292"/>
      <c r="Q106" s="323">
        <v>9</v>
      </c>
      <c r="R106" s="275">
        <v>9.6999999999999993</v>
      </c>
      <c r="S106" s="274" t="s">
        <v>1328</v>
      </c>
      <c r="T106" s="274" t="s">
        <v>1329</v>
      </c>
      <c r="U106" s="293" t="s">
        <v>1330</v>
      </c>
      <c r="V106" s="284" t="s">
        <v>1331</v>
      </c>
      <c r="W106" s="279"/>
      <c r="X106" s="280"/>
      <c r="Y106" s="281"/>
      <c r="Z106" s="281"/>
      <c r="AA106" s="282">
        <f>IF(OR(J106="Fail",ISBLANK(J106)),INDEX('Issue Code Table'!C:C,MATCH(N:N,'Issue Code Table'!A:A,0)),IF(M106="Critical",6,IF(M106="Significant",5,IF(M106="Moderate",3,2))))</f>
        <v>5</v>
      </c>
    </row>
    <row r="107" spans="1:27" ht="112.5" customHeight="1" x14ac:dyDescent="0.25">
      <c r="A107" s="263" t="s">
        <v>1332</v>
      </c>
      <c r="B107" s="265" t="s">
        <v>891</v>
      </c>
      <c r="C107" s="296" t="s">
        <v>847</v>
      </c>
      <c r="D107" s="263" t="s">
        <v>259</v>
      </c>
      <c r="E107" s="263" t="s">
        <v>1333</v>
      </c>
      <c r="F107" s="263" t="s">
        <v>1334</v>
      </c>
      <c r="G107" s="263" t="s">
        <v>1335</v>
      </c>
      <c r="H107" s="263" t="s">
        <v>1117</v>
      </c>
      <c r="I107" s="264"/>
      <c r="J107" s="318"/>
      <c r="K107" s="264" t="s">
        <v>1336</v>
      </c>
      <c r="L107" s="264"/>
      <c r="M107" s="295" t="s">
        <v>146</v>
      </c>
      <c r="N107" s="295" t="s">
        <v>510</v>
      </c>
      <c r="O107" s="264" t="s">
        <v>511</v>
      </c>
      <c r="P107" s="295"/>
      <c r="Q107" s="319">
        <v>9</v>
      </c>
      <c r="R107" s="264">
        <v>9.8000000000000007</v>
      </c>
      <c r="S107" s="263" t="s">
        <v>1337</v>
      </c>
      <c r="T107" s="263" t="s">
        <v>1338</v>
      </c>
      <c r="U107" s="294" t="s">
        <v>1339</v>
      </c>
      <c r="V107" s="283" t="s">
        <v>1340</v>
      </c>
      <c r="W107" s="270"/>
      <c r="X107" s="271"/>
      <c r="Y107" s="272"/>
      <c r="Z107" s="272"/>
      <c r="AA107" s="273">
        <f>IF(OR(J107="Fail",ISBLANK(J107)),INDEX('Issue Code Table'!C:C,MATCH(N:N,'Issue Code Table'!A:A,0)),IF(M107="Critical",6,IF(M107="Significant",5,IF(M107="Moderate",3,2))))</f>
        <v>5</v>
      </c>
    </row>
    <row r="108" spans="1:27" ht="112.5" customHeight="1" x14ac:dyDescent="0.25">
      <c r="A108" s="274" t="s">
        <v>1341</v>
      </c>
      <c r="B108" s="276" t="s">
        <v>891</v>
      </c>
      <c r="C108" s="298" t="s">
        <v>847</v>
      </c>
      <c r="D108" s="274" t="s">
        <v>259</v>
      </c>
      <c r="E108" s="274" t="s">
        <v>1342</v>
      </c>
      <c r="F108" s="274" t="s">
        <v>1343</v>
      </c>
      <c r="G108" s="274" t="s">
        <v>1344</v>
      </c>
      <c r="H108" s="274" t="s">
        <v>1117</v>
      </c>
      <c r="I108" s="275"/>
      <c r="J108" s="322"/>
      <c r="K108" s="275" t="s">
        <v>1345</v>
      </c>
      <c r="L108" s="275"/>
      <c r="M108" s="292" t="s">
        <v>146</v>
      </c>
      <c r="N108" s="292" t="s">
        <v>510</v>
      </c>
      <c r="O108" s="275" t="s">
        <v>511</v>
      </c>
      <c r="P108" s="292"/>
      <c r="Q108" s="323">
        <v>9</v>
      </c>
      <c r="R108" s="275">
        <v>9.9</v>
      </c>
      <c r="S108" s="274" t="s">
        <v>1346</v>
      </c>
      <c r="T108" s="274" t="s">
        <v>1347</v>
      </c>
      <c r="U108" s="293" t="s">
        <v>1348</v>
      </c>
      <c r="V108" s="284" t="s">
        <v>529</v>
      </c>
      <c r="W108" s="279"/>
      <c r="X108" s="280"/>
      <c r="Y108" s="281"/>
      <c r="Z108" s="281"/>
      <c r="AA108" s="282">
        <f>IF(OR(J108="Fail",ISBLANK(J108)),INDEX('Issue Code Table'!C:C,MATCH(N:N,'Issue Code Table'!A:A,0)),IF(M108="Critical",6,IF(M108="Significant",5,IF(M108="Moderate",3,2))))</f>
        <v>5</v>
      </c>
    </row>
    <row r="109" spans="1:27" ht="112.5" customHeight="1" x14ac:dyDescent="0.25">
      <c r="A109" s="263" t="s">
        <v>1349</v>
      </c>
      <c r="B109" s="265" t="s">
        <v>891</v>
      </c>
      <c r="C109" s="296" t="s">
        <v>847</v>
      </c>
      <c r="D109" s="263" t="s">
        <v>259</v>
      </c>
      <c r="E109" s="263" t="s">
        <v>1350</v>
      </c>
      <c r="F109" s="263" t="s">
        <v>1351</v>
      </c>
      <c r="G109" s="263" t="s">
        <v>1352</v>
      </c>
      <c r="H109" s="263" t="s">
        <v>1117</v>
      </c>
      <c r="I109" s="264"/>
      <c r="J109" s="318"/>
      <c r="K109" s="264" t="s">
        <v>1353</v>
      </c>
      <c r="L109" s="264"/>
      <c r="M109" s="295" t="s">
        <v>146</v>
      </c>
      <c r="N109" s="295" t="s">
        <v>510</v>
      </c>
      <c r="O109" s="264" t="s">
        <v>511</v>
      </c>
      <c r="P109" s="295"/>
      <c r="Q109" s="319">
        <v>9</v>
      </c>
      <c r="R109" s="331">
        <v>9.1</v>
      </c>
      <c r="S109" s="263" t="s">
        <v>1354</v>
      </c>
      <c r="T109" s="263" t="s">
        <v>1355</v>
      </c>
      <c r="U109" s="294" t="s">
        <v>1356</v>
      </c>
      <c r="V109" s="283" t="s">
        <v>529</v>
      </c>
      <c r="W109" s="270"/>
      <c r="X109" s="271"/>
      <c r="Y109" s="272"/>
      <c r="Z109" s="272"/>
      <c r="AA109" s="273">
        <f>IF(OR(J109="Fail",ISBLANK(J109)),INDEX('Issue Code Table'!C:C,MATCH(N:N,'Issue Code Table'!A:A,0)),IF(M109="Critical",6,IF(M109="Significant",5,IF(M109="Moderate",3,2))))</f>
        <v>5</v>
      </c>
    </row>
    <row r="110" spans="1:27" ht="112.5" customHeight="1" x14ac:dyDescent="0.25">
      <c r="A110" s="274" t="s">
        <v>1357</v>
      </c>
      <c r="B110" s="276" t="s">
        <v>150</v>
      </c>
      <c r="C110" s="321" t="s">
        <v>1205</v>
      </c>
      <c r="D110" s="274" t="s">
        <v>259</v>
      </c>
      <c r="E110" s="274" t="s">
        <v>1358</v>
      </c>
      <c r="F110" s="274" t="s">
        <v>1359</v>
      </c>
      <c r="G110" s="274" t="s">
        <v>1360</v>
      </c>
      <c r="H110" s="274" t="s">
        <v>1117</v>
      </c>
      <c r="I110" s="275"/>
      <c r="J110" s="322"/>
      <c r="K110" s="275" t="s">
        <v>1361</v>
      </c>
      <c r="L110" s="275"/>
      <c r="M110" s="292" t="s">
        <v>146</v>
      </c>
      <c r="N110" s="292" t="s">
        <v>510</v>
      </c>
      <c r="O110" s="275" t="s">
        <v>511</v>
      </c>
      <c r="P110" s="292"/>
      <c r="Q110" s="323">
        <v>9</v>
      </c>
      <c r="R110" s="275">
        <v>9.11</v>
      </c>
      <c r="S110" s="274" t="s">
        <v>1362</v>
      </c>
      <c r="T110" s="274" t="s">
        <v>1363</v>
      </c>
      <c r="U110" s="293" t="s">
        <v>1364</v>
      </c>
      <c r="V110" s="284" t="s">
        <v>529</v>
      </c>
      <c r="W110" s="279"/>
      <c r="X110" s="280"/>
      <c r="Y110" s="281"/>
      <c r="Z110" s="281"/>
      <c r="AA110" s="282">
        <f>IF(OR(J110="Fail",ISBLANK(J110)),INDEX('Issue Code Table'!C:C,MATCH(N:N,'Issue Code Table'!A:A,0)),IF(M110="Critical",6,IF(M110="Significant",5,IF(M110="Moderate",3,2))))</f>
        <v>5</v>
      </c>
    </row>
    <row r="111" spans="1:27" ht="112.5" customHeight="1" x14ac:dyDescent="0.25">
      <c r="A111" s="263" t="s">
        <v>1365</v>
      </c>
      <c r="B111" s="265" t="s">
        <v>150</v>
      </c>
      <c r="C111" s="317" t="s">
        <v>1205</v>
      </c>
      <c r="D111" s="263" t="s">
        <v>259</v>
      </c>
      <c r="E111" s="263" t="s">
        <v>1366</v>
      </c>
      <c r="F111" s="263" t="s">
        <v>1367</v>
      </c>
      <c r="G111" s="263" t="s">
        <v>1368</v>
      </c>
      <c r="H111" s="263" t="s">
        <v>1117</v>
      </c>
      <c r="I111" s="264"/>
      <c r="J111" s="318"/>
      <c r="K111" s="264" t="s">
        <v>1369</v>
      </c>
      <c r="L111" s="264"/>
      <c r="M111" s="295" t="s">
        <v>146</v>
      </c>
      <c r="N111" s="295" t="s">
        <v>1007</v>
      </c>
      <c r="O111" s="264" t="s">
        <v>1008</v>
      </c>
      <c r="P111" s="295"/>
      <c r="Q111" s="319">
        <v>9</v>
      </c>
      <c r="R111" s="264">
        <v>9.1199999999999992</v>
      </c>
      <c r="S111" s="263" t="s">
        <v>1370</v>
      </c>
      <c r="T111" s="263" t="s">
        <v>1371</v>
      </c>
      <c r="U111" s="294" t="s">
        <v>1372</v>
      </c>
      <c r="V111" s="283" t="s">
        <v>529</v>
      </c>
      <c r="W111" s="270"/>
      <c r="X111" s="271"/>
      <c r="Y111" s="272"/>
      <c r="Z111" s="272"/>
      <c r="AA111" s="273">
        <f>IF(OR(J111="Fail",ISBLANK(J111)),INDEX('Issue Code Table'!C:C,MATCH(N:N,'Issue Code Table'!A:A,0)),IF(M111="Critical",6,IF(M111="Significant",5,IF(M111="Moderate",3,2))))</f>
        <v>5</v>
      </c>
    </row>
    <row r="112" spans="1:27" ht="112.5" customHeight="1" x14ac:dyDescent="0.25">
      <c r="A112" s="274" t="s">
        <v>1373</v>
      </c>
      <c r="B112" s="276" t="s">
        <v>150</v>
      </c>
      <c r="C112" s="321" t="s">
        <v>1205</v>
      </c>
      <c r="D112" s="274" t="s">
        <v>259</v>
      </c>
      <c r="E112" s="274" t="s">
        <v>1374</v>
      </c>
      <c r="F112" s="274" t="s">
        <v>1375</v>
      </c>
      <c r="G112" s="274" t="s">
        <v>1376</v>
      </c>
      <c r="H112" s="274" t="s">
        <v>1117</v>
      </c>
      <c r="I112" s="275"/>
      <c r="J112" s="322"/>
      <c r="K112" s="275" t="s">
        <v>1377</v>
      </c>
      <c r="L112" s="275"/>
      <c r="M112" s="292" t="s">
        <v>146</v>
      </c>
      <c r="N112" s="292" t="s">
        <v>1007</v>
      </c>
      <c r="O112" s="275" t="s">
        <v>1008</v>
      </c>
      <c r="P112" s="292"/>
      <c r="Q112" s="323">
        <v>9</v>
      </c>
      <c r="R112" s="275">
        <v>9.1300000000000008</v>
      </c>
      <c r="S112" s="274" t="s">
        <v>1378</v>
      </c>
      <c r="T112" s="274" t="s">
        <v>1379</v>
      </c>
      <c r="U112" s="293" t="s">
        <v>1380</v>
      </c>
      <c r="V112" s="284" t="s">
        <v>529</v>
      </c>
      <c r="W112" s="279"/>
      <c r="X112" s="280"/>
      <c r="Y112" s="281"/>
      <c r="Z112" s="281"/>
      <c r="AA112" s="282">
        <f>IF(OR(J112="Fail",ISBLANK(J112)),INDEX('Issue Code Table'!C:C,MATCH(N:N,'Issue Code Table'!A:A,0)),IF(M112="Critical",6,IF(M112="Significant",5,IF(M112="Moderate",3,2))))</f>
        <v>5</v>
      </c>
    </row>
    <row r="113" spans="1:27" ht="112.5" customHeight="1" x14ac:dyDescent="0.25">
      <c r="A113" s="263" t="s">
        <v>1381</v>
      </c>
      <c r="B113" s="265" t="s">
        <v>150</v>
      </c>
      <c r="C113" s="317" t="s">
        <v>1205</v>
      </c>
      <c r="D113" s="263" t="s">
        <v>259</v>
      </c>
      <c r="E113" s="263" t="s">
        <v>1382</v>
      </c>
      <c r="F113" s="263" t="s">
        <v>1383</v>
      </c>
      <c r="G113" s="263" t="s">
        <v>1384</v>
      </c>
      <c r="H113" s="263" t="s">
        <v>1117</v>
      </c>
      <c r="I113" s="264"/>
      <c r="J113" s="318"/>
      <c r="K113" s="264" t="s">
        <v>1385</v>
      </c>
      <c r="L113" s="264"/>
      <c r="M113" s="295" t="s">
        <v>146</v>
      </c>
      <c r="N113" s="295" t="s">
        <v>1007</v>
      </c>
      <c r="O113" s="264" t="s">
        <v>1008</v>
      </c>
      <c r="P113" s="295"/>
      <c r="Q113" s="319">
        <v>9</v>
      </c>
      <c r="R113" s="264">
        <v>9.14</v>
      </c>
      <c r="S113" s="263" t="s">
        <v>1386</v>
      </c>
      <c r="T113" s="263" t="s">
        <v>1387</v>
      </c>
      <c r="U113" s="294" t="s">
        <v>1388</v>
      </c>
      <c r="V113" s="283" t="s">
        <v>529</v>
      </c>
      <c r="W113" s="270"/>
      <c r="X113" s="271"/>
      <c r="Y113" s="272"/>
      <c r="Z113" s="272"/>
      <c r="AA113" s="273">
        <f>IF(OR(J113="Fail",ISBLANK(J113)),INDEX('Issue Code Table'!C:C,MATCH(N:N,'Issue Code Table'!A:A,0)),IF(M113="Critical",6,IF(M113="Significant",5,IF(M113="Moderate",3,2))))</f>
        <v>5</v>
      </c>
    </row>
    <row r="114" spans="1:27" ht="112.5" customHeight="1" x14ac:dyDescent="0.25">
      <c r="A114" s="274" t="s">
        <v>1389</v>
      </c>
      <c r="B114" s="276" t="s">
        <v>150</v>
      </c>
      <c r="C114" s="321" t="s">
        <v>1205</v>
      </c>
      <c r="D114" s="274" t="s">
        <v>259</v>
      </c>
      <c r="E114" s="274" t="s">
        <v>1390</v>
      </c>
      <c r="F114" s="274" t="s">
        <v>1391</v>
      </c>
      <c r="G114" s="274" t="s">
        <v>1392</v>
      </c>
      <c r="H114" s="274" t="s">
        <v>1117</v>
      </c>
      <c r="I114" s="275"/>
      <c r="J114" s="322"/>
      <c r="K114" s="275" t="s">
        <v>1393</v>
      </c>
      <c r="L114" s="275"/>
      <c r="M114" s="292" t="s">
        <v>146</v>
      </c>
      <c r="N114" s="292" t="s">
        <v>1007</v>
      </c>
      <c r="O114" s="275" t="s">
        <v>1008</v>
      </c>
      <c r="P114" s="292"/>
      <c r="Q114" s="323">
        <v>9</v>
      </c>
      <c r="R114" s="275">
        <v>9.15</v>
      </c>
      <c r="S114" s="274" t="s">
        <v>1394</v>
      </c>
      <c r="T114" s="274" t="s">
        <v>1395</v>
      </c>
      <c r="U114" s="293" t="s">
        <v>1396</v>
      </c>
      <c r="V114" s="284" t="s">
        <v>529</v>
      </c>
      <c r="W114" s="279"/>
      <c r="X114" s="280"/>
      <c r="Y114" s="281"/>
      <c r="Z114" s="281"/>
      <c r="AA114" s="282">
        <f>IF(OR(J114="Fail",ISBLANK(J114)),INDEX('Issue Code Table'!C:C,MATCH(N:N,'Issue Code Table'!A:A,0)),IF(M114="Critical",6,IF(M114="Significant",5,IF(M114="Moderate",3,2))))</f>
        <v>5</v>
      </c>
    </row>
    <row r="115" spans="1:27" ht="112.5" customHeight="1" x14ac:dyDescent="0.25">
      <c r="A115" s="263" t="s">
        <v>1397</v>
      </c>
      <c r="B115" s="265" t="s">
        <v>150</v>
      </c>
      <c r="C115" s="317" t="s">
        <v>1205</v>
      </c>
      <c r="D115" s="263" t="s">
        <v>259</v>
      </c>
      <c r="E115" s="263" t="s">
        <v>1398</v>
      </c>
      <c r="F115" s="263" t="s">
        <v>1399</v>
      </c>
      <c r="G115" s="263" t="s">
        <v>1400</v>
      </c>
      <c r="H115" s="263" t="s">
        <v>1117</v>
      </c>
      <c r="I115" s="264"/>
      <c r="J115" s="318"/>
      <c r="K115" s="264" t="s">
        <v>1401</v>
      </c>
      <c r="L115" s="264"/>
      <c r="M115" s="295" t="s">
        <v>146</v>
      </c>
      <c r="N115" s="295" t="s">
        <v>1007</v>
      </c>
      <c r="O115" s="264" t="s">
        <v>1008</v>
      </c>
      <c r="P115" s="295"/>
      <c r="Q115" s="319">
        <v>9</v>
      </c>
      <c r="R115" s="264">
        <v>9.16</v>
      </c>
      <c r="S115" s="263" t="s">
        <v>1402</v>
      </c>
      <c r="T115" s="263" t="s">
        <v>1403</v>
      </c>
      <c r="U115" s="294" t="s">
        <v>1404</v>
      </c>
      <c r="V115" s="283" t="s">
        <v>529</v>
      </c>
      <c r="W115" s="270"/>
      <c r="X115" s="271"/>
      <c r="Y115" s="272"/>
      <c r="Z115" s="272"/>
      <c r="AA115" s="273">
        <f>IF(OR(J115="Fail",ISBLANK(J115)),INDEX('Issue Code Table'!C:C,MATCH(N:N,'Issue Code Table'!A:A,0)),IF(M115="Critical",6,IF(M115="Significant",5,IF(M115="Moderate",3,2))))</f>
        <v>5</v>
      </c>
    </row>
    <row r="116" spans="1:27" ht="112.5" customHeight="1" x14ac:dyDescent="0.25">
      <c r="A116" s="274" t="s">
        <v>1405</v>
      </c>
      <c r="B116" s="276" t="s">
        <v>150</v>
      </c>
      <c r="C116" s="321" t="s">
        <v>1205</v>
      </c>
      <c r="D116" s="274" t="s">
        <v>259</v>
      </c>
      <c r="E116" s="274" t="s">
        <v>1406</v>
      </c>
      <c r="F116" s="274" t="s">
        <v>1407</v>
      </c>
      <c r="G116" s="274" t="s">
        <v>1408</v>
      </c>
      <c r="H116" s="274" t="s">
        <v>1117</v>
      </c>
      <c r="I116" s="275"/>
      <c r="J116" s="322"/>
      <c r="K116" s="275" t="s">
        <v>1409</v>
      </c>
      <c r="L116" s="275"/>
      <c r="M116" s="292" t="s">
        <v>146</v>
      </c>
      <c r="N116" s="292" t="s">
        <v>1007</v>
      </c>
      <c r="O116" s="275" t="s">
        <v>1008</v>
      </c>
      <c r="P116" s="292"/>
      <c r="Q116" s="323">
        <v>9</v>
      </c>
      <c r="R116" s="275">
        <v>9.17</v>
      </c>
      <c r="S116" s="274" t="s">
        <v>1410</v>
      </c>
      <c r="T116" s="274" t="s">
        <v>1411</v>
      </c>
      <c r="U116" s="293" t="s">
        <v>1412</v>
      </c>
      <c r="V116" s="284" t="s">
        <v>529</v>
      </c>
      <c r="W116" s="279"/>
      <c r="X116" s="280"/>
      <c r="Y116" s="281"/>
      <c r="Z116" s="281"/>
      <c r="AA116" s="282">
        <f>IF(OR(J116="Fail",ISBLANK(J116)),INDEX('Issue Code Table'!C:C,MATCH(N:N,'Issue Code Table'!A:A,0)),IF(M116="Critical",6,IF(M116="Significant",5,IF(M116="Moderate",3,2))))</f>
        <v>5</v>
      </c>
    </row>
    <row r="117" spans="1:27" ht="112.5" customHeight="1" x14ac:dyDescent="0.25">
      <c r="A117" s="263" t="s">
        <v>1413</v>
      </c>
      <c r="B117" s="265" t="s">
        <v>150</v>
      </c>
      <c r="C117" s="317" t="s">
        <v>1205</v>
      </c>
      <c r="D117" s="263" t="s">
        <v>259</v>
      </c>
      <c r="E117" s="263" t="s">
        <v>1414</v>
      </c>
      <c r="F117" s="263" t="s">
        <v>1415</v>
      </c>
      <c r="G117" s="263" t="s">
        <v>1416</v>
      </c>
      <c r="H117" s="263" t="s">
        <v>1117</v>
      </c>
      <c r="I117" s="264"/>
      <c r="J117" s="318"/>
      <c r="K117" s="264" t="s">
        <v>1417</v>
      </c>
      <c r="L117" s="264"/>
      <c r="M117" s="295" t="s">
        <v>156</v>
      </c>
      <c r="N117" s="295" t="s">
        <v>1418</v>
      </c>
      <c r="O117" s="264" t="s">
        <v>1419</v>
      </c>
      <c r="P117" s="295"/>
      <c r="Q117" s="319">
        <v>9</v>
      </c>
      <c r="R117" s="264">
        <v>9.18</v>
      </c>
      <c r="S117" s="263" t="s">
        <v>1420</v>
      </c>
      <c r="T117" s="263" t="s">
        <v>1421</v>
      </c>
      <c r="U117" s="294" t="s">
        <v>1422</v>
      </c>
      <c r="V117" s="263"/>
      <c r="W117" s="270"/>
      <c r="X117" s="271"/>
      <c r="Y117" s="272"/>
      <c r="Z117" s="272"/>
      <c r="AA117" s="273">
        <f>IF(OR(J117="Fail",ISBLANK(J117)),INDEX('Issue Code Table'!C:C,MATCH(N:N,'Issue Code Table'!A:A,0)),IF(M117="Critical",6,IF(M117="Significant",5,IF(M117="Moderate",3,2))))</f>
        <v>7</v>
      </c>
    </row>
    <row r="118" spans="1:27" ht="112.5" customHeight="1" x14ac:dyDescent="0.25">
      <c r="A118" s="274" t="s">
        <v>1423</v>
      </c>
      <c r="B118" s="276" t="s">
        <v>150</v>
      </c>
      <c r="C118" s="321" t="s">
        <v>1205</v>
      </c>
      <c r="D118" s="274" t="s">
        <v>259</v>
      </c>
      <c r="E118" s="274" t="s">
        <v>1424</v>
      </c>
      <c r="F118" s="274" t="s">
        <v>1425</v>
      </c>
      <c r="G118" s="274" t="s">
        <v>1426</v>
      </c>
      <c r="H118" s="274" t="s">
        <v>1117</v>
      </c>
      <c r="I118" s="275"/>
      <c r="J118" s="322"/>
      <c r="K118" s="275" t="s">
        <v>1427</v>
      </c>
      <c r="L118" s="275"/>
      <c r="M118" s="292" t="s">
        <v>156</v>
      </c>
      <c r="N118" s="292" t="s">
        <v>1418</v>
      </c>
      <c r="O118" s="275" t="s">
        <v>1419</v>
      </c>
      <c r="P118" s="292"/>
      <c r="Q118" s="323">
        <v>9</v>
      </c>
      <c r="R118" s="275">
        <v>9.19</v>
      </c>
      <c r="S118" s="274" t="s">
        <v>1428</v>
      </c>
      <c r="T118" s="274" t="s">
        <v>1429</v>
      </c>
      <c r="U118" s="293" t="s">
        <v>1430</v>
      </c>
      <c r="V118" s="274"/>
      <c r="W118" s="279"/>
      <c r="X118" s="280"/>
      <c r="Y118" s="281"/>
      <c r="Z118" s="281"/>
      <c r="AA118" s="282">
        <f>IF(OR(J118="Fail",ISBLANK(J118)),INDEX('Issue Code Table'!C:C,MATCH(N:N,'Issue Code Table'!A:A,0)),IF(M118="Critical",6,IF(M118="Significant",5,IF(M118="Moderate",3,2))))</f>
        <v>7</v>
      </c>
    </row>
    <row r="119" spans="1:27" ht="112.5" customHeight="1" x14ac:dyDescent="0.25">
      <c r="A119" s="263" t="s">
        <v>1431</v>
      </c>
      <c r="B119" s="263" t="s">
        <v>891</v>
      </c>
      <c r="C119" s="263" t="s">
        <v>847</v>
      </c>
      <c r="D119" s="263" t="s">
        <v>259</v>
      </c>
      <c r="E119" s="263" t="s">
        <v>1432</v>
      </c>
      <c r="F119" s="263" t="s">
        <v>1433</v>
      </c>
      <c r="G119" s="263" t="s">
        <v>1434</v>
      </c>
      <c r="H119" s="263" t="s">
        <v>1117</v>
      </c>
      <c r="I119" s="264"/>
      <c r="J119" s="318"/>
      <c r="K119" s="264" t="s">
        <v>1435</v>
      </c>
      <c r="L119" s="264"/>
      <c r="M119" s="295" t="s">
        <v>146</v>
      </c>
      <c r="N119" s="295" t="s">
        <v>510</v>
      </c>
      <c r="O119" s="264" t="s">
        <v>511</v>
      </c>
      <c r="P119" s="295"/>
      <c r="Q119" s="319">
        <v>9</v>
      </c>
      <c r="R119" s="331">
        <v>9.1999999999999993</v>
      </c>
      <c r="S119" s="263" t="s">
        <v>1436</v>
      </c>
      <c r="T119" s="263" t="s">
        <v>1437</v>
      </c>
      <c r="U119" s="294" t="s">
        <v>1438</v>
      </c>
      <c r="V119" s="283" t="s">
        <v>529</v>
      </c>
      <c r="W119" s="270"/>
      <c r="X119" s="271"/>
      <c r="Y119" s="272"/>
      <c r="Z119" s="272"/>
      <c r="AA119" s="273">
        <f>IF(OR(J119="Fail",ISBLANK(J119)),INDEX('Issue Code Table'!C:C,MATCH(N:N,'Issue Code Table'!A:A,0)),IF(M119="Critical",6,IF(M119="Significant",5,IF(M119="Moderate",3,2))))</f>
        <v>5</v>
      </c>
    </row>
    <row r="120" spans="1:27" ht="112.5" customHeight="1" x14ac:dyDescent="0.25">
      <c r="A120" s="274" t="s">
        <v>1439</v>
      </c>
      <c r="B120" s="274" t="s">
        <v>891</v>
      </c>
      <c r="C120" s="274" t="s">
        <v>847</v>
      </c>
      <c r="D120" s="274" t="s">
        <v>259</v>
      </c>
      <c r="E120" s="274" t="s">
        <v>1440</v>
      </c>
      <c r="F120" s="274" t="s">
        <v>1441</v>
      </c>
      <c r="G120" s="274" t="s">
        <v>1442</v>
      </c>
      <c r="H120" s="274" t="s">
        <v>1117</v>
      </c>
      <c r="I120" s="275"/>
      <c r="J120" s="322"/>
      <c r="K120" s="275" t="s">
        <v>1443</v>
      </c>
      <c r="L120" s="275"/>
      <c r="M120" s="292" t="s">
        <v>146</v>
      </c>
      <c r="N120" s="292" t="s">
        <v>510</v>
      </c>
      <c r="O120" s="275" t="s">
        <v>511</v>
      </c>
      <c r="P120" s="292"/>
      <c r="Q120" s="323">
        <v>9</v>
      </c>
      <c r="R120" s="275">
        <v>9.2100000000000009</v>
      </c>
      <c r="S120" s="274" t="s">
        <v>1444</v>
      </c>
      <c r="T120" s="274" t="s">
        <v>1445</v>
      </c>
      <c r="U120" s="293" t="s">
        <v>1446</v>
      </c>
      <c r="V120" s="284" t="s">
        <v>529</v>
      </c>
      <c r="W120" s="279"/>
      <c r="X120" s="280"/>
      <c r="Y120" s="281"/>
      <c r="Z120" s="281"/>
      <c r="AA120" s="282">
        <f>IF(OR(J120="Fail",ISBLANK(J120)),INDEX('Issue Code Table'!C:C,MATCH(N:N,'Issue Code Table'!A:A,0)),IF(M120="Critical",6,IF(M120="Significant",5,IF(M120="Moderate",3,2))))</f>
        <v>5</v>
      </c>
    </row>
    <row r="121" spans="1:27" ht="122.1" customHeight="1" x14ac:dyDescent="0.25">
      <c r="A121" s="263" t="s">
        <v>1447</v>
      </c>
      <c r="B121" s="265" t="s">
        <v>169</v>
      </c>
      <c r="C121" s="296" t="s">
        <v>170</v>
      </c>
      <c r="D121" s="263" t="s">
        <v>188</v>
      </c>
      <c r="E121" s="263" t="s">
        <v>1448</v>
      </c>
      <c r="F121" s="263" t="s">
        <v>1449</v>
      </c>
      <c r="G121" s="263" t="s">
        <v>1450</v>
      </c>
      <c r="H121" s="263" t="s">
        <v>1117</v>
      </c>
      <c r="I121" s="264"/>
      <c r="J121" s="318"/>
      <c r="K121" s="264" t="s">
        <v>1451</v>
      </c>
      <c r="L121" s="264"/>
      <c r="M121" s="295" t="s">
        <v>146</v>
      </c>
      <c r="N121" s="295" t="s">
        <v>510</v>
      </c>
      <c r="O121" s="264" t="s">
        <v>511</v>
      </c>
      <c r="P121" s="295"/>
      <c r="Q121" s="319">
        <v>9</v>
      </c>
      <c r="R121" s="264">
        <v>9.2200000000000006</v>
      </c>
      <c r="S121" s="263" t="s">
        <v>1452</v>
      </c>
      <c r="T121" s="263" t="s">
        <v>1453</v>
      </c>
      <c r="U121" s="294" t="s">
        <v>1454</v>
      </c>
      <c r="V121" s="283" t="s">
        <v>529</v>
      </c>
      <c r="W121" s="270"/>
      <c r="X121" s="271"/>
      <c r="Y121" s="272"/>
      <c r="Z121" s="272"/>
      <c r="AA121" s="273">
        <f>IF(OR(J121="Fail",ISBLANK(J121)),INDEX('Issue Code Table'!C:C,MATCH(N:N,'Issue Code Table'!A:A,0)),IF(M121="Critical",6,IF(M121="Significant",5,IF(M121="Moderate",3,2))))</f>
        <v>5</v>
      </c>
    </row>
    <row r="122" spans="1:27" ht="183" customHeight="1" x14ac:dyDescent="0.25">
      <c r="A122" s="274" t="s">
        <v>1455</v>
      </c>
      <c r="B122" s="276" t="s">
        <v>169</v>
      </c>
      <c r="C122" s="298" t="s">
        <v>170</v>
      </c>
      <c r="D122" s="274" t="s">
        <v>188</v>
      </c>
      <c r="E122" s="274" t="s">
        <v>1456</v>
      </c>
      <c r="F122" s="274" t="s">
        <v>1457</v>
      </c>
      <c r="G122" s="274" t="s">
        <v>1458</v>
      </c>
      <c r="H122" s="274" t="s">
        <v>1117</v>
      </c>
      <c r="I122" s="275"/>
      <c r="J122" s="322"/>
      <c r="K122" s="275" t="s">
        <v>1459</v>
      </c>
      <c r="L122" s="275"/>
      <c r="M122" s="292" t="s">
        <v>146</v>
      </c>
      <c r="N122" s="292" t="s">
        <v>510</v>
      </c>
      <c r="O122" s="275" t="s">
        <v>511</v>
      </c>
      <c r="P122" s="292"/>
      <c r="Q122" s="323">
        <v>9</v>
      </c>
      <c r="R122" s="275">
        <v>9.23</v>
      </c>
      <c r="S122" s="274" t="s">
        <v>1460</v>
      </c>
      <c r="T122" s="274" t="s">
        <v>1461</v>
      </c>
      <c r="U122" s="293" t="s">
        <v>1462</v>
      </c>
      <c r="V122" s="284" t="s">
        <v>1463</v>
      </c>
      <c r="W122" s="279"/>
      <c r="X122" s="280"/>
      <c r="Y122" s="281"/>
      <c r="Z122" s="281"/>
      <c r="AA122" s="282">
        <f>IF(OR(J122="Fail",ISBLANK(J122)),INDEX('Issue Code Table'!C:C,MATCH(N:N,'Issue Code Table'!A:A,0)),IF(M122="Critical",6,IF(M122="Significant",5,IF(M122="Moderate",3,2))))</f>
        <v>5</v>
      </c>
    </row>
    <row r="123" spans="1:27" ht="126.6" customHeight="1" x14ac:dyDescent="0.25">
      <c r="A123" s="263" t="s">
        <v>1464</v>
      </c>
      <c r="B123" s="332" t="s">
        <v>150</v>
      </c>
      <c r="C123" s="317" t="s">
        <v>1205</v>
      </c>
      <c r="D123" s="263" t="s">
        <v>188</v>
      </c>
      <c r="E123" s="263" t="s">
        <v>1465</v>
      </c>
      <c r="F123" s="263" t="s">
        <v>1466</v>
      </c>
      <c r="G123" s="263" t="s">
        <v>1467</v>
      </c>
      <c r="H123" s="263" t="s">
        <v>1117</v>
      </c>
      <c r="I123" s="264"/>
      <c r="J123" s="318"/>
      <c r="K123" s="264" t="s">
        <v>1468</v>
      </c>
      <c r="L123" s="264"/>
      <c r="M123" s="295" t="s">
        <v>146</v>
      </c>
      <c r="N123" s="295" t="s">
        <v>510</v>
      </c>
      <c r="O123" s="264" t="s">
        <v>511</v>
      </c>
      <c r="P123" s="295"/>
      <c r="Q123" s="319">
        <v>9</v>
      </c>
      <c r="R123" s="264">
        <v>9.24</v>
      </c>
      <c r="S123" s="263" t="s">
        <v>1469</v>
      </c>
      <c r="T123" s="263" t="s">
        <v>1470</v>
      </c>
      <c r="U123" s="294" t="s">
        <v>1471</v>
      </c>
      <c r="V123" s="283" t="s">
        <v>529</v>
      </c>
      <c r="W123" s="270"/>
      <c r="X123" s="271"/>
      <c r="Y123" s="272"/>
      <c r="Z123" s="272"/>
      <c r="AA123" s="273">
        <f>IF(OR(J123="Fail",ISBLANK(J123)),INDEX('Issue Code Table'!C:C,MATCH(N:N,'Issue Code Table'!A:A,0)),IF(M123="Critical",6,IF(M123="Significant",5,IF(M123="Moderate",3,2))))</f>
        <v>5</v>
      </c>
    </row>
    <row r="124" spans="1:27" ht="112.5" customHeight="1" x14ac:dyDescent="0.25">
      <c r="A124" s="333" t="s">
        <v>1472</v>
      </c>
      <c r="B124" s="334" t="s">
        <v>150</v>
      </c>
      <c r="C124" s="335" t="s">
        <v>1205</v>
      </c>
      <c r="D124" s="333" t="s">
        <v>188</v>
      </c>
      <c r="E124" s="333" t="s">
        <v>1473</v>
      </c>
      <c r="F124" s="333" t="s">
        <v>1474</v>
      </c>
      <c r="G124" s="333" t="s">
        <v>1475</v>
      </c>
      <c r="H124" s="333" t="s">
        <v>1117</v>
      </c>
      <c r="I124" s="336"/>
      <c r="J124" s="337"/>
      <c r="K124" s="336" t="s">
        <v>1476</v>
      </c>
      <c r="L124" s="336"/>
      <c r="M124" s="338" t="s">
        <v>146</v>
      </c>
      <c r="N124" s="338" t="s">
        <v>510</v>
      </c>
      <c r="O124" s="336" t="s">
        <v>511</v>
      </c>
      <c r="P124" s="338"/>
      <c r="Q124" s="339">
        <v>9</v>
      </c>
      <c r="R124" s="336">
        <v>9.25</v>
      </c>
      <c r="S124" s="333" t="s">
        <v>1477</v>
      </c>
      <c r="T124" s="333" t="s">
        <v>1478</v>
      </c>
      <c r="U124" s="340" t="s">
        <v>1479</v>
      </c>
      <c r="V124" s="341" t="s">
        <v>529</v>
      </c>
      <c r="W124" s="342"/>
      <c r="X124" s="343"/>
      <c r="Y124" s="258"/>
      <c r="Z124" s="258"/>
      <c r="AA124" s="344">
        <f>IF(OR(J124="Fail",ISBLANK(J124)),INDEX('Issue Code Table'!C:C,MATCH(N:N,'Issue Code Table'!A:A,0)),IF(M124="Critical",6,IF(M124="Significant",5,IF(M124="Moderate",3,2))))</f>
        <v>5</v>
      </c>
    </row>
    <row r="125" spans="1:27" x14ac:dyDescent="0.2">
      <c r="A125" s="71"/>
      <c r="B125" s="212" t="s">
        <v>219</v>
      </c>
      <c r="C125" s="71"/>
      <c r="D125" s="71"/>
      <c r="E125" s="71"/>
      <c r="F125" s="71"/>
      <c r="G125" s="71"/>
      <c r="H125" s="71"/>
      <c r="I125" s="71"/>
      <c r="J125" s="71"/>
      <c r="K125" s="71"/>
      <c r="L125" s="71"/>
      <c r="M125" s="71"/>
      <c r="N125" s="71"/>
      <c r="O125" s="89"/>
      <c r="P125" s="71"/>
      <c r="Q125" s="71"/>
      <c r="R125" s="71"/>
      <c r="S125" s="71"/>
      <c r="T125" s="71"/>
      <c r="U125" s="71"/>
      <c r="V125" s="71"/>
      <c r="W125" s="71"/>
      <c r="X125" s="71"/>
      <c r="Y125" s="71"/>
      <c r="Z125" s="71"/>
      <c r="AA125" s="71"/>
    </row>
    <row r="126" spans="1:27" ht="15" hidden="1" x14ac:dyDescent="0.25"/>
    <row r="127" spans="1:27" ht="15" hidden="1" x14ac:dyDescent="0.25">
      <c r="I127" s="30" t="s">
        <v>59</v>
      </c>
    </row>
    <row r="128" spans="1:27" ht="15" hidden="1" x14ac:dyDescent="0.25">
      <c r="I128" s="30" t="s">
        <v>60</v>
      </c>
    </row>
    <row r="129" spans="9:9" ht="15" hidden="1" x14ac:dyDescent="0.25">
      <c r="I129" s="30" t="s">
        <v>48</v>
      </c>
    </row>
    <row r="130" spans="9:9" ht="15" hidden="1" x14ac:dyDescent="0.25">
      <c r="I130" s="30" t="s">
        <v>220</v>
      </c>
    </row>
    <row r="131" spans="9:9" ht="15" hidden="1" x14ac:dyDescent="0.25"/>
    <row r="132" spans="9:9" ht="15" hidden="1" x14ac:dyDescent="0.25">
      <c r="I132" s="30" t="s">
        <v>221</v>
      </c>
    </row>
    <row r="133" spans="9:9" ht="15" hidden="1" x14ac:dyDescent="0.25">
      <c r="I133" s="30" t="s">
        <v>136</v>
      </c>
    </row>
    <row r="134" spans="9:9" ht="15" hidden="1" x14ac:dyDescent="0.25">
      <c r="I134" s="30" t="s">
        <v>146</v>
      </c>
    </row>
    <row r="135" spans="9:9" ht="15" hidden="1" x14ac:dyDescent="0.25">
      <c r="I135" s="30" t="s">
        <v>156</v>
      </c>
    </row>
    <row r="136" spans="9:9" ht="15" hidden="1" x14ac:dyDescent="0.25">
      <c r="I136" s="30" t="s">
        <v>222</v>
      </c>
    </row>
  </sheetData>
  <protectedRanges>
    <protectedRange password="E1A2" sqref="N2:O2 AA2 X2" name="Range1_1"/>
    <protectedRange password="E1A2" sqref="AA3:AA124" name="Range1_1_1_1"/>
    <protectedRange password="E1A2" sqref="O4" name="Range1_2"/>
    <protectedRange password="E1A2" sqref="O3" name="Range1_2_1"/>
    <protectedRange password="E1A2" sqref="U2" name="Range1_14"/>
  </protectedRanges>
  <autoFilter ref="A2:O125" xr:uid="{00000000-0001-0000-0400-000000000000}"/>
  <conditionalFormatting sqref="A1:A1048576">
    <cfRule type="duplicateValues" dxfId="15" priority="1"/>
  </conditionalFormatting>
  <conditionalFormatting sqref="J3:J124">
    <cfRule type="cellIs" dxfId="14" priority="3" operator="equal">
      <formula>"Fail"</formula>
    </cfRule>
    <cfRule type="cellIs" dxfId="13" priority="5" operator="equal">
      <formula>"Pass"</formula>
    </cfRule>
    <cfRule type="cellIs" dxfId="12" priority="6" operator="equal">
      <formula>"Info"</formula>
    </cfRule>
  </conditionalFormatting>
  <conditionalFormatting sqref="N3:N87">
    <cfRule type="expression" dxfId="11" priority="2" stopIfTrue="1">
      <formula>ISERROR(AA3)</formula>
    </cfRule>
  </conditionalFormatting>
  <conditionalFormatting sqref="O5:O86 N88:O124">
    <cfRule type="expression" dxfId="10" priority="4" stopIfTrue="1">
      <formula>ISERROR(AA5)</formula>
    </cfRule>
  </conditionalFormatting>
  <dataValidations count="2">
    <dataValidation type="list" allowBlank="1" showInputMessage="1" showErrorMessage="1" sqref="J3:J124" xr:uid="{00000000-0002-0000-0400-000000000000}">
      <formula1>$I$127:$I$130</formula1>
    </dataValidation>
    <dataValidation type="list" allowBlank="1" showInputMessage="1" showErrorMessage="1" sqref="M3:M124" xr:uid="{00000000-0002-0000-0400-000001000000}">
      <formula1>$I$133:$I$136</formula1>
    </dataValidation>
  </dataValidations>
  <pageMargins left="0.7" right="0.7" top="0.75" bottom="0.75" header="0.3" footer="0.3"/>
  <pageSetup orientation="portrait" r:id="rId1"/>
  <headerFooter alignWithMargins="0"/>
  <rowBreaks count="1" manualBreakCount="1">
    <brk id="3"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AA124"/>
  <sheetViews>
    <sheetView zoomScaleNormal="100" workbookViewId="0">
      <pane xSplit="1" ySplit="2" topLeftCell="B3" activePane="bottomRight" state="frozen"/>
      <selection pane="topRight" activeCell="B1" sqref="B1"/>
      <selection pane="bottomLeft" activeCell="A3" sqref="A3"/>
      <selection pane="bottomRight"/>
    </sheetView>
  </sheetViews>
  <sheetFormatPr defaultColWidth="0" defaultRowHeight="12.75" customHeight="1" zeroHeight="1" x14ac:dyDescent="0.25"/>
  <cols>
    <col min="1" max="1" width="11.28515625" style="28" customWidth="1"/>
    <col min="2" max="2" width="10" style="28" customWidth="1"/>
    <col min="3" max="3" width="20.42578125" style="29" customWidth="1"/>
    <col min="4" max="4" width="14.140625" style="28" customWidth="1"/>
    <col min="5" max="5" width="28.7109375" style="28" customWidth="1"/>
    <col min="6" max="6" width="46.28515625" style="41" customWidth="1"/>
    <col min="7" max="7" width="54.42578125" style="41" customWidth="1"/>
    <col min="8" max="8" width="31" style="28" customWidth="1"/>
    <col min="9" max="9" width="23" style="28" customWidth="1"/>
    <col min="10" max="10" width="14.5703125" style="28" customWidth="1"/>
    <col min="11" max="11" width="35.7109375" style="28" hidden="1" customWidth="1"/>
    <col min="12" max="12" width="23" style="28" customWidth="1"/>
    <col min="13" max="13" width="14" style="41" customWidth="1"/>
    <col min="14" max="14" width="15.7109375" style="41" customWidth="1"/>
    <col min="15" max="15" width="43.28515625" style="87" customWidth="1"/>
    <col min="16" max="16" width="7.85546875" style="28" customWidth="1"/>
    <col min="17" max="17" width="26.140625" style="41" customWidth="1"/>
    <col min="18" max="18" width="23" style="41" customWidth="1"/>
    <col min="19" max="19" width="49.5703125" style="40" customWidth="1"/>
    <col min="20" max="20" width="50" style="40" customWidth="1"/>
    <col min="21" max="21" width="92.140625" style="28" hidden="1" customWidth="1"/>
    <col min="22" max="22" width="67.5703125" style="31" hidden="1" customWidth="1"/>
    <col min="23" max="23" width="5.7109375" hidden="1" customWidth="1"/>
    <col min="24" max="24" width="5.7109375" style="41" hidden="1" customWidth="1"/>
    <col min="25" max="26" width="5.7109375" hidden="1" customWidth="1"/>
    <col min="27" max="27" width="25" style="41" hidden="1" customWidth="1"/>
    <col min="28" max="16384" width="9.140625" style="28" hidden="1"/>
  </cols>
  <sheetData>
    <row r="1" spans="1:27" customFormat="1" ht="15" x14ac:dyDescent="0.25">
      <c r="A1" s="252" t="s">
        <v>58</v>
      </c>
      <c r="B1" s="253"/>
      <c r="C1" s="253"/>
      <c r="D1" s="253"/>
      <c r="E1" s="253"/>
      <c r="F1" s="253"/>
      <c r="G1" s="253"/>
      <c r="H1" s="253"/>
      <c r="I1" s="253"/>
      <c r="J1" s="253"/>
      <c r="K1" s="254"/>
      <c r="L1" s="255"/>
      <c r="M1" s="255"/>
      <c r="N1" s="255"/>
      <c r="O1" s="256"/>
      <c r="P1" s="255"/>
      <c r="Q1" s="255"/>
      <c r="R1" s="255"/>
      <c r="S1" s="255"/>
      <c r="T1" s="255"/>
      <c r="U1" s="255"/>
      <c r="V1" s="255"/>
      <c r="W1" s="250"/>
      <c r="X1" s="250"/>
      <c r="Y1" s="257"/>
      <c r="Z1" s="250"/>
      <c r="AA1" s="253"/>
    </row>
    <row r="2" spans="1:27" ht="42.75" customHeight="1" x14ac:dyDescent="0.2">
      <c r="A2" s="260" t="s">
        <v>115</v>
      </c>
      <c r="B2" s="261" t="s">
        <v>116</v>
      </c>
      <c r="C2" s="261" t="s">
        <v>117</v>
      </c>
      <c r="D2" s="261" t="s">
        <v>118</v>
      </c>
      <c r="E2" s="261" t="s">
        <v>223</v>
      </c>
      <c r="F2" s="261" t="s">
        <v>119</v>
      </c>
      <c r="G2" s="261" t="s">
        <v>120</v>
      </c>
      <c r="H2" s="261" t="s">
        <v>121</v>
      </c>
      <c r="I2" s="261" t="s">
        <v>122</v>
      </c>
      <c r="J2" s="261" t="s">
        <v>123</v>
      </c>
      <c r="K2" s="310" t="s">
        <v>224</v>
      </c>
      <c r="L2" s="261" t="s">
        <v>124</v>
      </c>
      <c r="M2" s="261" t="s">
        <v>125</v>
      </c>
      <c r="N2" s="261" t="s">
        <v>225</v>
      </c>
      <c r="O2" s="261" t="s">
        <v>126</v>
      </c>
      <c r="P2" s="261"/>
      <c r="Q2" s="261" t="s">
        <v>226</v>
      </c>
      <c r="R2" s="261" t="s">
        <v>227</v>
      </c>
      <c r="S2" s="261" t="s">
        <v>228</v>
      </c>
      <c r="T2" s="261" t="s">
        <v>229</v>
      </c>
      <c r="U2" s="310" t="s">
        <v>230</v>
      </c>
      <c r="V2" s="310" t="s">
        <v>1480</v>
      </c>
      <c r="W2" s="261"/>
      <c r="X2" s="261"/>
      <c r="Y2" s="261"/>
      <c r="Z2" s="261"/>
      <c r="AA2" s="262" t="s">
        <v>128</v>
      </c>
    </row>
    <row r="3" spans="1:27" ht="409.5" x14ac:dyDescent="0.25">
      <c r="A3" s="263" t="s">
        <v>1481</v>
      </c>
      <c r="B3" s="263" t="s">
        <v>233</v>
      </c>
      <c r="C3" s="263" t="s">
        <v>234</v>
      </c>
      <c r="D3" s="263" t="s">
        <v>188</v>
      </c>
      <c r="E3" s="263" t="s">
        <v>1482</v>
      </c>
      <c r="F3" s="263" t="s">
        <v>1483</v>
      </c>
      <c r="G3" s="263" t="s">
        <v>1484</v>
      </c>
      <c r="H3" s="263" t="s">
        <v>1485</v>
      </c>
      <c r="I3" s="264"/>
      <c r="J3" s="265"/>
      <c r="K3" s="266" t="s">
        <v>1486</v>
      </c>
      <c r="L3" s="267"/>
      <c r="M3" s="268" t="s">
        <v>146</v>
      </c>
      <c r="N3" s="268" t="s">
        <v>240</v>
      </c>
      <c r="O3" s="263" t="s">
        <v>241</v>
      </c>
      <c r="P3" s="264"/>
      <c r="Q3" s="269" t="s">
        <v>1487</v>
      </c>
      <c r="R3" s="269" t="s">
        <v>1488</v>
      </c>
      <c r="S3" s="263" t="s">
        <v>1489</v>
      </c>
      <c r="T3" s="263" t="s">
        <v>1490</v>
      </c>
      <c r="U3" s="263" t="s">
        <v>1491</v>
      </c>
      <c r="V3" s="263" t="s">
        <v>255</v>
      </c>
      <c r="W3" s="270"/>
      <c r="X3" s="271"/>
      <c r="Y3" s="272"/>
      <c r="Z3" s="272"/>
      <c r="AA3" s="273" t="e">
        <f>IF(OR(J3="Fail",ISBLANK(J3)),INDEX('Issue Code Table'!C:C,MATCH(N:N,'Issue Code Table'!A:A,0)),IF(M3="Critical",6,IF(M3="Significant",5,IF(M3="Moderate",3,2))))</f>
        <v>#N/A</v>
      </c>
    </row>
    <row r="4" spans="1:27" ht="256.5" customHeight="1" x14ac:dyDescent="0.25">
      <c r="A4" s="274" t="s">
        <v>1492</v>
      </c>
      <c r="B4" s="274" t="s">
        <v>1493</v>
      </c>
      <c r="C4" s="274" t="s">
        <v>1494</v>
      </c>
      <c r="D4" s="274" t="s">
        <v>188</v>
      </c>
      <c r="E4" s="274" t="s">
        <v>505</v>
      </c>
      <c r="F4" s="274" t="s">
        <v>1495</v>
      </c>
      <c r="G4" s="274" t="s">
        <v>1496</v>
      </c>
      <c r="H4" s="274" t="s">
        <v>1497</v>
      </c>
      <c r="I4" s="275"/>
      <c r="J4" s="276"/>
      <c r="K4" s="275" t="s">
        <v>1498</v>
      </c>
      <c r="L4" s="275"/>
      <c r="M4" s="277" t="s">
        <v>146</v>
      </c>
      <c r="N4" s="277" t="s">
        <v>510</v>
      </c>
      <c r="O4" s="277" t="s">
        <v>511</v>
      </c>
      <c r="P4" s="275"/>
      <c r="Q4" s="278" t="s">
        <v>1499</v>
      </c>
      <c r="R4" s="278" t="s">
        <v>1500</v>
      </c>
      <c r="S4" s="274" t="s">
        <v>1501</v>
      </c>
      <c r="T4" s="274" t="s">
        <v>1502</v>
      </c>
      <c r="U4" s="274" t="s">
        <v>1503</v>
      </c>
      <c r="V4" s="274" t="s">
        <v>1504</v>
      </c>
      <c r="W4" s="279"/>
      <c r="X4" s="280"/>
      <c r="Y4" s="281"/>
      <c r="Z4" s="281"/>
      <c r="AA4" s="282">
        <f>IF(OR(J4="Fail",ISBLANK(J4)),INDEX('Issue Code Table'!C:C,MATCH(N:N,'Issue Code Table'!A:A,0)),IF(M4="Critical",6,IF(M4="Significant",5,IF(M4="Moderate",3,2))))</f>
        <v>5</v>
      </c>
    </row>
    <row r="5" spans="1:27" ht="127.5" x14ac:dyDescent="0.25">
      <c r="A5" s="263" t="s">
        <v>1505</v>
      </c>
      <c r="B5" s="263" t="s">
        <v>169</v>
      </c>
      <c r="C5" s="263" t="s">
        <v>170</v>
      </c>
      <c r="D5" s="263" t="s">
        <v>259</v>
      </c>
      <c r="E5" s="263" t="s">
        <v>1506</v>
      </c>
      <c r="F5" s="263" t="s">
        <v>1507</v>
      </c>
      <c r="G5" s="263" t="s">
        <v>1508</v>
      </c>
      <c r="H5" s="263" t="s">
        <v>1509</v>
      </c>
      <c r="I5" s="264"/>
      <c r="J5" s="265"/>
      <c r="K5" s="264" t="s">
        <v>1510</v>
      </c>
      <c r="L5" s="264"/>
      <c r="M5" s="268" t="s">
        <v>146</v>
      </c>
      <c r="N5" s="268" t="s">
        <v>174</v>
      </c>
      <c r="O5" s="268" t="s">
        <v>175</v>
      </c>
      <c r="P5" s="264"/>
      <c r="Q5" s="269" t="s">
        <v>1499</v>
      </c>
      <c r="R5" s="269" t="s">
        <v>1511</v>
      </c>
      <c r="S5" s="283" t="s">
        <v>1512</v>
      </c>
      <c r="T5" s="283" t="s">
        <v>1513</v>
      </c>
      <c r="U5" s="283" t="s">
        <v>1514</v>
      </c>
      <c r="V5" s="283" t="s">
        <v>301</v>
      </c>
      <c r="W5" s="270"/>
      <c r="X5" s="271"/>
      <c r="Y5" s="272"/>
      <c r="Z5" s="272"/>
      <c r="AA5" s="273">
        <f>IF(OR(J5="Fail",ISBLANK(J5)),INDEX('Issue Code Table'!C:C,MATCH(N:N,'Issue Code Table'!A:A,0)),IF(M5="Critical",6,IF(M5="Significant",5,IF(M5="Moderate",3,2))))</f>
        <v>5</v>
      </c>
    </row>
    <row r="6" spans="1:27" ht="280.5" x14ac:dyDescent="0.25">
      <c r="A6" s="274" t="s">
        <v>1515</v>
      </c>
      <c r="B6" s="274" t="s">
        <v>169</v>
      </c>
      <c r="C6" s="274" t="s">
        <v>170</v>
      </c>
      <c r="D6" s="274" t="s">
        <v>259</v>
      </c>
      <c r="E6" s="274" t="s">
        <v>1516</v>
      </c>
      <c r="F6" s="274" t="s">
        <v>1517</v>
      </c>
      <c r="G6" s="274" t="s">
        <v>1518</v>
      </c>
      <c r="H6" s="274" t="s">
        <v>1519</v>
      </c>
      <c r="I6" s="275"/>
      <c r="J6" s="276"/>
      <c r="K6" s="275" t="s">
        <v>1520</v>
      </c>
      <c r="L6" s="275"/>
      <c r="M6" s="277" t="s">
        <v>146</v>
      </c>
      <c r="N6" s="277" t="s">
        <v>510</v>
      </c>
      <c r="O6" s="277" t="s">
        <v>511</v>
      </c>
      <c r="P6" s="275"/>
      <c r="Q6" s="278" t="s">
        <v>1499</v>
      </c>
      <c r="R6" s="278" t="s">
        <v>1521</v>
      </c>
      <c r="S6" s="284" t="s">
        <v>1522</v>
      </c>
      <c r="T6" s="284" t="s">
        <v>1523</v>
      </c>
      <c r="U6" s="284" t="s">
        <v>1524</v>
      </c>
      <c r="V6" s="284" t="s">
        <v>1525</v>
      </c>
      <c r="W6" s="279"/>
      <c r="X6" s="280"/>
      <c r="Y6" s="281"/>
      <c r="Z6" s="281"/>
      <c r="AA6" s="282">
        <f>IF(OR(J6="Fail",ISBLANK(J6)),INDEX('Issue Code Table'!C:C,MATCH(N:N,'Issue Code Table'!A:A,0)),IF(M6="Critical",6,IF(M6="Significant",5,IF(M6="Moderate",3,2))))</f>
        <v>5</v>
      </c>
    </row>
    <row r="7" spans="1:27" ht="127.5" x14ac:dyDescent="0.25">
      <c r="A7" s="263" t="s">
        <v>1526</v>
      </c>
      <c r="B7" s="263" t="s">
        <v>169</v>
      </c>
      <c r="C7" s="263" t="s">
        <v>170</v>
      </c>
      <c r="D7" s="263" t="s">
        <v>259</v>
      </c>
      <c r="E7" s="263" t="s">
        <v>336</v>
      </c>
      <c r="F7" s="263" t="s">
        <v>1527</v>
      </c>
      <c r="G7" s="263" t="s">
        <v>1528</v>
      </c>
      <c r="H7" s="263" t="s">
        <v>1529</v>
      </c>
      <c r="I7" s="264"/>
      <c r="J7" s="265"/>
      <c r="K7" s="266" t="s">
        <v>1530</v>
      </c>
      <c r="L7" s="264"/>
      <c r="M7" s="268" t="s">
        <v>146</v>
      </c>
      <c r="N7" s="268" t="s">
        <v>174</v>
      </c>
      <c r="O7" s="268" t="s">
        <v>175</v>
      </c>
      <c r="P7" s="264"/>
      <c r="Q7" s="269" t="s">
        <v>1499</v>
      </c>
      <c r="R7" s="269" t="s">
        <v>1531</v>
      </c>
      <c r="S7" s="283" t="s">
        <v>1512</v>
      </c>
      <c r="T7" s="283" t="s">
        <v>1532</v>
      </c>
      <c r="U7" s="283" t="s">
        <v>1533</v>
      </c>
      <c r="V7" s="283" t="s">
        <v>344</v>
      </c>
      <c r="W7" s="270"/>
      <c r="X7" s="271"/>
      <c r="Y7" s="272"/>
      <c r="Z7" s="272"/>
      <c r="AA7" s="273">
        <f>IF(OR(J7="Fail",ISBLANK(J7)),INDEX('Issue Code Table'!C:C,MATCH(N:N,'Issue Code Table'!A:A,0)),IF(M7="Critical",6,IF(M7="Significant",5,IF(M7="Moderate",3,2))))</f>
        <v>5</v>
      </c>
    </row>
    <row r="8" spans="1:27" ht="140.25" x14ac:dyDescent="0.25">
      <c r="A8" s="274" t="s">
        <v>1534</v>
      </c>
      <c r="B8" s="274" t="s">
        <v>169</v>
      </c>
      <c r="C8" s="274" t="s">
        <v>170</v>
      </c>
      <c r="D8" s="274" t="s">
        <v>259</v>
      </c>
      <c r="E8" s="274" t="s">
        <v>1535</v>
      </c>
      <c r="F8" s="274" t="s">
        <v>1536</v>
      </c>
      <c r="G8" s="274" t="s">
        <v>1537</v>
      </c>
      <c r="H8" s="274" t="s">
        <v>1538</v>
      </c>
      <c r="I8" s="275"/>
      <c r="J8" s="276"/>
      <c r="K8" s="275" t="s">
        <v>1539</v>
      </c>
      <c r="L8" s="275"/>
      <c r="M8" s="277" t="s">
        <v>146</v>
      </c>
      <c r="N8" s="277" t="s">
        <v>174</v>
      </c>
      <c r="O8" s="277" t="s">
        <v>175</v>
      </c>
      <c r="P8" s="275"/>
      <c r="Q8" s="278" t="s">
        <v>1499</v>
      </c>
      <c r="R8" s="278" t="s">
        <v>1540</v>
      </c>
      <c r="S8" s="284" t="s">
        <v>1541</v>
      </c>
      <c r="T8" s="284" t="s">
        <v>1542</v>
      </c>
      <c r="U8" s="284" t="s">
        <v>1543</v>
      </c>
      <c r="V8" s="284" t="s">
        <v>1544</v>
      </c>
      <c r="W8" s="279"/>
      <c r="X8" s="280"/>
      <c r="Y8" s="281"/>
      <c r="Z8" s="281"/>
      <c r="AA8" s="282">
        <f>IF(OR(J8="Fail",ISBLANK(J8)),INDEX('Issue Code Table'!C:C,MATCH(N:N,'Issue Code Table'!A:A,0)),IF(M8="Critical",6,IF(M8="Significant",5,IF(M8="Moderate",3,2))))</f>
        <v>5</v>
      </c>
    </row>
    <row r="9" spans="1:27" ht="127.5" x14ac:dyDescent="0.25">
      <c r="A9" s="263" t="s">
        <v>1545</v>
      </c>
      <c r="B9" s="263" t="s">
        <v>169</v>
      </c>
      <c r="C9" s="263" t="s">
        <v>170</v>
      </c>
      <c r="D9" s="263" t="s">
        <v>259</v>
      </c>
      <c r="E9" s="263" t="s">
        <v>1546</v>
      </c>
      <c r="F9" s="263" t="s">
        <v>1547</v>
      </c>
      <c r="G9" s="263" t="s">
        <v>1548</v>
      </c>
      <c r="H9" s="263" t="s">
        <v>1549</v>
      </c>
      <c r="I9" s="264"/>
      <c r="J9" s="265"/>
      <c r="K9" s="264" t="s">
        <v>1550</v>
      </c>
      <c r="L9" s="264"/>
      <c r="M9" s="268" t="s">
        <v>146</v>
      </c>
      <c r="N9" s="268" t="s">
        <v>174</v>
      </c>
      <c r="O9" s="268" t="s">
        <v>175</v>
      </c>
      <c r="P9" s="264"/>
      <c r="Q9" s="269" t="s">
        <v>1499</v>
      </c>
      <c r="R9" s="269" t="s">
        <v>1551</v>
      </c>
      <c r="S9" s="283" t="s">
        <v>1512</v>
      </c>
      <c r="T9" s="283" t="s">
        <v>1552</v>
      </c>
      <c r="U9" s="283" t="s">
        <v>1553</v>
      </c>
      <c r="V9" s="283" t="s">
        <v>1554</v>
      </c>
      <c r="W9" s="270"/>
      <c r="X9" s="271"/>
      <c r="Y9" s="272"/>
      <c r="Z9" s="272"/>
      <c r="AA9" s="273">
        <f>IF(OR(J9="Fail",ISBLANK(J9)),INDEX('Issue Code Table'!C:C,MATCH(N:N,'Issue Code Table'!A:A,0)),IF(M9="Critical",6,IF(M9="Significant",5,IF(M9="Moderate",3,2))))</f>
        <v>5</v>
      </c>
    </row>
    <row r="10" spans="1:27" ht="140.25" x14ac:dyDescent="0.25">
      <c r="A10" s="274" t="s">
        <v>1555</v>
      </c>
      <c r="B10" s="274" t="s">
        <v>169</v>
      </c>
      <c r="C10" s="274" t="s">
        <v>170</v>
      </c>
      <c r="D10" s="274" t="s">
        <v>259</v>
      </c>
      <c r="E10" s="274" t="s">
        <v>390</v>
      </c>
      <c r="F10" s="274" t="s">
        <v>1556</v>
      </c>
      <c r="G10" s="274" t="s">
        <v>1557</v>
      </c>
      <c r="H10" s="274" t="s">
        <v>1558</v>
      </c>
      <c r="I10" s="275"/>
      <c r="J10" s="276"/>
      <c r="K10" s="275" t="s">
        <v>1559</v>
      </c>
      <c r="L10" s="275"/>
      <c r="M10" s="277" t="s">
        <v>146</v>
      </c>
      <c r="N10" s="277" t="s">
        <v>174</v>
      </c>
      <c r="O10" s="277" t="s">
        <v>175</v>
      </c>
      <c r="P10" s="275"/>
      <c r="Q10" s="278" t="s">
        <v>1499</v>
      </c>
      <c r="R10" s="278" t="s">
        <v>1560</v>
      </c>
      <c r="S10" s="284" t="s">
        <v>1512</v>
      </c>
      <c r="T10" s="284" t="s">
        <v>1561</v>
      </c>
      <c r="U10" s="284" t="s">
        <v>1562</v>
      </c>
      <c r="V10" s="284" t="s">
        <v>1563</v>
      </c>
      <c r="W10" s="279"/>
      <c r="X10" s="280"/>
      <c r="Y10" s="281"/>
      <c r="Z10" s="281"/>
      <c r="AA10" s="282">
        <f>IF(OR(J10="Fail",ISBLANK(J10)),INDEX('Issue Code Table'!C:C,MATCH(N:N,'Issue Code Table'!A:A,0)),IF(M10="Critical",6,IF(M10="Significant",5,IF(M10="Moderate",3,2))))</f>
        <v>5</v>
      </c>
    </row>
    <row r="11" spans="1:27" ht="242.25" x14ac:dyDescent="0.25">
      <c r="A11" s="263" t="s">
        <v>1564</v>
      </c>
      <c r="B11" s="263" t="s">
        <v>169</v>
      </c>
      <c r="C11" s="263" t="s">
        <v>170</v>
      </c>
      <c r="D11" s="263" t="s">
        <v>259</v>
      </c>
      <c r="E11" s="263" t="s">
        <v>1565</v>
      </c>
      <c r="F11" s="263" t="s">
        <v>1566</v>
      </c>
      <c r="G11" s="263" t="s">
        <v>1567</v>
      </c>
      <c r="H11" s="263" t="s">
        <v>1568</v>
      </c>
      <c r="I11" s="264"/>
      <c r="J11" s="265"/>
      <c r="K11" s="266" t="s">
        <v>1569</v>
      </c>
      <c r="L11" s="264"/>
      <c r="M11" s="268" t="s">
        <v>146</v>
      </c>
      <c r="N11" s="268" t="s">
        <v>174</v>
      </c>
      <c r="O11" s="268" t="s">
        <v>175</v>
      </c>
      <c r="P11" s="264"/>
      <c r="Q11" s="269" t="s">
        <v>1499</v>
      </c>
      <c r="R11" s="269" t="s">
        <v>1570</v>
      </c>
      <c r="S11" s="283" t="s">
        <v>1571</v>
      </c>
      <c r="T11" s="283" t="s">
        <v>1572</v>
      </c>
      <c r="U11" s="283" t="s">
        <v>1573</v>
      </c>
      <c r="V11" s="283" t="s">
        <v>1574</v>
      </c>
      <c r="W11" s="270"/>
      <c r="X11" s="271"/>
      <c r="Y11" s="272"/>
      <c r="Z11" s="272"/>
      <c r="AA11" s="273">
        <f>IF(OR(J11="Fail",ISBLANK(J11)),INDEX('Issue Code Table'!C:C,MATCH(N:N,'Issue Code Table'!A:A,0)),IF(M11="Critical",6,IF(M11="Significant",5,IF(M11="Moderate",3,2))))</f>
        <v>5</v>
      </c>
    </row>
    <row r="12" spans="1:27" ht="242.25" x14ac:dyDescent="0.25">
      <c r="A12" s="274" t="s">
        <v>1575</v>
      </c>
      <c r="B12" s="274" t="s">
        <v>169</v>
      </c>
      <c r="C12" s="274" t="s">
        <v>170</v>
      </c>
      <c r="D12" s="274" t="s">
        <v>259</v>
      </c>
      <c r="E12" s="274" t="s">
        <v>1576</v>
      </c>
      <c r="F12" s="274" t="s">
        <v>1577</v>
      </c>
      <c r="G12" s="274" t="s">
        <v>1578</v>
      </c>
      <c r="H12" s="274" t="s">
        <v>1579</v>
      </c>
      <c r="I12" s="275"/>
      <c r="J12" s="276"/>
      <c r="K12" s="285" t="s">
        <v>1580</v>
      </c>
      <c r="L12" s="275"/>
      <c r="M12" s="277" t="s">
        <v>146</v>
      </c>
      <c r="N12" s="277" t="s">
        <v>174</v>
      </c>
      <c r="O12" s="277" t="s">
        <v>175</v>
      </c>
      <c r="P12" s="275"/>
      <c r="Q12" s="278" t="s">
        <v>1499</v>
      </c>
      <c r="R12" s="278" t="s">
        <v>1581</v>
      </c>
      <c r="S12" s="284" t="s">
        <v>1582</v>
      </c>
      <c r="T12" s="284" t="s">
        <v>1583</v>
      </c>
      <c r="U12" s="284" t="s">
        <v>1584</v>
      </c>
      <c r="V12" s="284" t="s">
        <v>1585</v>
      </c>
      <c r="W12" s="279"/>
      <c r="X12" s="280"/>
      <c r="Y12" s="281"/>
      <c r="Z12" s="281"/>
      <c r="AA12" s="282">
        <f>IF(OR(J12="Fail",ISBLANK(J12)),INDEX('Issue Code Table'!C:C,MATCH(N:N,'Issue Code Table'!A:A,0)),IF(M12="Critical",6,IF(M12="Significant",5,IF(M12="Moderate",3,2))))</f>
        <v>5</v>
      </c>
    </row>
    <row r="13" spans="1:27" ht="242.25" x14ac:dyDescent="0.25">
      <c r="A13" s="263" t="s">
        <v>1586</v>
      </c>
      <c r="B13" s="263" t="s">
        <v>1587</v>
      </c>
      <c r="C13" s="263" t="s">
        <v>1588</v>
      </c>
      <c r="D13" s="263" t="s">
        <v>259</v>
      </c>
      <c r="E13" s="263" t="s">
        <v>1589</v>
      </c>
      <c r="F13" s="263" t="s">
        <v>1590</v>
      </c>
      <c r="G13" s="263" t="s">
        <v>1591</v>
      </c>
      <c r="H13" s="263" t="s">
        <v>1592</v>
      </c>
      <c r="I13" s="264"/>
      <c r="J13" s="265"/>
      <c r="K13" s="268" t="s">
        <v>1593</v>
      </c>
      <c r="L13" s="264"/>
      <c r="M13" s="268" t="s">
        <v>146</v>
      </c>
      <c r="N13" s="268" t="s">
        <v>174</v>
      </c>
      <c r="O13" s="268" t="s">
        <v>175</v>
      </c>
      <c r="P13" s="264"/>
      <c r="Q13" s="269" t="s">
        <v>1499</v>
      </c>
      <c r="R13" s="269" t="s">
        <v>1594</v>
      </c>
      <c r="S13" s="283" t="s">
        <v>1595</v>
      </c>
      <c r="T13" s="283" t="s">
        <v>1583</v>
      </c>
      <c r="U13" s="283" t="s">
        <v>1596</v>
      </c>
      <c r="V13" s="283" t="s">
        <v>1597</v>
      </c>
      <c r="W13" s="270"/>
      <c r="X13" s="271"/>
      <c r="Y13" s="272"/>
      <c r="Z13" s="272"/>
      <c r="AA13" s="273">
        <f>IF(OR(J13="Fail",ISBLANK(J13)),INDEX('Issue Code Table'!C:C,MATCH(N:N,'Issue Code Table'!A:A,0)),IF(M13="Critical",6,IF(M13="Significant",5,IF(M13="Moderate",3,2))))</f>
        <v>5</v>
      </c>
    </row>
    <row r="14" spans="1:27" ht="127.5" x14ac:dyDescent="0.25">
      <c r="A14" s="274" t="s">
        <v>1598</v>
      </c>
      <c r="B14" s="274" t="s">
        <v>1587</v>
      </c>
      <c r="C14" s="274" t="s">
        <v>1588</v>
      </c>
      <c r="D14" s="274" t="s">
        <v>259</v>
      </c>
      <c r="E14" s="274" t="s">
        <v>1599</v>
      </c>
      <c r="F14" s="274" t="s">
        <v>1600</v>
      </c>
      <c r="G14" s="274" t="s">
        <v>1601</v>
      </c>
      <c r="H14" s="274" t="s">
        <v>1602</v>
      </c>
      <c r="I14" s="275"/>
      <c r="J14" s="276"/>
      <c r="K14" s="275" t="s">
        <v>1603</v>
      </c>
      <c r="L14" s="275"/>
      <c r="M14" s="277" t="s">
        <v>146</v>
      </c>
      <c r="N14" s="277" t="s">
        <v>174</v>
      </c>
      <c r="O14" s="277" t="s">
        <v>175</v>
      </c>
      <c r="P14" s="275"/>
      <c r="Q14" s="278" t="s">
        <v>1499</v>
      </c>
      <c r="R14" s="278" t="s">
        <v>1604</v>
      </c>
      <c r="S14" s="284" t="s">
        <v>1512</v>
      </c>
      <c r="T14" s="284" t="s">
        <v>1605</v>
      </c>
      <c r="U14" s="284" t="s">
        <v>1606</v>
      </c>
      <c r="V14" s="284" t="s">
        <v>1607</v>
      </c>
      <c r="W14" s="279"/>
      <c r="X14" s="280"/>
      <c r="Y14" s="281"/>
      <c r="Z14" s="281"/>
      <c r="AA14" s="282">
        <f>IF(OR(J14="Fail",ISBLANK(J14)),INDEX('Issue Code Table'!C:C,MATCH(N:N,'Issue Code Table'!A:A,0)),IF(M14="Critical",6,IF(M14="Significant",5,IF(M14="Moderate",3,2))))</f>
        <v>5</v>
      </c>
    </row>
    <row r="15" spans="1:27" s="31" customFormat="1" ht="127.5" x14ac:dyDescent="0.2">
      <c r="A15" s="263" t="s">
        <v>1608</v>
      </c>
      <c r="B15" s="263" t="s">
        <v>169</v>
      </c>
      <c r="C15" s="263" t="s">
        <v>170</v>
      </c>
      <c r="D15" s="263" t="s">
        <v>259</v>
      </c>
      <c r="E15" s="263" t="s">
        <v>1609</v>
      </c>
      <c r="F15" s="263" t="s">
        <v>1610</v>
      </c>
      <c r="G15" s="263" t="s">
        <v>1611</v>
      </c>
      <c r="H15" s="263" t="s">
        <v>1612</v>
      </c>
      <c r="I15" s="264"/>
      <c r="J15" s="265"/>
      <c r="K15" s="264" t="s">
        <v>1613</v>
      </c>
      <c r="L15" s="264"/>
      <c r="M15" s="268" t="s">
        <v>146</v>
      </c>
      <c r="N15" s="268" t="s">
        <v>174</v>
      </c>
      <c r="O15" s="268" t="s">
        <v>175</v>
      </c>
      <c r="P15" s="264"/>
      <c r="Q15" s="269" t="s">
        <v>1499</v>
      </c>
      <c r="R15" s="269" t="s">
        <v>1614</v>
      </c>
      <c r="S15" s="283" t="s">
        <v>1615</v>
      </c>
      <c r="T15" s="283" t="s">
        <v>1616</v>
      </c>
      <c r="U15" s="283" t="s">
        <v>1617</v>
      </c>
      <c r="V15" s="283" t="s">
        <v>1618</v>
      </c>
      <c r="W15" s="286"/>
      <c r="X15" s="271"/>
      <c r="Y15" s="287"/>
      <c r="Z15" s="287"/>
      <c r="AA15" s="273">
        <f>IF(OR(J15="Fail",ISBLANK(J15)),INDEX('Issue Code Table'!C:C,MATCH(N:N,'Issue Code Table'!A:A,0)),IF(M15="Critical",6,IF(M15="Significant",5,IF(M15="Moderate",3,2))))</f>
        <v>5</v>
      </c>
    </row>
    <row r="16" spans="1:27" ht="191.25" x14ac:dyDescent="0.25">
      <c r="A16" s="274" t="s">
        <v>1619</v>
      </c>
      <c r="B16" s="274" t="s">
        <v>517</v>
      </c>
      <c r="C16" s="274" t="s">
        <v>518</v>
      </c>
      <c r="D16" s="274" t="s">
        <v>259</v>
      </c>
      <c r="E16" s="274" t="s">
        <v>592</v>
      </c>
      <c r="F16" s="274" t="s">
        <v>1620</v>
      </c>
      <c r="G16" s="274" t="s">
        <v>1621</v>
      </c>
      <c r="H16" s="274" t="s">
        <v>1622</v>
      </c>
      <c r="I16" s="275"/>
      <c r="J16" s="276"/>
      <c r="K16" s="277" t="s">
        <v>1623</v>
      </c>
      <c r="L16" s="275"/>
      <c r="M16" s="277" t="s">
        <v>146</v>
      </c>
      <c r="N16" s="277" t="s">
        <v>510</v>
      </c>
      <c r="O16" s="277" t="s">
        <v>511</v>
      </c>
      <c r="P16" s="275"/>
      <c r="Q16" s="278" t="s">
        <v>1624</v>
      </c>
      <c r="R16" s="278" t="s">
        <v>1625</v>
      </c>
      <c r="S16" s="284" t="s">
        <v>1626</v>
      </c>
      <c r="T16" s="284" t="s">
        <v>1627</v>
      </c>
      <c r="U16" s="284" t="s">
        <v>1628</v>
      </c>
      <c r="V16" s="284" t="s">
        <v>540</v>
      </c>
      <c r="W16" s="279"/>
      <c r="X16" s="280"/>
      <c r="Y16" s="281"/>
      <c r="Z16" s="281"/>
      <c r="AA16" s="282">
        <f>IF(OR(J16="Fail",ISBLANK(J16)),INDEX('Issue Code Table'!C:C,MATCH(N:N,'Issue Code Table'!A:A,0)),IF(M16="Critical",6,IF(M16="Significant",5,IF(M16="Moderate",3,2))))</f>
        <v>5</v>
      </c>
    </row>
    <row r="17" spans="1:27" ht="191.25" x14ac:dyDescent="0.25">
      <c r="A17" s="263" t="s">
        <v>1629</v>
      </c>
      <c r="B17" s="263" t="s">
        <v>517</v>
      </c>
      <c r="C17" s="263" t="s">
        <v>518</v>
      </c>
      <c r="D17" s="263" t="s">
        <v>259</v>
      </c>
      <c r="E17" s="263" t="s">
        <v>1630</v>
      </c>
      <c r="F17" s="263" t="s">
        <v>1631</v>
      </c>
      <c r="G17" s="263" t="s">
        <v>1632</v>
      </c>
      <c r="H17" s="263" t="s">
        <v>1633</v>
      </c>
      <c r="I17" s="264"/>
      <c r="J17" s="265"/>
      <c r="K17" s="268" t="s">
        <v>1634</v>
      </c>
      <c r="L17" s="264"/>
      <c r="M17" s="268" t="s">
        <v>146</v>
      </c>
      <c r="N17" s="268" t="s">
        <v>510</v>
      </c>
      <c r="O17" s="268" t="s">
        <v>511</v>
      </c>
      <c r="P17" s="264"/>
      <c r="Q17" s="269" t="s">
        <v>1624</v>
      </c>
      <c r="R17" s="269" t="s">
        <v>1635</v>
      </c>
      <c r="S17" s="283" t="s">
        <v>1636</v>
      </c>
      <c r="T17" s="283" t="s">
        <v>1637</v>
      </c>
      <c r="U17" s="283" t="s">
        <v>1638</v>
      </c>
      <c r="V17" s="283" t="s">
        <v>540</v>
      </c>
      <c r="W17" s="270"/>
      <c r="X17" s="271"/>
      <c r="Y17" s="272"/>
      <c r="Z17" s="272"/>
      <c r="AA17" s="273">
        <f>IF(OR(J17="Fail",ISBLANK(J17)),INDEX('Issue Code Table'!C:C,MATCH(N:N,'Issue Code Table'!A:A,0)),IF(M17="Critical",6,IF(M17="Significant",5,IF(M17="Moderate",3,2))))</f>
        <v>5</v>
      </c>
    </row>
    <row r="18" spans="1:27" ht="306" x14ac:dyDescent="0.25">
      <c r="A18" s="274" t="s">
        <v>1639</v>
      </c>
      <c r="B18" s="274" t="s">
        <v>517</v>
      </c>
      <c r="C18" s="274" t="s">
        <v>518</v>
      </c>
      <c r="D18" s="274" t="s">
        <v>259</v>
      </c>
      <c r="E18" s="274" t="s">
        <v>728</v>
      </c>
      <c r="F18" s="274" t="s">
        <v>1640</v>
      </c>
      <c r="G18" s="274" t="s">
        <v>1641</v>
      </c>
      <c r="H18" s="274" t="s">
        <v>1642</v>
      </c>
      <c r="I18" s="275"/>
      <c r="J18" s="276"/>
      <c r="K18" s="277" t="s">
        <v>1643</v>
      </c>
      <c r="L18" s="275"/>
      <c r="M18" s="277" t="s">
        <v>146</v>
      </c>
      <c r="N18" s="277" t="s">
        <v>510</v>
      </c>
      <c r="O18" s="277" t="s">
        <v>511</v>
      </c>
      <c r="P18" s="275"/>
      <c r="Q18" s="278" t="s">
        <v>1624</v>
      </c>
      <c r="R18" s="278" t="s">
        <v>1644</v>
      </c>
      <c r="S18" s="284" t="s">
        <v>1645</v>
      </c>
      <c r="T18" s="284" t="s">
        <v>1646</v>
      </c>
      <c r="U18" s="284" t="s">
        <v>1647</v>
      </c>
      <c r="V18" s="284" t="s">
        <v>736</v>
      </c>
      <c r="W18" s="279"/>
      <c r="X18" s="280"/>
      <c r="Y18" s="281"/>
      <c r="Z18" s="281"/>
      <c r="AA18" s="282">
        <f>IF(OR(J18="Fail",ISBLANK(J18)),INDEX('Issue Code Table'!C:C,MATCH(N:N,'Issue Code Table'!A:A,0)),IF(M18="Critical",6,IF(M18="Significant",5,IF(M18="Moderate",3,2))))</f>
        <v>5</v>
      </c>
    </row>
    <row r="19" spans="1:27" ht="191.25" x14ac:dyDescent="0.25">
      <c r="A19" s="263" t="s">
        <v>1648</v>
      </c>
      <c r="B19" s="263" t="s">
        <v>517</v>
      </c>
      <c r="C19" s="263" t="s">
        <v>518</v>
      </c>
      <c r="D19" s="263" t="s">
        <v>259</v>
      </c>
      <c r="E19" s="263" t="s">
        <v>562</v>
      </c>
      <c r="F19" s="263" t="s">
        <v>1649</v>
      </c>
      <c r="G19" s="263" t="s">
        <v>1650</v>
      </c>
      <c r="H19" s="263" t="s">
        <v>1651</v>
      </c>
      <c r="I19" s="264"/>
      <c r="J19" s="265"/>
      <c r="K19" s="268" t="s">
        <v>1652</v>
      </c>
      <c r="L19" s="264"/>
      <c r="M19" s="268" t="s">
        <v>146</v>
      </c>
      <c r="N19" s="268" t="s">
        <v>510</v>
      </c>
      <c r="O19" s="268" t="s">
        <v>511</v>
      </c>
      <c r="P19" s="264"/>
      <c r="Q19" s="269" t="s">
        <v>1624</v>
      </c>
      <c r="R19" s="269" t="s">
        <v>1653</v>
      </c>
      <c r="S19" s="283" t="s">
        <v>1626</v>
      </c>
      <c r="T19" s="283" t="s">
        <v>1654</v>
      </c>
      <c r="U19" s="283" t="s">
        <v>1655</v>
      </c>
      <c r="V19" s="283" t="s">
        <v>540</v>
      </c>
      <c r="W19" s="270"/>
      <c r="X19" s="271"/>
      <c r="Y19" s="272"/>
      <c r="Z19" s="272"/>
      <c r="AA19" s="273">
        <f>IF(OR(J19="Fail",ISBLANK(J19)),INDEX('Issue Code Table'!C:C,MATCH(N:N,'Issue Code Table'!A:A,0)),IF(M19="Critical",6,IF(M19="Significant",5,IF(M19="Moderate",3,2))))</f>
        <v>5</v>
      </c>
    </row>
    <row r="20" spans="1:27" ht="369.75" x14ac:dyDescent="0.25">
      <c r="A20" s="274" t="s">
        <v>1656</v>
      </c>
      <c r="B20" s="274" t="s">
        <v>517</v>
      </c>
      <c r="C20" s="274" t="s">
        <v>518</v>
      </c>
      <c r="D20" s="274" t="s">
        <v>259</v>
      </c>
      <c r="E20" s="274" t="s">
        <v>531</v>
      </c>
      <c r="F20" s="274" t="s">
        <v>1657</v>
      </c>
      <c r="G20" s="274" t="s">
        <v>1658</v>
      </c>
      <c r="H20" s="274" t="s">
        <v>1659</v>
      </c>
      <c r="I20" s="275"/>
      <c r="J20" s="276"/>
      <c r="K20" s="277" t="s">
        <v>1660</v>
      </c>
      <c r="L20" s="275"/>
      <c r="M20" s="277" t="s">
        <v>146</v>
      </c>
      <c r="N20" s="277" t="s">
        <v>510</v>
      </c>
      <c r="O20" s="277" t="s">
        <v>511</v>
      </c>
      <c r="P20" s="275"/>
      <c r="Q20" s="278" t="s">
        <v>1624</v>
      </c>
      <c r="R20" s="278" t="s">
        <v>1661</v>
      </c>
      <c r="S20" s="284" t="s">
        <v>537</v>
      </c>
      <c r="T20" s="284" t="s">
        <v>1662</v>
      </c>
      <c r="U20" s="284" t="s">
        <v>1663</v>
      </c>
      <c r="V20" s="284" t="s">
        <v>1664</v>
      </c>
      <c r="W20" s="279"/>
      <c r="X20" s="280"/>
      <c r="Y20" s="281"/>
      <c r="Z20" s="281"/>
      <c r="AA20" s="282">
        <f>IF(OR(J20="Fail",ISBLANK(J20)),INDEX('Issue Code Table'!C:C,MATCH(N:N,'Issue Code Table'!A:A,0)),IF(M20="Critical",6,IF(M20="Significant",5,IF(M20="Moderate",3,2))))</f>
        <v>5</v>
      </c>
    </row>
    <row r="21" spans="1:27" ht="191.25" x14ac:dyDescent="0.25">
      <c r="A21" s="263" t="s">
        <v>1665</v>
      </c>
      <c r="B21" s="263" t="s">
        <v>517</v>
      </c>
      <c r="C21" s="263" t="s">
        <v>518</v>
      </c>
      <c r="D21" s="263" t="s">
        <v>259</v>
      </c>
      <c r="E21" s="263" t="s">
        <v>1666</v>
      </c>
      <c r="F21" s="263" t="s">
        <v>1667</v>
      </c>
      <c r="G21" s="263" t="s">
        <v>1668</v>
      </c>
      <c r="H21" s="263" t="s">
        <v>1669</v>
      </c>
      <c r="I21" s="264"/>
      <c r="J21" s="265"/>
      <c r="K21" s="264" t="s">
        <v>1670</v>
      </c>
      <c r="L21" s="264"/>
      <c r="M21" s="268" t="s">
        <v>146</v>
      </c>
      <c r="N21" s="268" t="s">
        <v>510</v>
      </c>
      <c r="O21" s="268" t="s">
        <v>511</v>
      </c>
      <c r="P21" s="264"/>
      <c r="Q21" s="269" t="s">
        <v>1624</v>
      </c>
      <c r="R21" s="269" t="s">
        <v>1671</v>
      </c>
      <c r="S21" s="283" t="s">
        <v>1672</v>
      </c>
      <c r="T21" s="283" t="s">
        <v>1673</v>
      </c>
      <c r="U21" s="283" t="s">
        <v>1674</v>
      </c>
      <c r="V21" s="283" t="s">
        <v>540</v>
      </c>
      <c r="W21" s="270"/>
      <c r="X21" s="271"/>
      <c r="Y21" s="272"/>
      <c r="Z21" s="272"/>
      <c r="AA21" s="273">
        <f>IF(OR(J21="Fail",ISBLANK(J21)),INDEX('Issue Code Table'!C:C,MATCH(N:N,'Issue Code Table'!A:A,0)),IF(M21="Critical",6,IF(M21="Significant",5,IF(M21="Moderate",3,2))))</f>
        <v>5</v>
      </c>
    </row>
    <row r="22" spans="1:27" ht="140.25" x14ac:dyDescent="0.25">
      <c r="A22" s="274" t="s">
        <v>1675</v>
      </c>
      <c r="B22" s="274" t="s">
        <v>717</v>
      </c>
      <c r="C22" s="274" t="s">
        <v>718</v>
      </c>
      <c r="D22" s="274" t="s">
        <v>259</v>
      </c>
      <c r="E22" s="274" t="s">
        <v>719</v>
      </c>
      <c r="F22" s="274" t="s">
        <v>1676</v>
      </c>
      <c r="G22" s="274" t="s">
        <v>1677</v>
      </c>
      <c r="H22" s="274" t="s">
        <v>1678</v>
      </c>
      <c r="I22" s="275"/>
      <c r="J22" s="276"/>
      <c r="K22" s="275" t="s">
        <v>1679</v>
      </c>
      <c r="L22" s="275"/>
      <c r="M22" s="277" t="s">
        <v>146</v>
      </c>
      <c r="N22" s="277" t="s">
        <v>510</v>
      </c>
      <c r="O22" s="277" t="s">
        <v>511</v>
      </c>
      <c r="P22" s="275"/>
      <c r="Q22" s="278" t="s">
        <v>1624</v>
      </c>
      <c r="R22" s="278" t="s">
        <v>1680</v>
      </c>
      <c r="S22" s="284" t="s">
        <v>1681</v>
      </c>
      <c r="T22" s="284" t="s">
        <v>1682</v>
      </c>
      <c r="U22" s="284" t="s">
        <v>1683</v>
      </c>
      <c r="V22" s="284" t="s">
        <v>529</v>
      </c>
      <c r="W22" s="279"/>
      <c r="X22" s="280"/>
      <c r="Y22" s="281"/>
      <c r="Z22" s="281"/>
      <c r="AA22" s="282">
        <f>IF(OR(J22="Fail",ISBLANK(J22)),INDEX('Issue Code Table'!C:C,MATCH(N:N,'Issue Code Table'!A:A,0)),IF(M22="Critical",6,IF(M22="Significant",5,IF(M22="Moderate",3,2))))</f>
        <v>5</v>
      </c>
    </row>
    <row r="23" spans="1:27" ht="331.5" x14ac:dyDescent="0.25">
      <c r="A23" s="263" t="s">
        <v>1684</v>
      </c>
      <c r="B23" s="263" t="s">
        <v>705</v>
      </c>
      <c r="C23" s="263" t="s">
        <v>706</v>
      </c>
      <c r="D23" s="263" t="s">
        <v>259</v>
      </c>
      <c r="E23" s="263" t="s">
        <v>707</v>
      </c>
      <c r="F23" s="263" t="s">
        <v>708</v>
      </c>
      <c r="G23" s="263" t="s">
        <v>1685</v>
      </c>
      <c r="H23" s="263" t="s">
        <v>1686</v>
      </c>
      <c r="I23" s="264"/>
      <c r="J23" s="265"/>
      <c r="K23" s="264" t="s">
        <v>1687</v>
      </c>
      <c r="L23" s="264"/>
      <c r="M23" s="268" t="s">
        <v>146</v>
      </c>
      <c r="N23" s="268" t="s">
        <v>510</v>
      </c>
      <c r="O23" s="268" t="s">
        <v>511</v>
      </c>
      <c r="P23" s="264"/>
      <c r="Q23" s="269" t="s">
        <v>1624</v>
      </c>
      <c r="R23" s="269" t="s">
        <v>1688</v>
      </c>
      <c r="S23" s="283" t="s">
        <v>712</v>
      </c>
      <c r="T23" s="283" t="s">
        <v>1689</v>
      </c>
      <c r="U23" s="283" t="s">
        <v>1690</v>
      </c>
      <c r="V23" s="283" t="s">
        <v>1691</v>
      </c>
      <c r="W23" s="270"/>
      <c r="X23" s="271"/>
      <c r="Y23" s="272"/>
      <c r="Z23" s="272"/>
      <c r="AA23" s="273">
        <f>IF(OR(J23="Fail",ISBLANK(J23)),INDEX('Issue Code Table'!C:C,MATCH(N:N,'Issue Code Table'!A:A,0)),IF(M23="Critical",6,IF(M23="Significant",5,IF(M23="Moderate",3,2))))</f>
        <v>5</v>
      </c>
    </row>
    <row r="24" spans="1:27" ht="165.75" x14ac:dyDescent="0.25">
      <c r="A24" s="274" t="s">
        <v>1692</v>
      </c>
      <c r="B24" s="274" t="s">
        <v>517</v>
      </c>
      <c r="C24" s="274" t="s">
        <v>518</v>
      </c>
      <c r="D24" s="274" t="s">
        <v>259</v>
      </c>
      <c r="E24" s="274" t="s">
        <v>552</v>
      </c>
      <c r="F24" s="274" t="s">
        <v>1693</v>
      </c>
      <c r="G24" s="274" t="s">
        <v>1694</v>
      </c>
      <c r="H24" s="274" t="s">
        <v>1695</v>
      </c>
      <c r="I24" s="275"/>
      <c r="J24" s="276"/>
      <c r="K24" s="288" t="s">
        <v>1696</v>
      </c>
      <c r="L24" s="275"/>
      <c r="M24" s="277" t="s">
        <v>146</v>
      </c>
      <c r="N24" s="277" t="s">
        <v>510</v>
      </c>
      <c r="O24" s="277" t="s">
        <v>511</v>
      </c>
      <c r="P24" s="275"/>
      <c r="Q24" s="278" t="s">
        <v>1624</v>
      </c>
      <c r="R24" s="278" t="s">
        <v>1697</v>
      </c>
      <c r="S24" s="284" t="s">
        <v>1698</v>
      </c>
      <c r="T24" s="284" t="s">
        <v>1699</v>
      </c>
      <c r="U24" s="284" t="s">
        <v>1700</v>
      </c>
      <c r="V24" s="284" t="s">
        <v>540</v>
      </c>
      <c r="W24" s="279"/>
      <c r="X24" s="280"/>
      <c r="Y24" s="281"/>
      <c r="Z24" s="281"/>
      <c r="AA24" s="282">
        <f>IF(OR(J24="Fail",ISBLANK(J24)),INDEX('Issue Code Table'!C:C,MATCH(N:N,'Issue Code Table'!A:A,0)),IF(M24="Critical",6,IF(M24="Significant",5,IF(M24="Moderate",3,2))))</f>
        <v>5</v>
      </c>
    </row>
    <row r="25" spans="1:27" ht="409.5" x14ac:dyDescent="0.25">
      <c r="A25" s="263" t="s">
        <v>1701</v>
      </c>
      <c r="B25" s="263" t="s">
        <v>517</v>
      </c>
      <c r="C25" s="263" t="s">
        <v>518</v>
      </c>
      <c r="D25" s="263" t="s">
        <v>259</v>
      </c>
      <c r="E25" s="263" t="s">
        <v>602</v>
      </c>
      <c r="F25" s="263" t="s">
        <v>1702</v>
      </c>
      <c r="G25" s="263" t="s">
        <v>1703</v>
      </c>
      <c r="H25" s="263" t="s">
        <v>1704</v>
      </c>
      <c r="I25" s="264"/>
      <c r="J25" s="265"/>
      <c r="K25" s="264" t="s">
        <v>1705</v>
      </c>
      <c r="L25" s="264"/>
      <c r="M25" s="268" t="s">
        <v>146</v>
      </c>
      <c r="N25" s="268" t="s">
        <v>510</v>
      </c>
      <c r="O25" s="268" t="s">
        <v>511</v>
      </c>
      <c r="P25" s="264"/>
      <c r="Q25" s="269" t="s">
        <v>1624</v>
      </c>
      <c r="R25" s="269" t="s">
        <v>1706</v>
      </c>
      <c r="S25" s="283" t="s">
        <v>1626</v>
      </c>
      <c r="T25" s="283" t="s">
        <v>1707</v>
      </c>
      <c r="U25" s="283" t="s">
        <v>1708</v>
      </c>
      <c r="V25" s="283" t="s">
        <v>540</v>
      </c>
      <c r="W25" s="270"/>
      <c r="X25" s="271"/>
      <c r="Y25" s="272"/>
      <c r="Z25" s="272"/>
      <c r="AA25" s="273">
        <f>IF(OR(J25="Fail",ISBLANK(J25)),INDEX('Issue Code Table'!C:C,MATCH(N:N,'Issue Code Table'!A:A,0)),IF(M25="Critical",6,IF(M25="Significant",5,IF(M25="Moderate",3,2))))</f>
        <v>5</v>
      </c>
    </row>
    <row r="26" spans="1:27" s="31" customFormat="1" ht="369.75" x14ac:dyDescent="0.2">
      <c r="A26" s="274" t="s">
        <v>1709</v>
      </c>
      <c r="B26" s="274" t="s">
        <v>517</v>
      </c>
      <c r="C26" s="274" t="s">
        <v>518</v>
      </c>
      <c r="D26" s="274" t="s">
        <v>259</v>
      </c>
      <c r="E26" s="274" t="s">
        <v>622</v>
      </c>
      <c r="F26" s="274" t="s">
        <v>1710</v>
      </c>
      <c r="G26" s="274" t="s">
        <v>1711</v>
      </c>
      <c r="H26" s="274" t="s">
        <v>1712</v>
      </c>
      <c r="I26" s="275"/>
      <c r="J26" s="276"/>
      <c r="K26" s="275" t="s">
        <v>1713</v>
      </c>
      <c r="L26" s="275"/>
      <c r="M26" s="277" t="s">
        <v>146</v>
      </c>
      <c r="N26" s="277" t="s">
        <v>510</v>
      </c>
      <c r="O26" s="277" t="s">
        <v>511</v>
      </c>
      <c r="P26" s="275"/>
      <c r="Q26" s="278" t="s">
        <v>1624</v>
      </c>
      <c r="R26" s="278" t="s">
        <v>1714</v>
      </c>
      <c r="S26" s="284" t="s">
        <v>1715</v>
      </c>
      <c r="T26" s="284" t="s">
        <v>1716</v>
      </c>
      <c r="U26" s="284" t="s">
        <v>1717</v>
      </c>
      <c r="V26" s="284" t="s">
        <v>540</v>
      </c>
      <c r="W26" s="289"/>
      <c r="X26" s="280"/>
      <c r="Y26" s="290"/>
      <c r="Z26" s="290"/>
      <c r="AA26" s="282">
        <f>IF(OR(J26="Fail",ISBLANK(J26)),INDEX('Issue Code Table'!C:C,MATCH(N:N,'Issue Code Table'!A:A,0)),IF(M26="Critical",6,IF(M26="Significant",5,IF(M26="Moderate",3,2))))</f>
        <v>5</v>
      </c>
    </row>
    <row r="27" spans="1:27" s="31" customFormat="1" ht="395.25" x14ac:dyDescent="0.2">
      <c r="A27" s="263" t="s">
        <v>1718</v>
      </c>
      <c r="B27" s="263" t="s">
        <v>517</v>
      </c>
      <c r="C27" s="263" t="s">
        <v>518</v>
      </c>
      <c r="D27" s="263" t="s">
        <v>259</v>
      </c>
      <c r="E27" s="263" t="s">
        <v>632</v>
      </c>
      <c r="F27" s="263" t="s">
        <v>1719</v>
      </c>
      <c r="G27" s="263" t="s">
        <v>1720</v>
      </c>
      <c r="H27" s="263" t="s">
        <v>1721</v>
      </c>
      <c r="I27" s="264"/>
      <c r="J27" s="265"/>
      <c r="K27" s="264" t="s">
        <v>1722</v>
      </c>
      <c r="L27" s="264"/>
      <c r="M27" s="268" t="s">
        <v>146</v>
      </c>
      <c r="N27" s="268" t="s">
        <v>510</v>
      </c>
      <c r="O27" s="268" t="s">
        <v>511</v>
      </c>
      <c r="P27" s="264"/>
      <c r="Q27" s="269" t="s">
        <v>1624</v>
      </c>
      <c r="R27" s="269" t="s">
        <v>1723</v>
      </c>
      <c r="S27" s="283" t="s">
        <v>1724</v>
      </c>
      <c r="T27" s="283" t="s">
        <v>1725</v>
      </c>
      <c r="U27" s="283" t="s">
        <v>1726</v>
      </c>
      <c r="V27" s="283" t="s">
        <v>540</v>
      </c>
      <c r="W27" s="286"/>
      <c r="X27" s="271"/>
      <c r="Y27" s="287"/>
      <c r="Z27" s="287"/>
      <c r="AA27" s="273">
        <f>IF(OR(J27="Fail",ISBLANK(J27)),INDEX('Issue Code Table'!C:C,MATCH(N:N,'Issue Code Table'!A:A,0)),IF(M27="Critical",6,IF(M27="Significant",5,IF(M27="Moderate",3,2))))</f>
        <v>5</v>
      </c>
    </row>
    <row r="28" spans="1:27" s="31" customFormat="1" ht="369.75" x14ac:dyDescent="0.2">
      <c r="A28" s="274" t="s">
        <v>1727</v>
      </c>
      <c r="B28" s="274" t="s">
        <v>517</v>
      </c>
      <c r="C28" s="274" t="s">
        <v>518</v>
      </c>
      <c r="D28" s="274" t="s">
        <v>259</v>
      </c>
      <c r="E28" s="274" t="s">
        <v>1728</v>
      </c>
      <c r="F28" s="274" t="s">
        <v>1729</v>
      </c>
      <c r="G28" s="274" t="s">
        <v>1730</v>
      </c>
      <c r="H28" s="274" t="s">
        <v>1731</v>
      </c>
      <c r="I28" s="275"/>
      <c r="J28" s="276"/>
      <c r="K28" s="277" t="s">
        <v>1732</v>
      </c>
      <c r="L28" s="275"/>
      <c r="M28" s="277" t="s">
        <v>146</v>
      </c>
      <c r="N28" s="277" t="s">
        <v>510</v>
      </c>
      <c r="O28" s="277" t="s">
        <v>511</v>
      </c>
      <c r="P28" s="275"/>
      <c r="Q28" s="278" t="s">
        <v>1624</v>
      </c>
      <c r="R28" s="278" t="s">
        <v>1733</v>
      </c>
      <c r="S28" s="284" t="s">
        <v>648</v>
      </c>
      <c r="T28" s="284" t="s">
        <v>1734</v>
      </c>
      <c r="U28" s="284" t="s">
        <v>1735</v>
      </c>
      <c r="V28" s="284" t="s">
        <v>540</v>
      </c>
      <c r="W28" s="289"/>
      <c r="X28" s="280"/>
      <c r="Y28" s="290"/>
      <c r="Z28" s="290"/>
      <c r="AA28" s="282">
        <f>IF(OR(J28="Fail",ISBLANK(J28)),INDEX('Issue Code Table'!C:C,MATCH(N:N,'Issue Code Table'!A:A,0)),IF(M28="Critical",6,IF(M28="Significant",5,IF(M28="Moderate",3,2))))</f>
        <v>5</v>
      </c>
    </row>
    <row r="29" spans="1:27" s="31" customFormat="1" ht="165.75" x14ac:dyDescent="0.2">
      <c r="A29" s="263" t="s">
        <v>1736</v>
      </c>
      <c r="B29" s="263" t="s">
        <v>517</v>
      </c>
      <c r="C29" s="263" t="s">
        <v>518</v>
      </c>
      <c r="D29" s="263" t="s">
        <v>259</v>
      </c>
      <c r="E29" s="263" t="s">
        <v>662</v>
      </c>
      <c r="F29" s="263" t="s">
        <v>1737</v>
      </c>
      <c r="G29" s="263" t="s">
        <v>1738</v>
      </c>
      <c r="H29" s="263" t="s">
        <v>1739</v>
      </c>
      <c r="I29" s="264"/>
      <c r="J29" s="265"/>
      <c r="K29" s="268" t="s">
        <v>1740</v>
      </c>
      <c r="L29" s="264"/>
      <c r="M29" s="268" t="s">
        <v>146</v>
      </c>
      <c r="N29" s="268" t="s">
        <v>510</v>
      </c>
      <c r="O29" s="268" t="s">
        <v>511</v>
      </c>
      <c r="P29" s="264"/>
      <c r="Q29" s="269" t="s">
        <v>1624</v>
      </c>
      <c r="R29" s="269" t="s">
        <v>1741</v>
      </c>
      <c r="S29" s="283" t="s">
        <v>1742</v>
      </c>
      <c r="T29" s="283" t="s">
        <v>1743</v>
      </c>
      <c r="U29" s="283" t="s">
        <v>1744</v>
      </c>
      <c r="V29" s="283" t="s">
        <v>540</v>
      </c>
      <c r="W29" s="286"/>
      <c r="X29" s="271"/>
      <c r="Y29" s="287"/>
      <c r="Z29" s="287"/>
      <c r="AA29" s="273">
        <f>IF(OR(J29="Fail",ISBLANK(J29)),INDEX('Issue Code Table'!C:C,MATCH(N:N,'Issue Code Table'!A:A,0)),IF(M29="Critical",6,IF(M29="Significant",5,IF(M29="Moderate",3,2))))</f>
        <v>5</v>
      </c>
    </row>
    <row r="30" spans="1:27" s="31" customFormat="1" ht="165.75" x14ac:dyDescent="0.2">
      <c r="A30" s="274" t="s">
        <v>1745</v>
      </c>
      <c r="B30" s="274" t="s">
        <v>517</v>
      </c>
      <c r="C30" s="274" t="s">
        <v>518</v>
      </c>
      <c r="D30" s="274" t="s">
        <v>259</v>
      </c>
      <c r="E30" s="274" t="s">
        <v>673</v>
      </c>
      <c r="F30" s="274" t="s">
        <v>1746</v>
      </c>
      <c r="G30" s="274" t="s">
        <v>1747</v>
      </c>
      <c r="H30" s="274" t="s">
        <v>1748</v>
      </c>
      <c r="I30" s="275"/>
      <c r="J30" s="276"/>
      <c r="K30" s="275" t="s">
        <v>1749</v>
      </c>
      <c r="L30" s="275"/>
      <c r="M30" s="277" t="s">
        <v>146</v>
      </c>
      <c r="N30" s="277" t="s">
        <v>510</v>
      </c>
      <c r="O30" s="277" t="s">
        <v>511</v>
      </c>
      <c r="P30" s="275"/>
      <c r="Q30" s="278" t="s">
        <v>1624</v>
      </c>
      <c r="R30" s="278" t="s">
        <v>1750</v>
      </c>
      <c r="S30" s="284" t="s">
        <v>1751</v>
      </c>
      <c r="T30" s="284" t="s">
        <v>1752</v>
      </c>
      <c r="U30" s="284" t="s">
        <v>1753</v>
      </c>
      <c r="V30" s="284" t="s">
        <v>540</v>
      </c>
      <c r="W30" s="289"/>
      <c r="X30" s="280"/>
      <c r="Y30" s="290"/>
      <c r="Z30" s="290"/>
      <c r="AA30" s="282">
        <f>IF(OR(J30="Fail",ISBLANK(J30)),INDEX('Issue Code Table'!C:C,MATCH(N:N,'Issue Code Table'!A:A,0)),IF(M30="Critical",6,IF(M30="Significant",5,IF(M30="Moderate",3,2))))</f>
        <v>5</v>
      </c>
    </row>
    <row r="31" spans="1:27" s="31" customFormat="1" ht="165.75" x14ac:dyDescent="0.2">
      <c r="A31" s="263" t="s">
        <v>1754</v>
      </c>
      <c r="B31" s="263" t="s">
        <v>517</v>
      </c>
      <c r="C31" s="263" t="s">
        <v>518</v>
      </c>
      <c r="D31" s="263" t="s">
        <v>259</v>
      </c>
      <c r="E31" s="263" t="s">
        <v>684</v>
      </c>
      <c r="F31" s="263" t="s">
        <v>1755</v>
      </c>
      <c r="G31" s="263" t="s">
        <v>1756</v>
      </c>
      <c r="H31" s="263" t="s">
        <v>1757</v>
      </c>
      <c r="I31" s="264"/>
      <c r="J31" s="265"/>
      <c r="K31" s="268" t="s">
        <v>1758</v>
      </c>
      <c r="L31" s="264"/>
      <c r="M31" s="268" t="s">
        <v>146</v>
      </c>
      <c r="N31" s="268" t="s">
        <v>510</v>
      </c>
      <c r="O31" s="268" t="s">
        <v>511</v>
      </c>
      <c r="P31" s="264"/>
      <c r="Q31" s="269" t="s">
        <v>1624</v>
      </c>
      <c r="R31" s="269" t="s">
        <v>1759</v>
      </c>
      <c r="S31" s="283" t="s">
        <v>1760</v>
      </c>
      <c r="T31" s="283" t="s">
        <v>1761</v>
      </c>
      <c r="U31" s="283" t="s">
        <v>1762</v>
      </c>
      <c r="V31" s="283" t="s">
        <v>540</v>
      </c>
      <c r="W31" s="286"/>
      <c r="X31" s="271"/>
      <c r="Y31" s="287"/>
      <c r="Z31" s="287"/>
      <c r="AA31" s="273">
        <f>IF(OR(J31="Fail",ISBLANK(J31)),INDEX('Issue Code Table'!C:C,MATCH(N:N,'Issue Code Table'!A:A,0)),IF(M31="Critical",6,IF(M31="Significant",5,IF(M31="Moderate",3,2))))</f>
        <v>5</v>
      </c>
    </row>
    <row r="32" spans="1:27" s="31" customFormat="1" ht="409.5" x14ac:dyDescent="0.2">
      <c r="A32" s="274" t="s">
        <v>1763</v>
      </c>
      <c r="B32" s="274" t="s">
        <v>517</v>
      </c>
      <c r="C32" s="274" t="s">
        <v>518</v>
      </c>
      <c r="D32" s="274" t="s">
        <v>259</v>
      </c>
      <c r="E32" s="274" t="s">
        <v>738</v>
      </c>
      <c r="F32" s="274" t="s">
        <v>1764</v>
      </c>
      <c r="G32" s="274" t="s">
        <v>1765</v>
      </c>
      <c r="H32" s="274" t="s">
        <v>1766</v>
      </c>
      <c r="I32" s="275"/>
      <c r="J32" s="276"/>
      <c r="K32" s="277" t="s">
        <v>1767</v>
      </c>
      <c r="L32" s="275"/>
      <c r="M32" s="277" t="s">
        <v>146</v>
      </c>
      <c r="N32" s="277" t="s">
        <v>510</v>
      </c>
      <c r="O32" s="277" t="s">
        <v>511</v>
      </c>
      <c r="P32" s="275"/>
      <c r="Q32" s="278" t="s">
        <v>1624</v>
      </c>
      <c r="R32" s="278" t="s">
        <v>1768</v>
      </c>
      <c r="S32" s="284" t="s">
        <v>1769</v>
      </c>
      <c r="T32" s="284" t="s">
        <v>1770</v>
      </c>
      <c r="U32" s="284" t="s">
        <v>1771</v>
      </c>
      <c r="V32" s="284" t="s">
        <v>746</v>
      </c>
      <c r="W32" s="289"/>
      <c r="X32" s="280"/>
      <c r="Y32" s="290"/>
      <c r="Z32" s="290"/>
      <c r="AA32" s="282">
        <f>IF(OR(J32="Fail",ISBLANK(J32)),INDEX('Issue Code Table'!C:C,MATCH(N:N,'Issue Code Table'!A:A,0)),IF(M32="Critical",6,IF(M32="Significant",5,IF(M32="Moderate",3,2))))</f>
        <v>5</v>
      </c>
    </row>
    <row r="33" spans="1:27" s="31" customFormat="1" ht="102" x14ac:dyDescent="0.2">
      <c r="A33" s="263" t="s">
        <v>1772</v>
      </c>
      <c r="B33" s="263" t="s">
        <v>748</v>
      </c>
      <c r="C33" s="263" t="s">
        <v>749</v>
      </c>
      <c r="D33" s="263" t="s">
        <v>259</v>
      </c>
      <c r="E33" s="263" t="s">
        <v>1773</v>
      </c>
      <c r="F33" s="263" t="s">
        <v>1774</v>
      </c>
      <c r="G33" s="263" t="s">
        <v>1775</v>
      </c>
      <c r="H33" s="263" t="s">
        <v>1776</v>
      </c>
      <c r="I33" s="264"/>
      <c r="J33" s="265"/>
      <c r="K33" s="264" t="s">
        <v>1777</v>
      </c>
      <c r="L33" s="264"/>
      <c r="M33" s="268" t="s">
        <v>156</v>
      </c>
      <c r="N33" s="268" t="s">
        <v>1778</v>
      </c>
      <c r="O33" s="268" t="s">
        <v>1779</v>
      </c>
      <c r="P33" s="264"/>
      <c r="Q33" s="269" t="s">
        <v>1780</v>
      </c>
      <c r="R33" s="269" t="s">
        <v>1781</v>
      </c>
      <c r="S33" s="283" t="s">
        <v>1782</v>
      </c>
      <c r="T33" s="283" t="s">
        <v>1783</v>
      </c>
      <c r="U33" s="283" t="s">
        <v>1784</v>
      </c>
      <c r="V33" s="283"/>
      <c r="W33" s="286"/>
      <c r="X33" s="271"/>
      <c r="Y33" s="287"/>
      <c r="Z33" s="287"/>
      <c r="AA33" s="273">
        <f>IF(OR(J33="Fail",ISBLANK(J33)),INDEX('Issue Code Table'!C:C,MATCH(N:N,'Issue Code Table'!A:A,0)),IF(M33="Critical",6,IF(M33="Significant",5,IF(M33="Moderate",3,2))))</f>
        <v>5</v>
      </c>
    </row>
    <row r="34" spans="1:27" s="31" customFormat="1" ht="267.75" x14ac:dyDescent="0.2">
      <c r="A34" s="274" t="s">
        <v>1785</v>
      </c>
      <c r="B34" s="274" t="s">
        <v>748</v>
      </c>
      <c r="C34" s="274" t="s">
        <v>749</v>
      </c>
      <c r="D34" s="274" t="s">
        <v>259</v>
      </c>
      <c r="E34" s="274" t="s">
        <v>1786</v>
      </c>
      <c r="F34" s="274" t="s">
        <v>1787</v>
      </c>
      <c r="G34" s="274" t="s">
        <v>1788</v>
      </c>
      <c r="H34" s="274" t="s">
        <v>1789</v>
      </c>
      <c r="I34" s="275"/>
      <c r="J34" s="276"/>
      <c r="K34" s="275" t="s">
        <v>1790</v>
      </c>
      <c r="L34" s="275"/>
      <c r="M34" s="277" t="s">
        <v>146</v>
      </c>
      <c r="N34" s="277" t="s">
        <v>1791</v>
      </c>
      <c r="O34" s="277" t="s">
        <v>1792</v>
      </c>
      <c r="P34" s="275"/>
      <c r="Q34" s="278" t="s">
        <v>1780</v>
      </c>
      <c r="R34" s="278" t="s">
        <v>1793</v>
      </c>
      <c r="S34" s="284" t="s">
        <v>1794</v>
      </c>
      <c r="T34" s="284" t="s">
        <v>1795</v>
      </c>
      <c r="U34" s="284" t="s">
        <v>1796</v>
      </c>
      <c r="V34" s="284" t="s">
        <v>1797</v>
      </c>
      <c r="W34" s="289"/>
      <c r="X34" s="280"/>
      <c r="Y34" s="290"/>
      <c r="Z34" s="290"/>
      <c r="AA34" s="282">
        <f>IF(OR(J34="Fail",ISBLANK(J34)),INDEX('Issue Code Table'!C:C,MATCH(N:N,'Issue Code Table'!A:A,0)),IF(M34="Critical",6,IF(M34="Significant",5,IF(M34="Moderate",3,2))))</f>
        <v>6</v>
      </c>
    </row>
    <row r="35" spans="1:27" s="31" customFormat="1" ht="255" x14ac:dyDescent="0.2">
      <c r="A35" s="263" t="s">
        <v>1798</v>
      </c>
      <c r="B35" s="263" t="s">
        <v>748</v>
      </c>
      <c r="C35" s="263" t="s">
        <v>749</v>
      </c>
      <c r="D35" s="263" t="s">
        <v>259</v>
      </c>
      <c r="E35" s="263" t="s">
        <v>1799</v>
      </c>
      <c r="F35" s="263" t="s">
        <v>1800</v>
      </c>
      <c r="G35" s="263" t="s">
        <v>1801</v>
      </c>
      <c r="H35" s="263" t="s">
        <v>1802</v>
      </c>
      <c r="I35" s="264"/>
      <c r="J35" s="265"/>
      <c r="K35" s="264" t="s">
        <v>1803</v>
      </c>
      <c r="L35" s="264"/>
      <c r="M35" s="268" t="s">
        <v>156</v>
      </c>
      <c r="N35" s="268" t="s">
        <v>840</v>
      </c>
      <c r="O35" s="268" t="s">
        <v>841</v>
      </c>
      <c r="P35" s="264"/>
      <c r="Q35" s="269" t="s">
        <v>1780</v>
      </c>
      <c r="R35" s="269" t="s">
        <v>1804</v>
      </c>
      <c r="S35" s="283" t="s">
        <v>1805</v>
      </c>
      <c r="T35" s="283" t="s">
        <v>1806</v>
      </c>
      <c r="U35" s="283" t="s">
        <v>1807</v>
      </c>
      <c r="V35" s="283"/>
      <c r="W35" s="286"/>
      <c r="X35" s="271"/>
      <c r="Y35" s="287"/>
      <c r="Z35" s="287"/>
      <c r="AA35" s="273">
        <f>IF(OR(J35="Fail",ISBLANK(J35)),INDEX('Issue Code Table'!C:C,MATCH(N:N,'Issue Code Table'!A:A,0)),IF(M35="Critical",6,IF(M35="Significant",5,IF(M35="Moderate",3,2))))</f>
        <v>4</v>
      </c>
    </row>
    <row r="36" spans="1:27" s="31" customFormat="1" ht="344.25" x14ac:dyDescent="0.2">
      <c r="A36" s="274" t="s">
        <v>1808</v>
      </c>
      <c r="B36" s="274" t="s">
        <v>748</v>
      </c>
      <c r="C36" s="274" t="s">
        <v>749</v>
      </c>
      <c r="D36" s="274" t="s">
        <v>259</v>
      </c>
      <c r="E36" s="274" t="s">
        <v>1809</v>
      </c>
      <c r="F36" s="274" t="s">
        <v>1810</v>
      </c>
      <c r="G36" s="274" t="s">
        <v>1811</v>
      </c>
      <c r="H36" s="274" t="s">
        <v>1812</v>
      </c>
      <c r="I36" s="275"/>
      <c r="J36" s="276"/>
      <c r="K36" s="277" t="s">
        <v>1813</v>
      </c>
      <c r="L36" s="275"/>
      <c r="M36" s="277" t="s">
        <v>156</v>
      </c>
      <c r="N36" s="277" t="s">
        <v>840</v>
      </c>
      <c r="O36" s="277" t="s">
        <v>841</v>
      </c>
      <c r="P36" s="275"/>
      <c r="Q36" s="278" t="s">
        <v>1780</v>
      </c>
      <c r="R36" s="278" t="s">
        <v>1814</v>
      </c>
      <c r="S36" s="284" t="s">
        <v>1815</v>
      </c>
      <c r="T36" s="284" t="s">
        <v>1816</v>
      </c>
      <c r="U36" s="284" t="s">
        <v>1817</v>
      </c>
      <c r="V36" s="284"/>
      <c r="W36" s="289"/>
      <c r="X36" s="280"/>
      <c r="Y36" s="290"/>
      <c r="Z36" s="290"/>
      <c r="AA36" s="282">
        <f>IF(OR(J36="Fail",ISBLANK(J36)),INDEX('Issue Code Table'!C:C,MATCH(N:N,'Issue Code Table'!A:A,0)),IF(M36="Critical",6,IF(M36="Significant",5,IF(M36="Moderate",3,2))))</f>
        <v>4</v>
      </c>
    </row>
    <row r="37" spans="1:27" ht="409.5" x14ac:dyDescent="0.25">
      <c r="A37" s="263" t="s">
        <v>1818</v>
      </c>
      <c r="B37" s="263" t="s">
        <v>748</v>
      </c>
      <c r="C37" s="263" t="s">
        <v>749</v>
      </c>
      <c r="D37" s="263" t="s">
        <v>259</v>
      </c>
      <c r="E37" s="263" t="s">
        <v>1819</v>
      </c>
      <c r="F37" s="263" t="s">
        <v>1820</v>
      </c>
      <c r="G37" s="263" t="s">
        <v>1821</v>
      </c>
      <c r="H37" s="263" t="s">
        <v>1822</v>
      </c>
      <c r="I37" s="264"/>
      <c r="J37" s="265"/>
      <c r="K37" s="264" t="s">
        <v>1823</v>
      </c>
      <c r="L37" s="264"/>
      <c r="M37" s="268" t="s">
        <v>146</v>
      </c>
      <c r="N37" s="268" t="s">
        <v>1824</v>
      </c>
      <c r="O37" s="268" t="s">
        <v>1825</v>
      </c>
      <c r="P37" s="264"/>
      <c r="Q37" s="269" t="s">
        <v>1780</v>
      </c>
      <c r="R37" s="269" t="s">
        <v>1826</v>
      </c>
      <c r="S37" s="283" t="s">
        <v>1827</v>
      </c>
      <c r="T37" s="283" t="s">
        <v>1828</v>
      </c>
      <c r="U37" s="283" t="s">
        <v>1829</v>
      </c>
      <c r="V37" s="283" t="s">
        <v>1830</v>
      </c>
      <c r="W37" s="270"/>
      <c r="X37" s="271"/>
      <c r="Y37" s="272"/>
      <c r="Z37" s="272"/>
      <c r="AA37" s="273">
        <f>IF(OR(J37="Fail",ISBLANK(J37)),INDEX('Issue Code Table'!C:C,MATCH(N:N,'Issue Code Table'!A:A,0)),IF(M37="Critical",6,IF(M37="Significant",5,IF(M37="Moderate",3,2))))</f>
        <v>6</v>
      </c>
    </row>
    <row r="38" spans="1:27" ht="153" x14ac:dyDescent="0.25">
      <c r="A38" s="274" t="s">
        <v>1831</v>
      </c>
      <c r="B38" s="274" t="s">
        <v>1832</v>
      </c>
      <c r="C38" s="274" t="s">
        <v>1833</v>
      </c>
      <c r="D38" s="274" t="s">
        <v>188</v>
      </c>
      <c r="E38" s="274" t="s">
        <v>867</v>
      </c>
      <c r="F38" s="274" t="s">
        <v>868</v>
      </c>
      <c r="G38" s="274" t="s">
        <v>1834</v>
      </c>
      <c r="H38" s="274" t="s">
        <v>1835</v>
      </c>
      <c r="I38" s="275"/>
      <c r="J38" s="276"/>
      <c r="K38" s="275" t="s">
        <v>1836</v>
      </c>
      <c r="L38" s="275"/>
      <c r="M38" s="277" t="s">
        <v>146</v>
      </c>
      <c r="N38" s="277" t="s">
        <v>510</v>
      </c>
      <c r="O38" s="277" t="s">
        <v>511</v>
      </c>
      <c r="P38" s="275"/>
      <c r="Q38" s="278" t="s">
        <v>1837</v>
      </c>
      <c r="R38" s="278" t="s">
        <v>1838</v>
      </c>
      <c r="S38" s="284" t="s">
        <v>1839</v>
      </c>
      <c r="T38" s="284" t="s">
        <v>1840</v>
      </c>
      <c r="U38" s="284" t="s">
        <v>1841</v>
      </c>
      <c r="V38" s="284" t="s">
        <v>1842</v>
      </c>
      <c r="W38" s="279"/>
      <c r="X38" s="280"/>
      <c r="Y38" s="281"/>
      <c r="Z38" s="281"/>
      <c r="AA38" s="282">
        <f>IF(OR(J38="Fail",ISBLANK(J38)),INDEX('Issue Code Table'!C:C,MATCH(N:N,'Issue Code Table'!A:A,0)),IF(M38="Critical",6,IF(M38="Significant",5,IF(M38="Moderate",3,2))))</f>
        <v>5</v>
      </c>
    </row>
    <row r="39" spans="1:27" ht="178.5" x14ac:dyDescent="0.25">
      <c r="A39" s="263" t="s">
        <v>1843</v>
      </c>
      <c r="B39" s="263" t="s">
        <v>169</v>
      </c>
      <c r="C39" s="263" t="s">
        <v>170</v>
      </c>
      <c r="D39" s="263" t="s">
        <v>259</v>
      </c>
      <c r="E39" s="263" t="s">
        <v>1844</v>
      </c>
      <c r="F39" s="263" t="s">
        <v>1845</v>
      </c>
      <c r="G39" s="263" t="s">
        <v>1846</v>
      </c>
      <c r="H39" s="263" t="s">
        <v>1847</v>
      </c>
      <c r="I39" s="264"/>
      <c r="J39" s="265"/>
      <c r="K39" s="264" t="s">
        <v>1848</v>
      </c>
      <c r="L39" s="264"/>
      <c r="M39" s="268" t="s">
        <v>146</v>
      </c>
      <c r="N39" s="268" t="s">
        <v>174</v>
      </c>
      <c r="O39" s="268" t="s">
        <v>175</v>
      </c>
      <c r="P39" s="264"/>
      <c r="Q39" s="269" t="s">
        <v>1849</v>
      </c>
      <c r="R39" s="269" t="s">
        <v>1850</v>
      </c>
      <c r="S39" s="283" t="s">
        <v>1851</v>
      </c>
      <c r="T39" s="283" t="s">
        <v>1852</v>
      </c>
      <c r="U39" s="283" t="s">
        <v>1853</v>
      </c>
      <c r="V39" s="283" t="s">
        <v>1854</v>
      </c>
      <c r="W39" s="270"/>
      <c r="X39" s="271"/>
      <c r="Y39" s="272"/>
      <c r="Z39" s="272"/>
      <c r="AA39" s="273">
        <f>IF(OR(J39="Fail",ISBLANK(J39)),INDEX('Issue Code Table'!C:C,MATCH(N:N,'Issue Code Table'!A:A,0)),IF(M39="Critical",6,IF(M39="Significant",5,IF(M39="Moderate",3,2))))</f>
        <v>5</v>
      </c>
    </row>
    <row r="40" spans="1:27" ht="409.5" x14ac:dyDescent="0.25">
      <c r="A40" s="274" t="s">
        <v>1855</v>
      </c>
      <c r="B40" s="274" t="s">
        <v>150</v>
      </c>
      <c r="C40" s="274" t="s">
        <v>151</v>
      </c>
      <c r="D40" s="274" t="s">
        <v>188</v>
      </c>
      <c r="E40" s="274" t="s">
        <v>1856</v>
      </c>
      <c r="F40" s="274" t="s">
        <v>1857</v>
      </c>
      <c r="G40" s="274" t="s">
        <v>1858</v>
      </c>
      <c r="H40" s="274" t="s">
        <v>1859</v>
      </c>
      <c r="I40" s="275"/>
      <c r="J40" s="276"/>
      <c r="K40" s="275" t="s">
        <v>1860</v>
      </c>
      <c r="L40" s="275"/>
      <c r="M40" s="277" t="s">
        <v>146</v>
      </c>
      <c r="N40" s="277" t="s">
        <v>1861</v>
      </c>
      <c r="O40" s="277" t="s">
        <v>1862</v>
      </c>
      <c r="P40" s="275"/>
      <c r="Q40" s="278" t="s">
        <v>1849</v>
      </c>
      <c r="R40" s="278" t="s">
        <v>1863</v>
      </c>
      <c r="S40" s="284" t="s">
        <v>1864</v>
      </c>
      <c r="T40" s="284" t="s">
        <v>1865</v>
      </c>
      <c r="U40" s="284" t="s">
        <v>1866</v>
      </c>
      <c r="V40" s="284" t="s">
        <v>1867</v>
      </c>
      <c r="W40" s="279"/>
      <c r="X40" s="280"/>
      <c r="Y40" s="281"/>
      <c r="Z40" s="281"/>
      <c r="AA40" s="282">
        <f>IF(OR(J40="Fail",ISBLANK(J40)),INDEX('Issue Code Table'!C:C,MATCH(N:N,'Issue Code Table'!A:A,0)),IF(M40="Critical",6,IF(M40="Significant",5,IF(M40="Moderate",3,2))))</f>
        <v>7</v>
      </c>
    </row>
    <row r="41" spans="1:27" ht="382.5" x14ac:dyDescent="0.25">
      <c r="A41" s="263" t="s">
        <v>1868</v>
      </c>
      <c r="B41" s="263" t="s">
        <v>150</v>
      </c>
      <c r="C41" s="263" t="s">
        <v>151</v>
      </c>
      <c r="D41" s="263" t="s">
        <v>259</v>
      </c>
      <c r="E41" s="263" t="s">
        <v>1065</v>
      </c>
      <c r="F41" s="263" t="s">
        <v>1869</v>
      </c>
      <c r="G41" s="263" t="s">
        <v>1870</v>
      </c>
      <c r="H41" s="263" t="s">
        <v>1871</v>
      </c>
      <c r="I41" s="264"/>
      <c r="J41" s="265"/>
      <c r="K41" s="264" t="s">
        <v>1872</v>
      </c>
      <c r="L41" s="264"/>
      <c r="M41" s="268" t="s">
        <v>146</v>
      </c>
      <c r="N41" s="268" t="s">
        <v>1007</v>
      </c>
      <c r="O41" s="268" t="s">
        <v>1008</v>
      </c>
      <c r="P41" s="264"/>
      <c r="Q41" s="269" t="s">
        <v>1849</v>
      </c>
      <c r="R41" s="269" t="s">
        <v>1873</v>
      </c>
      <c r="S41" s="283" t="s">
        <v>1874</v>
      </c>
      <c r="T41" s="283" t="s">
        <v>1875</v>
      </c>
      <c r="U41" s="283" t="s">
        <v>1876</v>
      </c>
      <c r="V41" s="283" t="s">
        <v>1877</v>
      </c>
      <c r="W41" s="270"/>
      <c r="X41" s="271"/>
      <c r="Y41" s="272"/>
      <c r="Z41" s="272"/>
      <c r="AA41" s="273">
        <f>IF(OR(J41="Fail",ISBLANK(J41)),INDEX('Issue Code Table'!C:C,MATCH(N:N,'Issue Code Table'!A:A,0)),IF(M41="Critical",6,IF(M41="Significant",5,IF(M41="Moderate",3,2))))</f>
        <v>5</v>
      </c>
    </row>
    <row r="42" spans="1:27" ht="306" x14ac:dyDescent="0.25">
      <c r="A42" s="274" t="s">
        <v>1878</v>
      </c>
      <c r="B42" s="274" t="s">
        <v>1044</v>
      </c>
      <c r="C42" s="274" t="s">
        <v>1045</v>
      </c>
      <c r="D42" s="274" t="s">
        <v>259</v>
      </c>
      <c r="E42" s="274" t="s">
        <v>1058</v>
      </c>
      <c r="F42" s="274" t="s">
        <v>1879</v>
      </c>
      <c r="G42" s="274" t="s">
        <v>1880</v>
      </c>
      <c r="H42" s="274" t="s">
        <v>1881</v>
      </c>
      <c r="I42" s="275"/>
      <c r="J42" s="276"/>
      <c r="K42" s="275" t="s">
        <v>1882</v>
      </c>
      <c r="L42" s="275" t="s">
        <v>1883</v>
      </c>
      <c r="M42" s="277" t="s">
        <v>156</v>
      </c>
      <c r="N42" s="277" t="s">
        <v>1052</v>
      </c>
      <c r="O42" s="277" t="s">
        <v>1053</v>
      </c>
      <c r="P42" s="275"/>
      <c r="Q42" s="278" t="s">
        <v>1849</v>
      </c>
      <c r="R42" s="278" t="s">
        <v>1884</v>
      </c>
      <c r="S42" s="284" t="s">
        <v>1885</v>
      </c>
      <c r="T42" s="284" t="s">
        <v>1886</v>
      </c>
      <c r="U42" s="284" t="s">
        <v>1887</v>
      </c>
      <c r="V42" s="284"/>
      <c r="W42" s="279"/>
      <c r="X42" s="280"/>
      <c r="Y42" s="281"/>
      <c r="Z42" s="281"/>
      <c r="AA42" s="282">
        <f>IF(OR(J42="Fail",ISBLANK(J42)),INDEX('Issue Code Table'!C:C,MATCH(N:N,'Issue Code Table'!A:A,0)),IF(M42="Critical",6,IF(M42="Significant",5,IF(M42="Moderate",3,2))))</f>
        <v>4</v>
      </c>
    </row>
    <row r="43" spans="1:27" ht="229.5" x14ac:dyDescent="0.25">
      <c r="A43" s="263" t="s">
        <v>1888</v>
      </c>
      <c r="B43" s="263" t="s">
        <v>150</v>
      </c>
      <c r="C43" s="263" t="s">
        <v>151</v>
      </c>
      <c r="D43" s="263" t="s">
        <v>259</v>
      </c>
      <c r="E43" s="263" t="s">
        <v>1889</v>
      </c>
      <c r="F43" s="263" t="s">
        <v>1890</v>
      </c>
      <c r="G43" s="263" t="s">
        <v>1891</v>
      </c>
      <c r="H43" s="263" t="s">
        <v>1892</v>
      </c>
      <c r="I43" s="264"/>
      <c r="J43" s="265"/>
      <c r="K43" s="264" t="s">
        <v>1893</v>
      </c>
      <c r="L43" s="291"/>
      <c r="M43" s="268" t="s">
        <v>146</v>
      </c>
      <c r="N43" s="268" t="s">
        <v>510</v>
      </c>
      <c r="O43" s="268" t="s">
        <v>511</v>
      </c>
      <c r="P43" s="291"/>
      <c r="Q43" s="269" t="s">
        <v>1849</v>
      </c>
      <c r="R43" s="269" t="s">
        <v>1894</v>
      </c>
      <c r="S43" s="283" t="s">
        <v>1895</v>
      </c>
      <c r="T43" s="283" t="s">
        <v>1896</v>
      </c>
      <c r="U43" s="283" t="s">
        <v>1897</v>
      </c>
      <c r="V43" s="283" t="s">
        <v>1898</v>
      </c>
      <c r="W43" s="270"/>
      <c r="X43" s="271"/>
      <c r="Y43" s="272"/>
      <c r="Z43" s="272"/>
      <c r="AA43" s="273">
        <f>IF(OR(J43="Fail",ISBLANK(J43)),INDEX('Issue Code Table'!C:C,MATCH(N:N,'Issue Code Table'!A:A,0)),IF(M43="Critical",6,IF(M43="Significant",5,IF(M43="Moderate",3,2))))</f>
        <v>5</v>
      </c>
    </row>
    <row r="44" spans="1:27" ht="242.25" x14ac:dyDescent="0.25">
      <c r="A44" s="274" t="s">
        <v>1899</v>
      </c>
      <c r="B44" s="274" t="s">
        <v>903</v>
      </c>
      <c r="C44" s="274" t="s">
        <v>904</v>
      </c>
      <c r="D44" s="274" t="s">
        <v>259</v>
      </c>
      <c r="E44" s="274" t="s">
        <v>1034</v>
      </c>
      <c r="F44" s="274" t="s">
        <v>1900</v>
      </c>
      <c r="G44" s="274" t="s">
        <v>1901</v>
      </c>
      <c r="H44" s="274" t="s">
        <v>1902</v>
      </c>
      <c r="I44" s="275"/>
      <c r="J44" s="276"/>
      <c r="K44" s="275" t="s">
        <v>1038</v>
      </c>
      <c r="L44" s="275"/>
      <c r="M44" s="292" t="s">
        <v>146</v>
      </c>
      <c r="N44" s="292" t="s">
        <v>524</v>
      </c>
      <c r="O44" s="275" t="s">
        <v>525</v>
      </c>
      <c r="P44" s="275"/>
      <c r="Q44" s="278" t="s">
        <v>1849</v>
      </c>
      <c r="R44" s="278" t="s">
        <v>1903</v>
      </c>
      <c r="S44" s="284" t="s">
        <v>1904</v>
      </c>
      <c r="T44" s="284" t="s">
        <v>1905</v>
      </c>
      <c r="U44" s="284" t="s">
        <v>1906</v>
      </c>
      <c r="V44" s="284" t="s">
        <v>1042</v>
      </c>
      <c r="W44" s="279"/>
      <c r="X44" s="280"/>
      <c r="Y44" s="281"/>
      <c r="Z44" s="281"/>
      <c r="AA44" s="282">
        <f>IF(OR(J44="Fail",ISBLANK(J44)),INDEX('Issue Code Table'!C:C,MATCH(N:N,'Issue Code Table'!A:A,0)),IF(M44="Critical",6,IF(M44="Significant",5,IF(M44="Moderate",3,2))))</f>
        <v>5</v>
      </c>
    </row>
    <row r="45" spans="1:27" ht="267.75" x14ac:dyDescent="0.25">
      <c r="A45" s="263" t="s">
        <v>1907</v>
      </c>
      <c r="B45" s="263" t="s">
        <v>891</v>
      </c>
      <c r="C45" s="263" t="s">
        <v>847</v>
      </c>
      <c r="D45" s="263" t="s">
        <v>259</v>
      </c>
      <c r="E45" s="263" t="s">
        <v>1908</v>
      </c>
      <c r="F45" s="263" t="s">
        <v>1909</v>
      </c>
      <c r="G45" s="263" t="s">
        <v>1910</v>
      </c>
      <c r="H45" s="263" t="s">
        <v>1911</v>
      </c>
      <c r="I45" s="264"/>
      <c r="J45" s="265"/>
      <c r="K45" s="264" t="s">
        <v>1912</v>
      </c>
      <c r="L45" s="264"/>
      <c r="M45" s="268" t="s">
        <v>146</v>
      </c>
      <c r="N45" s="268" t="s">
        <v>1269</v>
      </c>
      <c r="O45" s="268" t="s">
        <v>1270</v>
      </c>
      <c r="P45" s="264"/>
      <c r="Q45" s="269" t="s">
        <v>1849</v>
      </c>
      <c r="R45" s="269" t="s">
        <v>1913</v>
      </c>
      <c r="S45" s="283" t="s">
        <v>931</v>
      </c>
      <c r="T45" s="283" t="s">
        <v>1914</v>
      </c>
      <c r="U45" s="283" t="s">
        <v>1915</v>
      </c>
      <c r="V45" s="283" t="s">
        <v>889</v>
      </c>
      <c r="W45" s="270"/>
      <c r="X45" s="271"/>
      <c r="Y45" s="272"/>
      <c r="Z45" s="272"/>
      <c r="AA45" s="273">
        <f>IF(OR(J45="Fail",ISBLANK(J45)),INDEX('Issue Code Table'!C:C,MATCH(N:N,'Issue Code Table'!A:A,0)),IF(M45="Critical",6,IF(M45="Significant",5,IF(M45="Moderate",3,2))))</f>
        <v>6</v>
      </c>
    </row>
    <row r="46" spans="1:27" ht="409.5" x14ac:dyDescent="0.25">
      <c r="A46" s="274" t="s">
        <v>1916</v>
      </c>
      <c r="B46" s="274" t="s">
        <v>891</v>
      </c>
      <c r="C46" s="274" t="s">
        <v>847</v>
      </c>
      <c r="D46" s="274" t="s">
        <v>259</v>
      </c>
      <c r="E46" s="274" t="s">
        <v>1024</v>
      </c>
      <c r="F46" s="274" t="s">
        <v>1917</v>
      </c>
      <c r="G46" s="274" t="s">
        <v>1918</v>
      </c>
      <c r="H46" s="274" t="s">
        <v>1919</v>
      </c>
      <c r="I46" s="275"/>
      <c r="J46" s="276"/>
      <c r="K46" s="275" t="s">
        <v>1920</v>
      </c>
      <c r="L46" s="275"/>
      <c r="M46" s="277" t="s">
        <v>146</v>
      </c>
      <c r="N46" s="277" t="s">
        <v>174</v>
      </c>
      <c r="O46" s="277" t="s">
        <v>175</v>
      </c>
      <c r="P46" s="275"/>
      <c r="Q46" s="278" t="s">
        <v>1849</v>
      </c>
      <c r="R46" s="278" t="s">
        <v>1921</v>
      </c>
      <c r="S46" s="284" t="s">
        <v>1922</v>
      </c>
      <c r="T46" s="284" t="s">
        <v>1923</v>
      </c>
      <c r="U46" s="284" t="s">
        <v>1924</v>
      </c>
      <c r="V46" s="284" t="s">
        <v>1032</v>
      </c>
      <c r="W46" s="279"/>
      <c r="X46" s="280"/>
      <c r="Y46" s="281"/>
      <c r="Z46" s="281"/>
      <c r="AA46" s="282">
        <f>IF(OR(J46="Fail",ISBLANK(J46)),INDEX('Issue Code Table'!C:C,MATCH(N:N,'Issue Code Table'!A:A,0)),IF(M46="Critical",6,IF(M46="Significant",5,IF(M46="Moderate",3,2))))</f>
        <v>5</v>
      </c>
    </row>
    <row r="47" spans="1:27" ht="191.25" x14ac:dyDescent="0.25">
      <c r="A47" s="263" t="s">
        <v>1925</v>
      </c>
      <c r="B47" s="263" t="s">
        <v>891</v>
      </c>
      <c r="C47" s="263" t="s">
        <v>847</v>
      </c>
      <c r="D47" s="263" t="s">
        <v>259</v>
      </c>
      <c r="E47" s="263" t="s">
        <v>1926</v>
      </c>
      <c r="F47" s="263" t="s">
        <v>1927</v>
      </c>
      <c r="G47" s="263" t="s">
        <v>1928</v>
      </c>
      <c r="H47" s="263" t="s">
        <v>1929</v>
      </c>
      <c r="I47" s="264"/>
      <c r="J47" s="265"/>
      <c r="K47" s="268" t="s">
        <v>1930</v>
      </c>
      <c r="L47" s="264"/>
      <c r="M47" s="268" t="s">
        <v>146</v>
      </c>
      <c r="N47" s="268" t="s">
        <v>959</v>
      </c>
      <c r="O47" s="268" t="s">
        <v>960</v>
      </c>
      <c r="P47" s="264"/>
      <c r="Q47" s="269" t="s">
        <v>1849</v>
      </c>
      <c r="R47" s="269" t="s">
        <v>1931</v>
      </c>
      <c r="S47" s="283" t="s">
        <v>1932</v>
      </c>
      <c r="T47" s="283" t="s">
        <v>1933</v>
      </c>
      <c r="U47" s="283" t="s">
        <v>1934</v>
      </c>
      <c r="V47" s="283" t="s">
        <v>889</v>
      </c>
      <c r="W47" s="270"/>
      <c r="X47" s="271"/>
      <c r="Y47" s="272"/>
      <c r="Z47" s="272"/>
      <c r="AA47" s="273">
        <f>IF(OR(J47="Fail",ISBLANK(J47)),INDEX('Issue Code Table'!C:C,MATCH(N:N,'Issue Code Table'!A:A,0)),IF(M47="Critical",6,IF(M47="Significant",5,IF(M47="Moderate",3,2))))</f>
        <v>6</v>
      </c>
    </row>
    <row r="48" spans="1:27" ht="229.5" x14ac:dyDescent="0.25">
      <c r="A48" s="274" t="s">
        <v>1935</v>
      </c>
      <c r="B48" s="274" t="s">
        <v>891</v>
      </c>
      <c r="C48" s="274" t="s">
        <v>847</v>
      </c>
      <c r="D48" s="274" t="s">
        <v>259</v>
      </c>
      <c r="E48" s="274" t="s">
        <v>1936</v>
      </c>
      <c r="F48" s="274" t="s">
        <v>1937</v>
      </c>
      <c r="G48" s="274" t="s">
        <v>1938</v>
      </c>
      <c r="H48" s="274" t="s">
        <v>1939</v>
      </c>
      <c r="I48" s="275"/>
      <c r="J48" s="276"/>
      <c r="K48" s="275" t="s">
        <v>1940</v>
      </c>
      <c r="L48" s="275"/>
      <c r="M48" s="277" t="s">
        <v>146</v>
      </c>
      <c r="N48" s="277" t="s">
        <v>174</v>
      </c>
      <c r="O48" s="277" t="s">
        <v>175</v>
      </c>
      <c r="P48" s="275"/>
      <c r="Q48" s="278" t="s">
        <v>1849</v>
      </c>
      <c r="R48" s="278" t="s">
        <v>1941</v>
      </c>
      <c r="S48" s="284" t="s">
        <v>1942</v>
      </c>
      <c r="T48" s="284" t="s">
        <v>1943</v>
      </c>
      <c r="U48" s="284" t="s">
        <v>1944</v>
      </c>
      <c r="V48" s="284" t="s">
        <v>1945</v>
      </c>
      <c r="W48" s="279"/>
      <c r="X48" s="280"/>
      <c r="Y48" s="281"/>
      <c r="Z48" s="281"/>
      <c r="AA48" s="282">
        <f>IF(OR(J48="Fail",ISBLANK(J48)),INDEX('Issue Code Table'!C:C,MATCH(N:N,'Issue Code Table'!A:A,0)),IF(M48="Critical",6,IF(M48="Significant",5,IF(M48="Moderate",3,2))))</f>
        <v>5</v>
      </c>
    </row>
    <row r="49" spans="1:27" ht="204" x14ac:dyDescent="0.25">
      <c r="A49" s="263" t="s">
        <v>1946</v>
      </c>
      <c r="B49" s="263" t="s">
        <v>891</v>
      </c>
      <c r="C49" s="263" t="s">
        <v>847</v>
      </c>
      <c r="D49" s="263" t="s">
        <v>259</v>
      </c>
      <c r="E49" s="263" t="s">
        <v>1947</v>
      </c>
      <c r="F49" s="263" t="s">
        <v>1948</v>
      </c>
      <c r="G49" s="263" t="s">
        <v>1949</v>
      </c>
      <c r="H49" s="263" t="s">
        <v>1950</v>
      </c>
      <c r="I49" s="264"/>
      <c r="J49" s="265"/>
      <c r="K49" s="264" t="s">
        <v>1951</v>
      </c>
      <c r="L49" s="264"/>
      <c r="M49" s="268" t="s">
        <v>146</v>
      </c>
      <c r="N49" s="268" t="s">
        <v>971</v>
      </c>
      <c r="O49" s="268" t="s">
        <v>972</v>
      </c>
      <c r="P49" s="264"/>
      <c r="Q49" s="269" t="s">
        <v>1849</v>
      </c>
      <c r="R49" s="269" t="s">
        <v>1952</v>
      </c>
      <c r="S49" s="283" t="s">
        <v>1953</v>
      </c>
      <c r="T49" s="283" t="s">
        <v>1954</v>
      </c>
      <c r="U49" s="283" t="s">
        <v>1955</v>
      </c>
      <c r="V49" s="283" t="s">
        <v>889</v>
      </c>
      <c r="W49" s="270"/>
      <c r="X49" s="271"/>
      <c r="Y49" s="272"/>
      <c r="Z49" s="272"/>
      <c r="AA49" s="273">
        <f>IF(OR(J49="Fail",ISBLANK(J49)),INDEX('Issue Code Table'!C:C,MATCH(N:N,'Issue Code Table'!A:A,0)),IF(M49="Critical",6,IF(M49="Significant",5,IF(M49="Moderate",3,2))))</f>
        <v>7</v>
      </c>
    </row>
    <row r="50" spans="1:27" ht="191.25" x14ac:dyDescent="0.25">
      <c r="A50" s="274" t="s">
        <v>1956</v>
      </c>
      <c r="B50" s="274" t="s">
        <v>903</v>
      </c>
      <c r="C50" s="274" t="s">
        <v>904</v>
      </c>
      <c r="D50" s="274" t="s">
        <v>259</v>
      </c>
      <c r="E50" s="274" t="s">
        <v>1957</v>
      </c>
      <c r="F50" s="274" t="s">
        <v>1958</v>
      </c>
      <c r="G50" s="274" t="s">
        <v>1959</v>
      </c>
      <c r="H50" s="274" t="s">
        <v>1960</v>
      </c>
      <c r="I50" s="293"/>
      <c r="J50" s="276"/>
      <c r="K50" s="275" t="s">
        <v>1961</v>
      </c>
      <c r="L50" s="293" t="s">
        <v>1962</v>
      </c>
      <c r="M50" s="277" t="s">
        <v>146</v>
      </c>
      <c r="N50" s="277" t="s">
        <v>1963</v>
      </c>
      <c r="O50" s="277" t="s">
        <v>1964</v>
      </c>
      <c r="P50" s="293"/>
      <c r="Q50" s="278" t="s">
        <v>1849</v>
      </c>
      <c r="R50" s="278" t="s">
        <v>1965</v>
      </c>
      <c r="S50" s="284" t="s">
        <v>1966</v>
      </c>
      <c r="T50" s="284" t="s">
        <v>1967</v>
      </c>
      <c r="U50" s="284" t="s">
        <v>1968</v>
      </c>
      <c r="V50" s="284" t="s">
        <v>889</v>
      </c>
      <c r="W50" s="279"/>
      <c r="X50" s="280"/>
      <c r="Y50" s="281"/>
      <c r="Z50" s="281"/>
      <c r="AA50" s="282">
        <f>IF(OR(J50="Fail",ISBLANK(J50)),INDEX('Issue Code Table'!C:C,MATCH(N:N,'Issue Code Table'!A:A,0)),IF(M50="Critical",6,IF(M50="Significant",5,IF(M50="Moderate",3,2))))</f>
        <v>5</v>
      </c>
    </row>
    <row r="51" spans="1:27" ht="242.25" x14ac:dyDescent="0.25">
      <c r="A51" s="263" t="s">
        <v>1969</v>
      </c>
      <c r="B51" s="263" t="s">
        <v>891</v>
      </c>
      <c r="C51" s="263" t="s">
        <v>847</v>
      </c>
      <c r="D51" s="263" t="s">
        <v>259</v>
      </c>
      <c r="E51" s="263" t="s">
        <v>1970</v>
      </c>
      <c r="F51" s="263" t="s">
        <v>1971</v>
      </c>
      <c r="G51" s="263" t="s">
        <v>1972</v>
      </c>
      <c r="H51" s="263" t="s">
        <v>1973</v>
      </c>
      <c r="I51" s="264"/>
      <c r="J51" s="265"/>
      <c r="K51" s="264" t="s">
        <v>1974</v>
      </c>
      <c r="L51" s="264"/>
      <c r="M51" s="268" t="s">
        <v>146</v>
      </c>
      <c r="N51" s="268" t="s">
        <v>174</v>
      </c>
      <c r="O51" s="268" t="s">
        <v>175</v>
      </c>
      <c r="P51" s="264"/>
      <c r="Q51" s="269" t="s">
        <v>1849</v>
      </c>
      <c r="R51" s="269" t="s">
        <v>1975</v>
      </c>
      <c r="S51" s="283" t="s">
        <v>1976</v>
      </c>
      <c r="T51" s="283" t="s">
        <v>1977</v>
      </c>
      <c r="U51" s="283" t="s">
        <v>1978</v>
      </c>
      <c r="V51" s="283" t="s">
        <v>889</v>
      </c>
      <c r="W51" s="270"/>
      <c r="X51" s="271"/>
      <c r="Y51" s="272"/>
      <c r="Z51" s="272"/>
      <c r="AA51" s="273">
        <f>IF(OR(J51="Fail",ISBLANK(J51)),INDEX('Issue Code Table'!C:C,MATCH(N:N,'Issue Code Table'!A:A,0)),IF(M51="Critical",6,IF(M51="Significant",5,IF(M51="Moderate",3,2))))</f>
        <v>5</v>
      </c>
    </row>
    <row r="52" spans="1:27" ht="255" x14ac:dyDescent="0.25">
      <c r="A52" s="274" t="s">
        <v>1979</v>
      </c>
      <c r="B52" s="274" t="s">
        <v>891</v>
      </c>
      <c r="C52" s="274" t="s">
        <v>847</v>
      </c>
      <c r="D52" s="274" t="s">
        <v>259</v>
      </c>
      <c r="E52" s="274" t="s">
        <v>1002</v>
      </c>
      <c r="F52" s="274" t="s">
        <v>1980</v>
      </c>
      <c r="G52" s="274" t="s">
        <v>1981</v>
      </c>
      <c r="H52" s="274" t="s">
        <v>1982</v>
      </c>
      <c r="I52" s="275"/>
      <c r="J52" s="276"/>
      <c r="K52" s="275" t="s">
        <v>1983</v>
      </c>
      <c r="L52" s="275"/>
      <c r="M52" s="277" t="s">
        <v>156</v>
      </c>
      <c r="N52" s="277" t="s">
        <v>853</v>
      </c>
      <c r="O52" s="277" t="s">
        <v>854</v>
      </c>
      <c r="P52" s="275"/>
      <c r="Q52" s="278" t="s">
        <v>1849</v>
      </c>
      <c r="R52" s="278" t="s">
        <v>1984</v>
      </c>
      <c r="S52" s="284" t="s">
        <v>1985</v>
      </c>
      <c r="T52" s="284" t="s">
        <v>1986</v>
      </c>
      <c r="U52" s="284" t="s">
        <v>1987</v>
      </c>
      <c r="V52" s="284"/>
      <c r="W52" s="279"/>
      <c r="X52" s="280"/>
      <c r="Y52" s="281"/>
      <c r="Z52" s="281"/>
      <c r="AA52" s="282">
        <f>IF(OR(J52="Fail",ISBLANK(J52)),INDEX('Issue Code Table'!C:C,MATCH(N:N,'Issue Code Table'!A:A,0)),IF(M52="Critical",6,IF(M52="Significant",5,IF(M52="Moderate",3,2))))</f>
        <v>5</v>
      </c>
    </row>
    <row r="53" spans="1:27" ht="409.5" x14ac:dyDescent="0.25">
      <c r="A53" s="263" t="s">
        <v>1988</v>
      </c>
      <c r="B53" s="263" t="s">
        <v>150</v>
      </c>
      <c r="C53" s="263" t="s">
        <v>151</v>
      </c>
      <c r="D53" s="263" t="s">
        <v>259</v>
      </c>
      <c r="E53" s="263" t="s">
        <v>1989</v>
      </c>
      <c r="F53" s="263" t="s">
        <v>1990</v>
      </c>
      <c r="G53" s="263" t="s">
        <v>1991</v>
      </c>
      <c r="H53" s="263" t="s">
        <v>1992</v>
      </c>
      <c r="I53" s="264"/>
      <c r="J53" s="265"/>
      <c r="K53" s="264" t="s">
        <v>1993</v>
      </c>
      <c r="L53" s="264"/>
      <c r="M53" s="268" t="s">
        <v>146</v>
      </c>
      <c r="N53" s="268" t="s">
        <v>510</v>
      </c>
      <c r="O53" s="268" t="s">
        <v>511</v>
      </c>
      <c r="P53" s="264"/>
      <c r="Q53" s="269" t="s">
        <v>1849</v>
      </c>
      <c r="R53" s="269" t="s">
        <v>1994</v>
      </c>
      <c r="S53" s="283" t="s">
        <v>1995</v>
      </c>
      <c r="T53" s="283" t="s">
        <v>1996</v>
      </c>
      <c r="U53" s="283" t="s">
        <v>1997</v>
      </c>
      <c r="V53" s="283" t="s">
        <v>1998</v>
      </c>
      <c r="W53" s="270"/>
      <c r="X53" s="271"/>
      <c r="Y53" s="272"/>
      <c r="Z53" s="272"/>
      <c r="AA53" s="273">
        <f>IF(OR(J53="Fail",ISBLANK(J53)),INDEX('Issue Code Table'!C:C,MATCH(N:N,'Issue Code Table'!A:A,0)),IF(M53="Critical",6,IF(M53="Significant",5,IF(M53="Moderate",3,2))))</f>
        <v>5</v>
      </c>
    </row>
    <row r="54" spans="1:27" s="31" customFormat="1" ht="191.25" x14ac:dyDescent="0.2">
      <c r="A54" s="274" t="s">
        <v>1999</v>
      </c>
      <c r="B54" s="274" t="s">
        <v>150</v>
      </c>
      <c r="C54" s="274" t="s">
        <v>151</v>
      </c>
      <c r="D54" s="274" t="s">
        <v>259</v>
      </c>
      <c r="E54" s="274" t="s">
        <v>1074</v>
      </c>
      <c r="F54" s="274" t="s">
        <v>2000</v>
      </c>
      <c r="G54" s="274" t="s">
        <v>2001</v>
      </c>
      <c r="H54" s="274" t="s">
        <v>2002</v>
      </c>
      <c r="I54" s="275"/>
      <c r="J54" s="276"/>
      <c r="K54" s="275" t="s">
        <v>2003</v>
      </c>
      <c r="L54" s="275"/>
      <c r="M54" s="277" t="s">
        <v>146</v>
      </c>
      <c r="N54" s="277" t="s">
        <v>959</v>
      </c>
      <c r="O54" s="277" t="s">
        <v>960</v>
      </c>
      <c r="P54" s="275"/>
      <c r="Q54" s="278" t="s">
        <v>1849</v>
      </c>
      <c r="R54" s="278" t="s">
        <v>2004</v>
      </c>
      <c r="S54" s="284" t="s">
        <v>2005</v>
      </c>
      <c r="T54" s="284" t="s">
        <v>2006</v>
      </c>
      <c r="U54" s="284" t="s">
        <v>2007</v>
      </c>
      <c r="V54" s="284" t="s">
        <v>1877</v>
      </c>
      <c r="W54" s="289"/>
      <c r="X54" s="280"/>
      <c r="Y54" s="290"/>
      <c r="Z54" s="290"/>
      <c r="AA54" s="282">
        <f>IF(OR(J54="Fail",ISBLANK(J54)),INDEX('Issue Code Table'!C:C,MATCH(N:N,'Issue Code Table'!A:A,0)),IF(M54="Critical",6,IF(M54="Significant",5,IF(M54="Moderate",3,2))))</f>
        <v>6</v>
      </c>
    </row>
    <row r="55" spans="1:27" ht="409.5" x14ac:dyDescent="0.25">
      <c r="A55" s="263" t="s">
        <v>2008</v>
      </c>
      <c r="B55" s="263" t="s">
        <v>903</v>
      </c>
      <c r="C55" s="263" t="s">
        <v>904</v>
      </c>
      <c r="D55" s="263" t="s">
        <v>259</v>
      </c>
      <c r="E55" s="263" t="s">
        <v>1084</v>
      </c>
      <c r="F55" s="263" t="s">
        <v>2009</v>
      </c>
      <c r="G55" s="263" t="s">
        <v>2010</v>
      </c>
      <c r="H55" s="263" t="s">
        <v>2011</v>
      </c>
      <c r="I55" s="264"/>
      <c r="J55" s="265"/>
      <c r="K55" s="264" t="s">
        <v>1088</v>
      </c>
      <c r="L55" s="264"/>
      <c r="M55" s="268" t="s">
        <v>146</v>
      </c>
      <c r="N55" s="268" t="s">
        <v>1963</v>
      </c>
      <c r="O55" s="268" t="s">
        <v>1964</v>
      </c>
      <c r="P55" s="264"/>
      <c r="Q55" s="269" t="s">
        <v>1849</v>
      </c>
      <c r="R55" s="269" t="s">
        <v>2012</v>
      </c>
      <c r="S55" s="283" t="s">
        <v>2013</v>
      </c>
      <c r="T55" s="283" t="s">
        <v>2014</v>
      </c>
      <c r="U55" s="283" t="s">
        <v>2015</v>
      </c>
      <c r="V55" s="283" t="s">
        <v>1877</v>
      </c>
      <c r="W55" s="270"/>
      <c r="X55" s="271"/>
      <c r="Y55" s="272"/>
      <c r="Z55" s="272"/>
      <c r="AA55" s="273">
        <f>IF(OR(J55="Fail",ISBLANK(J55)),INDEX('Issue Code Table'!C:C,MATCH(N:N,'Issue Code Table'!A:A,0)),IF(M55="Critical",6,IF(M55="Significant",5,IF(M55="Moderate",3,2))))</f>
        <v>5</v>
      </c>
    </row>
    <row r="56" spans="1:27" ht="409.5" x14ac:dyDescent="0.25">
      <c r="A56" s="274" t="s">
        <v>2016</v>
      </c>
      <c r="B56" s="274" t="s">
        <v>186</v>
      </c>
      <c r="C56" s="274" t="s">
        <v>187</v>
      </c>
      <c r="D56" s="274" t="s">
        <v>188</v>
      </c>
      <c r="E56" s="274" t="s">
        <v>1125</v>
      </c>
      <c r="F56" s="274" t="s">
        <v>2017</v>
      </c>
      <c r="G56" s="274" t="s">
        <v>2018</v>
      </c>
      <c r="H56" s="274" t="s">
        <v>2019</v>
      </c>
      <c r="I56" s="275"/>
      <c r="J56" s="276"/>
      <c r="K56" s="275" t="s">
        <v>1129</v>
      </c>
      <c r="L56" s="275" t="s">
        <v>3547</v>
      </c>
      <c r="M56" s="277" t="s">
        <v>146</v>
      </c>
      <c r="N56" s="277" t="s">
        <v>1130</v>
      </c>
      <c r="O56" s="277" t="s">
        <v>1131</v>
      </c>
      <c r="P56" s="275"/>
      <c r="Q56" s="278" t="s">
        <v>2020</v>
      </c>
      <c r="R56" s="278" t="s">
        <v>2021</v>
      </c>
      <c r="S56" s="284" t="s">
        <v>2022</v>
      </c>
      <c r="T56" s="284" t="s">
        <v>2023</v>
      </c>
      <c r="U56" s="284" t="s">
        <v>2024</v>
      </c>
      <c r="V56" s="284" t="s">
        <v>2025</v>
      </c>
      <c r="W56" s="279"/>
      <c r="X56" s="280"/>
      <c r="Y56" s="281"/>
      <c r="Z56" s="281"/>
      <c r="AA56" s="282">
        <f>IF(OR(J56="Fail",ISBLANK(J56)),INDEX('Issue Code Table'!C:C,MATCH(N:N,'Issue Code Table'!A:A,0)),IF(M56="Critical",6,IF(M56="Significant",5,IF(M56="Moderate",3,2))))</f>
        <v>5</v>
      </c>
    </row>
    <row r="57" spans="1:27" ht="409.5" x14ac:dyDescent="0.25">
      <c r="A57" s="263" t="s">
        <v>2026</v>
      </c>
      <c r="B57" s="263" t="s">
        <v>186</v>
      </c>
      <c r="C57" s="263" t="s">
        <v>187</v>
      </c>
      <c r="D57" s="263" t="s">
        <v>188</v>
      </c>
      <c r="E57" s="263" t="s">
        <v>1137</v>
      </c>
      <c r="F57" s="263" t="s">
        <v>2027</v>
      </c>
      <c r="G57" s="263" t="s">
        <v>2028</v>
      </c>
      <c r="H57" s="263" t="s">
        <v>2029</v>
      </c>
      <c r="I57" s="264"/>
      <c r="J57" s="265"/>
      <c r="K57" s="264" t="s">
        <v>1153</v>
      </c>
      <c r="L57" s="264" t="s">
        <v>2030</v>
      </c>
      <c r="M57" s="268" t="s">
        <v>146</v>
      </c>
      <c r="N57" s="268" t="s">
        <v>1142</v>
      </c>
      <c r="O57" s="268" t="s">
        <v>1143</v>
      </c>
      <c r="P57" s="264"/>
      <c r="Q57" s="269" t="s">
        <v>2020</v>
      </c>
      <c r="R57" s="269" t="s">
        <v>2031</v>
      </c>
      <c r="S57" s="283" t="s">
        <v>2032</v>
      </c>
      <c r="T57" s="283" t="s">
        <v>2033</v>
      </c>
      <c r="U57" s="283" t="s">
        <v>2034</v>
      </c>
      <c r="V57" s="283" t="s">
        <v>2035</v>
      </c>
      <c r="W57" s="270"/>
      <c r="X57" s="271"/>
      <c r="Y57" s="272"/>
      <c r="Z57" s="272"/>
      <c r="AA57" s="273">
        <f>IF(OR(J57="Fail",ISBLANK(J57)),INDEX('Issue Code Table'!C:C,MATCH(N:N,'Issue Code Table'!A:A,0)),IF(M57="Critical",6,IF(M57="Significant",5,IF(M57="Moderate",3,2))))</f>
        <v>4</v>
      </c>
    </row>
    <row r="58" spans="1:27" ht="204" x14ac:dyDescent="0.25">
      <c r="A58" s="274" t="s">
        <v>2036</v>
      </c>
      <c r="B58" s="274" t="s">
        <v>186</v>
      </c>
      <c r="C58" s="274" t="s">
        <v>187</v>
      </c>
      <c r="D58" s="274" t="s">
        <v>188</v>
      </c>
      <c r="E58" s="274" t="s">
        <v>1149</v>
      </c>
      <c r="F58" s="274" t="s">
        <v>1150</v>
      </c>
      <c r="G58" s="274" t="s">
        <v>2037</v>
      </c>
      <c r="H58" s="274" t="s">
        <v>2038</v>
      </c>
      <c r="I58" s="275"/>
      <c r="J58" s="276"/>
      <c r="K58" s="275" t="s">
        <v>1153</v>
      </c>
      <c r="L58" s="275" t="s">
        <v>1154</v>
      </c>
      <c r="M58" s="277" t="s">
        <v>146</v>
      </c>
      <c r="N58" s="277" t="s">
        <v>1142</v>
      </c>
      <c r="O58" s="277" t="s">
        <v>1143</v>
      </c>
      <c r="P58" s="275"/>
      <c r="Q58" s="278" t="s">
        <v>2020</v>
      </c>
      <c r="R58" s="278" t="s">
        <v>2039</v>
      </c>
      <c r="S58" s="274" t="s">
        <v>1155</v>
      </c>
      <c r="T58" s="284" t="s">
        <v>2040</v>
      </c>
      <c r="U58" s="284" t="s">
        <v>2041</v>
      </c>
      <c r="V58" s="284" t="s">
        <v>2035</v>
      </c>
      <c r="W58" s="279"/>
      <c r="X58" s="280"/>
      <c r="Y58" s="281"/>
      <c r="Z58" s="281"/>
      <c r="AA58" s="282">
        <f>IF(OR(J58="Fail",ISBLANK(J58)),INDEX('Issue Code Table'!C:C,MATCH(N:N,'Issue Code Table'!A:A,0)),IF(M58="Critical",6,IF(M58="Significant",5,IF(M58="Moderate",3,2))))</f>
        <v>4</v>
      </c>
    </row>
    <row r="59" spans="1:27" ht="191.25" x14ac:dyDescent="0.25">
      <c r="A59" s="263" t="s">
        <v>2042</v>
      </c>
      <c r="B59" s="263" t="s">
        <v>891</v>
      </c>
      <c r="C59" s="263" t="s">
        <v>847</v>
      </c>
      <c r="D59" s="263" t="s">
        <v>259</v>
      </c>
      <c r="E59" s="263" t="s">
        <v>2043</v>
      </c>
      <c r="F59" s="263" t="s">
        <v>2044</v>
      </c>
      <c r="G59" s="263" t="s">
        <v>2045</v>
      </c>
      <c r="H59" s="263" t="s">
        <v>2046</v>
      </c>
      <c r="I59" s="264"/>
      <c r="J59" s="265"/>
      <c r="K59" s="264" t="s">
        <v>2047</v>
      </c>
      <c r="L59" s="264"/>
      <c r="M59" s="268" t="s">
        <v>146</v>
      </c>
      <c r="N59" s="268" t="s">
        <v>510</v>
      </c>
      <c r="O59" s="268" t="s">
        <v>511</v>
      </c>
      <c r="P59" s="264"/>
      <c r="Q59" s="269" t="s">
        <v>2020</v>
      </c>
      <c r="R59" s="269" t="s">
        <v>2048</v>
      </c>
      <c r="S59" s="283" t="s">
        <v>2049</v>
      </c>
      <c r="T59" s="283" t="s">
        <v>2050</v>
      </c>
      <c r="U59" s="283" t="s">
        <v>2051</v>
      </c>
      <c r="V59" s="283" t="s">
        <v>2052</v>
      </c>
      <c r="W59" s="270"/>
      <c r="X59" s="271"/>
      <c r="Y59" s="272"/>
      <c r="Z59" s="272"/>
      <c r="AA59" s="273">
        <f>IF(OR(J59="Fail",ISBLANK(J59)),INDEX('Issue Code Table'!C:C,MATCH(N:N,'Issue Code Table'!A:A,0)),IF(M59="Critical",6,IF(M59="Significant",5,IF(M59="Moderate",3,2))))</f>
        <v>5</v>
      </c>
    </row>
    <row r="60" spans="1:27" ht="204" x14ac:dyDescent="0.25">
      <c r="A60" s="274" t="s">
        <v>2053</v>
      </c>
      <c r="B60" s="274" t="s">
        <v>891</v>
      </c>
      <c r="C60" s="274" t="s">
        <v>847</v>
      </c>
      <c r="D60" s="274" t="s">
        <v>259</v>
      </c>
      <c r="E60" s="274" t="s">
        <v>2054</v>
      </c>
      <c r="F60" s="274" t="s">
        <v>2055</v>
      </c>
      <c r="G60" s="274" t="s">
        <v>2056</v>
      </c>
      <c r="H60" s="274" t="s">
        <v>2057</v>
      </c>
      <c r="I60" s="275"/>
      <c r="J60" s="276"/>
      <c r="K60" s="275" t="s">
        <v>2058</v>
      </c>
      <c r="L60" s="275"/>
      <c r="M60" s="277" t="s">
        <v>146</v>
      </c>
      <c r="N60" s="277" t="s">
        <v>1007</v>
      </c>
      <c r="O60" s="277" t="s">
        <v>1008</v>
      </c>
      <c r="P60" s="275"/>
      <c r="Q60" s="278" t="s">
        <v>2020</v>
      </c>
      <c r="R60" s="278" t="s">
        <v>2059</v>
      </c>
      <c r="S60" s="284" t="s">
        <v>2060</v>
      </c>
      <c r="T60" s="284" t="s">
        <v>2061</v>
      </c>
      <c r="U60" s="284" t="s">
        <v>2062</v>
      </c>
      <c r="V60" s="284" t="s">
        <v>2063</v>
      </c>
      <c r="W60" s="279"/>
      <c r="X60" s="280"/>
      <c r="Y60" s="281"/>
      <c r="Z60" s="281"/>
      <c r="AA60" s="282">
        <f>IF(OR(J60="Fail",ISBLANK(J60)),INDEX('Issue Code Table'!C:C,MATCH(N:N,'Issue Code Table'!A:A,0)),IF(M60="Critical",6,IF(M60="Significant",5,IF(M60="Moderate",3,2))))</f>
        <v>5</v>
      </c>
    </row>
    <row r="61" spans="1:27" ht="216.75" x14ac:dyDescent="0.25">
      <c r="A61" s="263" t="s">
        <v>2064</v>
      </c>
      <c r="B61" s="263" t="s">
        <v>891</v>
      </c>
      <c r="C61" s="263" t="s">
        <v>847</v>
      </c>
      <c r="D61" s="263" t="s">
        <v>259</v>
      </c>
      <c r="E61" s="263" t="s">
        <v>1195</v>
      </c>
      <c r="F61" s="263" t="s">
        <v>2065</v>
      </c>
      <c r="G61" s="263" t="s">
        <v>2066</v>
      </c>
      <c r="H61" s="263" t="s">
        <v>2067</v>
      </c>
      <c r="I61" s="264"/>
      <c r="J61" s="265"/>
      <c r="K61" s="264" t="s">
        <v>2068</v>
      </c>
      <c r="L61" s="264"/>
      <c r="M61" s="268" t="s">
        <v>146</v>
      </c>
      <c r="N61" s="268" t="s">
        <v>174</v>
      </c>
      <c r="O61" s="268" t="s">
        <v>175</v>
      </c>
      <c r="P61" s="264"/>
      <c r="Q61" s="269" t="s">
        <v>2020</v>
      </c>
      <c r="R61" s="269" t="s">
        <v>2069</v>
      </c>
      <c r="S61" s="283" t="s">
        <v>2070</v>
      </c>
      <c r="T61" s="283" t="s">
        <v>2071</v>
      </c>
      <c r="U61" s="283" t="s">
        <v>2072</v>
      </c>
      <c r="V61" s="283" t="s">
        <v>2073</v>
      </c>
      <c r="W61" s="270"/>
      <c r="X61" s="271"/>
      <c r="Y61" s="272"/>
      <c r="Z61" s="272"/>
      <c r="AA61" s="273">
        <f>IF(OR(J61="Fail",ISBLANK(J61)),INDEX('Issue Code Table'!C:C,MATCH(N:N,'Issue Code Table'!A:A,0)),IF(M61="Critical",6,IF(M61="Significant",5,IF(M61="Moderate",3,2))))</f>
        <v>5</v>
      </c>
    </row>
    <row r="62" spans="1:27" ht="242.25" x14ac:dyDescent="0.25">
      <c r="A62" s="274" t="s">
        <v>2074</v>
      </c>
      <c r="B62" s="274" t="s">
        <v>150</v>
      </c>
      <c r="C62" s="274" t="s">
        <v>151</v>
      </c>
      <c r="D62" s="274" t="s">
        <v>259</v>
      </c>
      <c r="E62" s="274" t="s">
        <v>1206</v>
      </c>
      <c r="F62" s="274" t="s">
        <v>2075</v>
      </c>
      <c r="G62" s="274" t="s">
        <v>2076</v>
      </c>
      <c r="H62" s="274" t="s">
        <v>2077</v>
      </c>
      <c r="I62" s="275"/>
      <c r="J62" s="276"/>
      <c r="K62" s="275" t="s">
        <v>2078</v>
      </c>
      <c r="L62" s="275" t="s">
        <v>2079</v>
      </c>
      <c r="M62" s="277" t="s">
        <v>156</v>
      </c>
      <c r="N62" s="277" t="s">
        <v>1212</v>
      </c>
      <c r="O62" s="277" t="s">
        <v>1213</v>
      </c>
      <c r="P62" s="275"/>
      <c r="Q62" s="278" t="s">
        <v>2020</v>
      </c>
      <c r="R62" s="278" t="s">
        <v>2080</v>
      </c>
      <c r="S62" s="284" t="s">
        <v>1214</v>
      </c>
      <c r="T62" s="284" t="s">
        <v>2081</v>
      </c>
      <c r="U62" s="284" t="s">
        <v>2082</v>
      </c>
      <c r="V62" s="284"/>
      <c r="W62" s="279"/>
      <c r="X62" s="280"/>
      <c r="Y62" s="281"/>
      <c r="Z62" s="281"/>
      <c r="AA62" s="282">
        <f>IF(OR(J62="Fail",ISBLANK(J62)),INDEX('Issue Code Table'!C:C,MATCH(N:N,'Issue Code Table'!A:A,0)),IF(M62="Critical",6,IF(M62="Significant",5,IF(M62="Moderate",3,2))))</f>
        <v>5</v>
      </c>
    </row>
    <row r="63" spans="1:27" ht="357" x14ac:dyDescent="0.25">
      <c r="A63" s="263" t="s">
        <v>2083</v>
      </c>
      <c r="B63" s="263" t="s">
        <v>978</v>
      </c>
      <c r="C63" s="263" t="s">
        <v>979</v>
      </c>
      <c r="D63" s="263" t="s">
        <v>188</v>
      </c>
      <c r="E63" s="263" t="s">
        <v>1230</v>
      </c>
      <c r="F63" s="263" t="s">
        <v>2084</v>
      </c>
      <c r="G63" s="263" t="s">
        <v>2085</v>
      </c>
      <c r="H63" s="263" t="s">
        <v>2086</v>
      </c>
      <c r="I63" s="264"/>
      <c r="J63" s="265"/>
      <c r="K63" s="264" t="s">
        <v>1233</v>
      </c>
      <c r="L63" s="264" t="s">
        <v>985</v>
      </c>
      <c r="M63" s="268" t="s">
        <v>156</v>
      </c>
      <c r="N63" s="268" t="s">
        <v>872</v>
      </c>
      <c r="O63" s="268" t="s">
        <v>873</v>
      </c>
      <c r="P63" s="264"/>
      <c r="Q63" s="269" t="s">
        <v>2087</v>
      </c>
      <c r="R63" s="269" t="s">
        <v>2088</v>
      </c>
      <c r="S63" s="283" t="s">
        <v>2089</v>
      </c>
      <c r="T63" s="283" t="s">
        <v>2090</v>
      </c>
      <c r="U63" s="283" t="s">
        <v>2091</v>
      </c>
      <c r="V63" s="283"/>
      <c r="W63" s="270"/>
      <c r="X63" s="271"/>
      <c r="Y63" s="272"/>
      <c r="Z63" s="272"/>
      <c r="AA63" s="273">
        <f>IF(OR(J63="Fail",ISBLANK(J63)),INDEX('Issue Code Table'!C:C,MATCH(N:N,'Issue Code Table'!A:A,0)),IF(M63="Critical",6,IF(M63="Significant",5,IF(M63="Moderate",3,2))))</f>
        <v>4</v>
      </c>
    </row>
    <row r="64" spans="1:27" ht="178.5" x14ac:dyDescent="0.25">
      <c r="A64" s="274" t="s">
        <v>2092</v>
      </c>
      <c r="B64" s="274" t="s">
        <v>978</v>
      </c>
      <c r="C64" s="274" t="s">
        <v>979</v>
      </c>
      <c r="D64" s="274" t="s">
        <v>188</v>
      </c>
      <c r="E64" s="274" t="s">
        <v>2093</v>
      </c>
      <c r="F64" s="274" t="s">
        <v>1252</v>
      </c>
      <c r="G64" s="274" t="s">
        <v>2094</v>
      </c>
      <c r="H64" s="274" t="s">
        <v>2095</v>
      </c>
      <c r="I64" s="275"/>
      <c r="J64" s="276"/>
      <c r="K64" s="275" t="s">
        <v>1233</v>
      </c>
      <c r="L64" s="275" t="s">
        <v>985</v>
      </c>
      <c r="M64" s="277" t="s">
        <v>222</v>
      </c>
      <c r="N64" s="277" t="s">
        <v>986</v>
      </c>
      <c r="O64" s="277" t="s">
        <v>987</v>
      </c>
      <c r="P64" s="275"/>
      <c r="Q64" s="278" t="s">
        <v>2087</v>
      </c>
      <c r="R64" s="278" t="s">
        <v>2096</v>
      </c>
      <c r="S64" s="284" t="s">
        <v>2097</v>
      </c>
      <c r="T64" s="284" t="s">
        <v>2098</v>
      </c>
      <c r="U64" s="284" t="s">
        <v>2099</v>
      </c>
      <c r="V64" s="284"/>
      <c r="W64" s="279"/>
      <c r="X64" s="280"/>
      <c r="Y64" s="281"/>
      <c r="Z64" s="281"/>
      <c r="AA64" s="282">
        <f>IF(OR(J64="Fail",ISBLANK(J64)),INDEX('Issue Code Table'!C:C,MATCH(N:N,'Issue Code Table'!A:A,0)),IF(M64="Critical",6,IF(M64="Significant",5,IF(M64="Moderate",3,2))))</f>
        <v>1</v>
      </c>
    </row>
    <row r="65" spans="1:27" ht="191.25" x14ac:dyDescent="0.25">
      <c r="A65" s="263" t="s">
        <v>2100</v>
      </c>
      <c r="B65" s="263" t="s">
        <v>978</v>
      </c>
      <c r="C65" s="263" t="s">
        <v>979</v>
      </c>
      <c r="D65" s="263" t="s">
        <v>188</v>
      </c>
      <c r="E65" s="263" t="s">
        <v>2101</v>
      </c>
      <c r="F65" s="263" t="s">
        <v>2102</v>
      </c>
      <c r="G65" s="263" t="s">
        <v>2103</v>
      </c>
      <c r="H65" s="263" t="s">
        <v>2095</v>
      </c>
      <c r="I65" s="264"/>
      <c r="J65" s="265"/>
      <c r="K65" s="264" t="s">
        <v>1233</v>
      </c>
      <c r="L65" s="264" t="s">
        <v>985</v>
      </c>
      <c r="M65" s="268" t="s">
        <v>222</v>
      </c>
      <c r="N65" s="268" t="s">
        <v>986</v>
      </c>
      <c r="O65" s="268" t="s">
        <v>987</v>
      </c>
      <c r="P65" s="264"/>
      <c r="Q65" s="269" t="s">
        <v>2087</v>
      </c>
      <c r="R65" s="269" t="s">
        <v>2104</v>
      </c>
      <c r="S65" s="283" t="s">
        <v>2105</v>
      </c>
      <c r="T65" s="283" t="s">
        <v>2106</v>
      </c>
      <c r="U65" s="283" t="s">
        <v>2107</v>
      </c>
      <c r="V65" s="283"/>
      <c r="W65" s="270"/>
      <c r="X65" s="271"/>
      <c r="Y65" s="272"/>
      <c r="Z65" s="272"/>
      <c r="AA65" s="273">
        <f>IF(OR(J65="Fail",ISBLANK(J65)),INDEX('Issue Code Table'!C:C,MATCH(N:N,'Issue Code Table'!A:A,0)),IF(M65="Critical",6,IF(M65="Significant",5,IF(M65="Moderate",3,2))))</f>
        <v>1</v>
      </c>
    </row>
    <row r="66" spans="1:27" ht="178.5" x14ac:dyDescent="0.25">
      <c r="A66" s="274" t="s">
        <v>2108</v>
      </c>
      <c r="B66" s="274" t="s">
        <v>978</v>
      </c>
      <c r="C66" s="274" t="s">
        <v>979</v>
      </c>
      <c r="D66" s="274" t="s">
        <v>188</v>
      </c>
      <c r="E66" s="274" t="s">
        <v>2109</v>
      </c>
      <c r="F66" s="274" t="s">
        <v>2110</v>
      </c>
      <c r="G66" s="274" t="s">
        <v>2111</v>
      </c>
      <c r="H66" s="274" t="s">
        <v>2095</v>
      </c>
      <c r="I66" s="275"/>
      <c r="J66" s="276"/>
      <c r="K66" s="275" t="s">
        <v>1233</v>
      </c>
      <c r="L66" s="275" t="s">
        <v>985</v>
      </c>
      <c r="M66" s="277" t="s">
        <v>222</v>
      </c>
      <c r="N66" s="277" t="s">
        <v>986</v>
      </c>
      <c r="O66" s="277" t="s">
        <v>987</v>
      </c>
      <c r="P66" s="275"/>
      <c r="Q66" s="278" t="s">
        <v>2087</v>
      </c>
      <c r="R66" s="278" t="s">
        <v>2112</v>
      </c>
      <c r="S66" s="284" t="s">
        <v>2113</v>
      </c>
      <c r="T66" s="284" t="s">
        <v>2114</v>
      </c>
      <c r="U66" s="284" t="s">
        <v>2115</v>
      </c>
      <c r="V66" s="284"/>
      <c r="W66" s="279"/>
      <c r="X66" s="280"/>
      <c r="Y66" s="281"/>
      <c r="Z66" s="281"/>
      <c r="AA66" s="282">
        <f>IF(OR(J66="Fail",ISBLANK(J66)),INDEX('Issue Code Table'!C:C,MATCH(N:N,'Issue Code Table'!A:A,0)),IF(M66="Critical",6,IF(M66="Significant",5,IF(M66="Moderate",3,2))))</f>
        <v>1</v>
      </c>
    </row>
    <row r="67" spans="1:27" ht="191.25" x14ac:dyDescent="0.25">
      <c r="A67" s="263" t="s">
        <v>2116</v>
      </c>
      <c r="B67" s="263" t="s">
        <v>978</v>
      </c>
      <c r="C67" s="263" t="s">
        <v>979</v>
      </c>
      <c r="D67" s="263" t="s">
        <v>259</v>
      </c>
      <c r="E67" s="263" t="s">
        <v>2117</v>
      </c>
      <c r="F67" s="263" t="s">
        <v>2118</v>
      </c>
      <c r="G67" s="263" t="s">
        <v>2119</v>
      </c>
      <c r="H67" s="263" t="s">
        <v>2120</v>
      </c>
      <c r="I67" s="264"/>
      <c r="J67" s="265"/>
      <c r="K67" s="264" t="s">
        <v>2121</v>
      </c>
      <c r="L67" s="264"/>
      <c r="M67" s="268" t="s">
        <v>222</v>
      </c>
      <c r="N67" s="268" t="s">
        <v>986</v>
      </c>
      <c r="O67" s="268" t="s">
        <v>987</v>
      </c>
      <c r="P67" s="264"/>
      <c r="Q67" s="269" t="s">
        <v>2087</v>
      </c>
      <c r="R67" s="269" t="s">
        <v>2122</v>
      </c>
      <c r="S67" s="283" t="s">
        <v>2123</v>
      </c>
      <c r="T67" s="283" t="s">
        <v>2124</v>
      </c>
      <c r="U67" s="283" t="s">
        <v>2125</v>
      </c>
      <c r="V67" s="283"/>
      <c r="W67" s="270"/>
      <c r="X67" s="271"/>
      <c r="Y67" s="272"/>
      <c r="Z67" s="272"/>
      <c r="AA67" s="273">
        <f>IF(OR(J67="Fail",ISBLANK(J67)),INDEX('Issue Code Table'!C:C,MATCH(N:N,'Issue Code Table'!A:A,0)),IF(M67="Critical",6,IF(M67="Significant",5,IF(M67="Moderate",3,2))))</f>
        <v>1</v>
      </c>
    </row>
    <row r="68" spans="1:27" ht="127.5" x14ac:dyDescent="0.25">
      <c r="A68" s="274" t="s">
        <v>2126</v>
      </c>
      <c r="B68" s="274" t="s">
        <v>891</v>
      </c>
      <c r="C68" s="274" t="s">
        <v>847</v>
      </c>
      <c r="D68" s="274" t="s">
        <v>259</v>
      </c>
      <c r="E68" s="274" t="s">
        <v>1265</v>
      </c>
      <c r="F68" s="274" t="s">
        <v>2127</v>
      </c>
      <c r="G68" s="274" t="s">
        <v>2128</v>
      </c>
      <c r="H68" s="274" t="s">
        <v>1117</v>
      </c>
      <c r="I68" s="275"/>
      <c r="J68" s="276"/>
      <c r="K68" s="275" t="s">
        <v>2129</v>
      </c>
      <c r="L68" s="275"/>
      <c r="M68" s="277" t="s">
        <v>146</v>
      </c>
      <c r="N68" s="277" t="s">
        <v>510</v>
      </c>
      <c r="O68" s="277" t="s">
        <v>511</v>
      </c>
      <c r="P68" s="275"/>
      <c r="Q68" s="278" t="s">
        <v>2130</v>
      </c>
      <c r="R68" s="278" t="s">
        <v>2131</v>
      </c>
      <c r="S68" s="284" t="s">
        <v>2132</v>
      </c>
      <c r="T68" s="284" t="s">
        <v>2133</v>
      </c>
      <c r="U68" s="284" t="s">
        <v>2134</v>
      </c>
      <c r="V68" s="284" t="s">
        <v>1274</v>
      </c>
      <c r="W68" s="279"/>
      <c r="X68" s="280"/>
      <c r="Y68" s="281"/>
      <c r="Z68" s="281"/>
      <c r="AA68" s="282">
        <f>IF(OR(J68="Fail",ISBLANK(J68)),INDEX('Issue Code Table'!C:C,MATCH(N:N,'Issue Code Table'!A:A,0)),IF(M68="Critical",6,IF(M68="Significant",5,IF(M68="Moderate",3,2))))</f>
        <v>5</v>
      </c>
    </row>
    <row r="69" spans="1:27" ht="216.75" x14ac:dyDescent="0.25">
      <c r="A69" s="263" t="s">
        <v>2135</v>
      </c>
      <c r="B69" s="263" t="s">
        <v>150</v>
      </c>
      <c r="C69" s="263" t="s">
        <v>151</v>
      </c>
      <c r="D69" s="263" t="s">
        <v>259</v>
      </c>
      <c r="E69" s="263" t="s">
        <v>1414</v>
      </c>
      <c r="F69" s="263" t="s">
        <v>2136</v>
      </c>
      <c r="G69" s="263" t="s">
        <v>2137</v>
      </c>
      <c r="H69" s="263" t="s">
        <v>1117</v>
      </c>
      <c r="I69" s="264"/>
      <c r="J69" s="265"/>
      <c r="K69" s="264" t="s">
        <v>2138</v>
      </c>
      <c r="L69" s="264"/>
      <c r="M69" s="268" t="s">
        <v>146</v>
      </c>
      <c r="N69" s="268" t="s">
        <v>510</v>
      </c>
      <c r="O69" s="268" t="s">
        <v>511</v>
      </c>
      <c r="P69" s="264"/>
      <c r="Q69" s="269" t="s">
        <v>2130</v>
      </c>
      <c r="R69" s="269" t="s">
        <v>2139</v>
      </c>
      <c r="S69" s="283" t="s">
        <v>2140</v>
      </c>
      <c r="T69" s="283" t="s">
        <v>2141</v>
      </c>
      <c r="U69" s="283" t="s">
        <v>2142</v>
      </c>
      <c r="V69" s="283" t="s">
        <v>529</v>
      </c>
      <c r="W69" s="270"/>
      <c r="X69" s="271"/>
      <c r="Y69" s="272"/>
      <c r="Z69" s="272"/>
      <c r="AA69" s="273">
        <f>IF(OR(J69="Fail",ISBLANK(J69)),INDEX('Issue Code Table'!C:C,MATCH(N:N,'Issue Code Table'!A:A,0)),IF(M69="Critical",6,IF(M69="Significant",5,IF(M69="Moderate",3,2))))</f>
        <v>5</v>
      </c>
    </row>
    <row r="70" spans="1:27" ht="216.75" x14ac:dyDescent="0.25">
      <c r="A70" s="274" t="s">
        <v>2143</v>
      </c>
      <c r="B70" s="274" t="s">
        <v>150</v>
      </c>
      <c r="C70" s="274" t="s">
        <v>151</v>
      </c>
      <c r="D70" s="274" t="s">
        <v>259</v>
      </c>
      <c r="E70" s="274" t="s">
        <v>1374</v>
      </c>
      <c r="F70" s="274" t="s">
        <v>2144</v>
      </c>
      <c r="G70" s="274" t="s">
        <v>2145</v>
      </c>
      <c r="H70" s="274" t="s">
        <v>2146</v>
      </c>
      <c r="I70" s="275"/>
      <c r="J70" s="276"/>
      <c r="K70" s="275" t="s">
        <v>2147</v>
      </c>
      <c r="L70" s="275"/>
      <c r="M70" s="277" t="s">
        <v>146</v>
      </c>
      <c r="N70" s="277" t="s">
        <v>510</v>
      </c>
      <c r="O70" s="277" t="s">
        <v>511</v>
      </c>
      <c r="P70" s="275"/>
      <c r="Q70" s="278" t="s">
        <v>2130</v>
      </c>
      <c r="R70" s="278" t="s">
        <v>2148</v>
      </c>
      <c r="S70" s="284" t="s">
        <v>1378</v>
      </c>
      <c r="T70" s="284" t="s">
        <v>2149</v>
      </c>
      <c r="U70" s="284" t="s">
        <v>2150</v>
      </c>
      <c r="V70" s="284" t="s">
        <v>529</v>
      </c>
      <c r="W70" s="279"/>
      <c r="X70" s="280"/>
      <c r="Y70" s="281"/>
      <c r="Z70" s="281"/>
      <c r="AA70" s="282">
        <f>IF(OR(J70="Fail",ISBLANK(J70)),INDEX('Issue Code Table'!C:C,MATCH(N:N,'Issue Code Table'!A:A,0)),IF(M70="Critical",6,IF(M70="Significant",5,IF(M70="Moderate",3,2))))</f>
        <v>5</v>
      </c>
    </row>
    <row r="71" spans="1:27" ht="255" x14ac:dyDescent="0.25">
      <c r="A71" s="263" t="s">
        <v>2151</v>
      </c>
      <c r="B71" s="263" t="s">
        <v>150</v>
      </c>
      <c r="C71" s="263" t="s">
        <v>151</v>
      </c>
      <c r="D71" s="263" t="s">
        <v>259</v>
      </c>
      <c r="E71" s="263" t="s">
        <v>2152</v>
      </c>
      <c r="F71" s="263" t="s">
        <v>2153</v>
      </c>
      <c r="G71" s="263" t="s">
        <v>2154</v>
      </c>
      <c r="H71" s="263" t="s">
        <v>1117</v>
      </c>
      <c r="I71" s="264"/>
      <c r="J71" s="265"/>
      <c r="K71" s="264" t="s">
        <v>2155</v>
      </c>
      <c r="L71" s="264"/>
      <c r="M71" s="268" t="s">
        <v>146</v>
      </c>
      <c r="N71" s="268" t="s">
        <v>1119</v>
      </c>
      <c r="O71" s="268" t="s">
        <v>1120</v>
      </c>
      <c r="P71" s="264"/>
      <c r="Q71" s="269" t="s">
        <v>2130</v>
      </c>
      <c r="R71" s="269" t="s">
        <v>2156</v>
      </c>
      <c r="S71" s="283" t="s">
        <v>2157</v>
      </c>
      <c r="T71" s="283" t="s">
        <v>2158</v>
      </c>
      <c r="U71" s="283" t="s">
        <v>2159</v>
      </c>
      <c r="V71" s="283" t="s">
        <v>2160</v>
      </c>
      <c r="W71" s="270"/>
      <c r="X71" s="271"/>
      <c r="Y71" s="272"/>
      <c r="Z71" s="272"/>
      <c r="AA71" s="273">
        <f>IF(OR(J71="Fail",ISBLANK(J71)),INDEX('Issue Code Table'!C:C,MATCH(N:N,'Issue Code Table'!A:A,0)),IF(M71="Critical",6,IF(M71="Significant",5,IF(M71="Moderate",3,2))))</f>
        <v>6</v>
      </c>
    </row>
    <row r="72" spans="1:27" ht="178.5" x14ac:dyDescent="0.25">
      <c r="A72" s="274" t="s">
        <v>2161</v>
      </c>
      <c r="B72" s="274" t="s">
        <v>2162</v>
      </c>
      <c r="C72" s="274" t="s">
        <v>2163</v>
      </c>
      <c r="D72" s="274" t="s">
        <v>188</v>
      </c>
      <c r="E72" s="274" t="s">
        <v>1276</v>
      </c>
      <c r="F72" s="274" t="s">
        <v>2164</v>
      </c>
      <c r="G72" s="274" t="s">
        <v>2165</v>
      </c>
      <c r="H72" s="274" t="s">
        <v>2166</v>
      </c>
      <c r="I72" s="275"/>
      <c r="J72" s="276"/>
      <c r="K72" s="275" t="s">
        <v>2167</v>
      </c>
      <c r="L72" s="275"/>
      <c r="M72" s="277" t="s">
        <v>156</v>
      </c>
      <c r="N72" s="277" t="s">
        <v>872</v>
      </c>
      <c r="O72" s="277" t="s">
        <v>873</v>
      </c>
      <c r="P72" s="275"/>
      <c r="Q72" s="278" t="s">
        <v>2130</v>
      </c>
      <c r="R72" s="278" t="s">
        <v>2168</v>
      </c>
      <c r="S72" s="284" t="s">
        <v>1280</v>
      </c>
      <c r="T72" s="284" t="s">
        <v>2169</v>
      </c>
      <c r="U72" s="284" t="s">
        <v>2170</v>
      </c>
      <c r="V72" s="284"/>
      <c r="W72" s="279"/>
      <c r="X72" s="280"/>
      <c r="Y72" s="281"/>
      <c r="Z72" s="281"/>
      <c r="AA72" s="282">
        <f>IF(OR(J72="Fail",ISBLANK(J72)),INDEX('Issue Code Table'!C:C,MATCH(N:N,'Issue Code Table'!A:A,0)),IF(M72="Critical",6,IF(M72="Significant",5,IF(M72="Moderate",3,2))))</f>
        <v>4</v>
      </c>
    </row>
    <row r="73" spans="1:27" ht="102" x14ac:dyDescent="0.25">
      <c r="A73" s="263" t="s">
        <v>2171</v>
      </c>
      <c r="B73" s="263" t="s">
        <v>186</v>
      </c>
      <c r="C73" s="263" t="s">
        <v>187</v>
      </c>
      <c r="D73" s="263" t="s">
        <v>259</v>
      </c>
      <c r="E73" s="263" t="s">
        <v>1285</v>
      </c>
      <c r="F73" s="263" t="s">
        <v>2172</v>
      </c>
      <c r="G73" s="263" t="s">
        <v>2173</v>
      </c>
      <c r="H73" s="263" t="s">
        <v>1117</v>
      </c>
      <c r="I73" s="264"/>
      <c r="J73" s="265"/>
      <c r="K73" s="264" t="s">
        <v>2174</v>
      </c>
      <c r="L73" s="264"/>
      <c r="M73" s="268" t="s">
        <v>136</v>
      </c>
      <c r="N73" s="268" t="s">
        <v>971</v>
      </c>
      <c r="O73" s="268" t="s">
        <v>972</v>
      </c>
      <c r="P73" s="264"/>
      <c r="Q73" s="269" t="s">
        <v>2130</v>
      </c>
      <c r="R73" s="269" t="s">
        <v>2175</v>
      </c>
      <c r="S73" s="283" t="s">
        <v>2176</v>
      </c>
      <c r="T73" s="283" t="s">
        <v>2177</v>
      </c>
      <c r="U73" s="283" t="s">
        <v>2178</v>
      </c>
      <c r="V73" s="283" t="s">
        <v>2179</v>
      </c>
      <c r="W73" s="270"/>
      <c r="X73" s="271"/>
      <c r="Y73" s="272"/>
      <c r="Z73" s="272"/>
      <c r="AA73" s="273">
        <f>IF(OR(J73="Fail",ISBLANK(J73)),INDEX('Issue Code Table'!C:C,MATCH(N:N,'Issue Code Table'!A:A,0)),IF(M73="Critical",6,IF(M73="Significant",5,IF(M73="Moderate",3,2))))</f>
        <v>7</v>
      </c>
    </row>
    <row r="74" spans="1:27" ht="102" x14ac:dyDescent="0.25">
      <c r="A74" s="274" t="s">
        <v>2180</v>
      </c>
      <c r="B74" s="274" t="s">
        <v>150</v>
      </c>
      <c r="C74" s="274" t="s">
        <v>151</v>
      </c>
      <c r="D74" s="274" t="s">
        <v>259</v>
      </c>
      <c r="E74" s="274" t="s">
        <v>1303</v>
      </c>
      <c r="F74" s="274" t="s">
        <v>2181</v>
      </c>
      <c r="G74" s="274" t="s">
        <v>2182</v>
      </c>
      <c r="H74" s="274" t="s">
        <v>2183</v>
      </c>
      <c r="I74" s="275"/>
      <c r="J74" s="276"/>
      <c r="K74" s="293" t="s">
        <v>2184</v>
      </c>
      <c r="L74" s="275"/>
      <c r="M74" s="277" t="s">
        <v>146</v>
      </c>
      <c r="N74" s="277" t="s">
        <v>510</v>
      </c>
      <c r="O74" s="277" t="s">
        <v>511</v>
      </c>
      <c r="P74" s="275"/>
      <c r="Q74" s="278" t="s">
        <v>2130</v>
      </c>
      <c r="R74" s="278" t="s">
        <v>2185</v>
      </c>
      <c r="S74" s="284" t="s">
        <v>2186</v>
      </c>
      <c r="T74" s="284" t="s">
        <v>2187</v>
      </c>
      <c r="U74" s="284" t="s">
        <v>2188</v>
      </c>
      <c r="V74" s="284" t="s">
        <v>1311</v>
      </c>
      <c r="W74" s="279"/>
      <c r="X74" s="280"/>
      <c r="Y74" s="281"/>
      <c r="Z74" s="281"/>
      <c r="AA74" s="282">
        <f>IF(OR(J74="Fail",ISBLANK(J74)),INDEX('Issue Code Table'!C:C,MATCH(N:N,'Issue Code Table'!A:A,0)),IF(M74="Critical",6,IF(M74="Significant",5,IF(M74="Moderate",3,2))))</f>
        <v>5</v>
      </c>
    </row>
    <row r="75" spans="1:27" ht="409.5" x14ac:dyDescent="0.25">
      <c r="A75" s="263" t="s">
        <v>2189</v>
      </c>
      <c r="B75" s="263" t="s">
        <v>150</v>
      </c>
      <c r="C75" s="263" t="s">
        <v>151</v>
      </c>
      <c r="D75" s="263" t="s">
        <v>259</v>
      </c>
      <c r="E75" s="263" t="s">
        <v>1313</v>
      </c>
      <c r="F75" s="263" t="s">
        <v>2190</v>
      </c>
      <c r="G75" s="263" t="s">
        <v>2191</v>
      </c>
      <c r="H75" s="263" t="s">
        <v>1117</v>
      </c>
      <c r="I75" s="294"/>
      <c r="J75" s="265"/>
      <c r="K75" s="294" t="s">
        <v>2192</v>
      </c>
      <c r="L75" s="264"/>
      <c r="M75" s="268" t="s">
        <v>146</v>
      </c>
      <c r="N75" s="268" t="s">
        <v>510</v>
      </c>
      <c r="O75" s="268" t="s">
        <v>511</v>
      </c>
      <c r="P75" s="264"/>
      <c r="Q75" s="269" t="s">
        <v>2130</v>
      </c>
      <c r="R75" s="269" t="s">
        <v>2193</v>
      </c>
      <c r="S75" s="283" t="s">
        <v>2194</v>
      </c>
      <c r="T75" s="283" t="s">
        <v>1319</v>
      </c>
      <c r="U75" s="283" t="s">
        <v>2195</v>
      </c>
      <c r="V75" s="283" t="s">
        <v>2196</v>
      </c>
      <c r="W75" s="270"/>
      <c r="X75" s="271"/>
      <c r="Y75" s="272"/>
      <c r="Z75" s="272"/>
      <c r="AA75" s="273">
        <f>IF(OR(J75="Fail",ISBLANK(J75)),INDEX('Issue Code Table'!C:C,MATCH(N:N,'Issue Code Table'!A:A,0)),IF(M75="Critical",6,IF(M75="Significant",5,IF(M75="Moderate",3,2))))</f>
        <v>5</v>
      </c>
    </row>
    <row r="76" spans="1:27" ht="267.75" x14ac:dyDescent="0.25">
      <c r="A76" s="274" t="s">
        <v>2197</v>
      </c>
      <c r="B76" s="274" t="s">
        <v>891</v>
      </c>
      <c r="C76" s="274" t="s">
        <v>847</v>
      </c>
      <c r="D76" s="274" t="s">
        <v>259</v>
      </c>
      <c r="E76" s="274" t="s">
        <v>1323</v>
      </c>
      <c r="F76" s="274" t="s">
        <v>1324</v>
      </c>
      <c r="G76" s="274" t="s">
        <v>2198</v>
      </c>
      <c r="H76" s="274" t="s">
        <v>1117</v>
      </c>
      <c r="I76" s="293"/>
      <c r="J76" s="276"/>
      <c r="K76" s="275" t="s">
        <v>1327</v>
      </c>
      <c r="L76" s="275"/>
      <c r="M76" s="277" t="s">
        <v>146</v>
      </c>
      <c r="N76" s="277" t="s">
        <v>1007</v>
      </c>
      <c r="O76" s="277" t="s">
        <v>1008</v>
      </c>
      <c r="P76" s="275"/>
      <c r="Q76" s="278" t="s">
        <v>2130</v>
      </c>
      <c r="R76" s="278" t="s">
        <v>2199</v>
      </c>
      <c r="S76" s="284" t="s">
        <v>1328</v>
      </c>
      <c r="T76" s="284" t="s">
        <v>2200</v>
      </c>
      <c r="U76" s="284" t="s">
        <v>2201</v>
      </c>
      <c r="V76" s="284" t="s">
        <v>2202</v>
      </c>
      <c r="W76" s="279"/>
      <c r="X76" s="280"/>
      <c r="Y76" s="281"/>
      <c r="Z76" s="281"/>
      <c r="AA76" s="282">
        <f>IF(OR(J76="Fail",ISBLANK(J76)),INDEX('Issue Code Table'!C:C,MATCH(N:N,'Issue Code Table'!A:A,0)),IF(M76="Critical",6,IF(M76="Significant",5,IF(M76="Moderate",3,2))))</f>
        <v>5</v>
      </c>
    </row>
    <row r="77" spans="1:27" ht="242.25" x14ac:dyDescent="0.25">
      <c r="A77" s="263" t="s">
        <v>2203</v>
      </c>
      <c r="B77" s="263" t="s">
        <v>891</v>
      </c>
      <c r="C77" s="263" t="s">
        <v>847</v>
      </c>
      <c r="D77" s="263" t="s">
        <v>259</v>
      </c>
      <c r="E77" s="263" t="s">
        <v>2204</v>
      </c>
      <c r="F77" s="263" t="s">
        <v>1334</v>
      </c>
      <c r="G77" s="263" t="s">
        <v>2205</v>
      </c>
      <c r="H77" s="263" t="s">
        <v>1117</v>
      </c>
      <c r="I77" s="264"/>
      <c r="J77" s="265"/>
      <c r="K77" s="264" t="s">
        <v>2206</v>
      </c>
      <c r="L77" s="264"/>
      <c r="M77" s="268" t="s">
        <v>146</v>
      </c>
      <c r="N77" s="268" t="s">
        <v>1007</v>
      </c>
      <c r="O77" s="268" t="s">
        <v>1008</v>
      </c>
      <c r="P77" s="264"/>
      <c r="Q77" s="269" t="s">
        <v>2130</v>
      </c>
      <c r="R77" s="269" t="s">
        <v>2207</v>
      </c>
      <c r="S77" s="283" t="s">
        <v>1337</v>
      </c>
      <c r="T77" s="283" t="s">
        <v>2208</v>
      </c>
      <c r="U77" s="283" t="s">
        <v>2209</v>
      </c>
      <c r="V77" s="283" t="s">
        <v>1340</v>
      </c>
      <c r="W77" s="270"/>
      <c r="X77" s="271"/>
      <c r="Y77" s="272"/>
      <c r="Z77" s="272"/>
      <c r="AA77" s="273">
        <f>IF(OR(J77="Fail",ISBLANK(J77)),INDEX('Issue Code Table'!C:C,MATCH(N:N,'Issue Code Table'!A:A,0)),IF(M77="Critical",6,IF(M77="Significant",5,IF(M77="Moderate",3,2))))</f>
        <v>5</v>
      </c>
    </row>
    <row r="78" spans="1:27" ht="409.5" x14ac:dyDescent="0.25">
      <c r="A78" s="274" t="s">
        <v>2210</v>
      </c>
      <c r="B78" s="274" t="s">
        <v>891</v>
      </c>
      <c r="C78" s="274" t="s">
        <v>847</v>
      </c>
      <c r="D78" s="274" t="s">
        <v>259</v>
      </c>
      <c r="E78" s="274" t="s">
        <v>1342</v>
      </c>
      <c r="F78" s="274" t="s">
        <v>1343</v>
      </c>
      <c r="G78" s="274" t="s">
        <v>2211</v>
      </c>
      <c r="H78" s="274" t="s">
        <v>1117</v>
      </c>
      <c r="I78" s="275"/>
      <c r="J78" s="276"/>
      <c r="K78" s="275" t="s">
        <v>2212</v>
      </c>
      <c r="L78" s="293"/>
      <c r="M78" s="277" t="s">
        <v>146</v>
      </c>
      <c r="N78" s="277" t="s">
        <v>2213</v>
      </c>
      <c r="O78" s="277" t="s">
        <v>2214</v>
      </c>
      <c r="P78" s="293"/>
      <c r="Q78" s="278" t="s">
        <v>2130</v>
      </c>
      <c r="R78" s="278" t="s">
        <v>2215</v>
      </c>
      <c r="S78" s="284" t="s">
        <v>2216</v>
      </c>
      <c r="T78" s="284" t="s">
        <v>2217</v>
      </c>
      <c r="U78" s="284" t="s">
        <v>2218</v>
      </c>
      <c r="V78" s="284" t="s">
        <v>529</v>
      </c>
      <c r="W78" s="279"/>
      <c r="X78" s="280"/>
      <c r="Y78" s="281"/>
      <c r="Z78" s="281"/>
      <c r="AA78" s="282">
        <f>IF(OR(J78="Fail",ISBLANK(J78)),INDEX('Issue Code Table'!C:C,MATCH(N:N,'Issue Code Table'!A:A,0)),IF(M78="Critical",6,IF(M78="Significant",5,IF(M78="Moderate",3,2))))</f>
        <v>5</v>
      </c>
    </row>
    <row r="79" spans="1:27" ht="140.25" x14ac:dyDescent="0.25">
      <c r="A79" s="263" t="s">
        <v>2219</v>
      </c>
      <c r="B79" s="263" t="s">
        <v>891</v>
      </c>
      <c r="C79" s="263" t="s">
        <v>847</v>
      </c>
      <c r="D79" s="263" t="s">
        <v>259</v>
      </c>
      <c r="E79" s="263" t="s">
        <v>1350</v>
      </c>
      <c r="F79" s="263" t="s">
        <v>2220</v>
      </c>
      <c r="G79" s="263" t="s">
        <v>2221</v>
      </c>
      <c r="H79" s="263" t="s">
        <v>1117</v>
      </c>
      <c r="I79" s="264"/>
      <c r="J79" s="265"/>
      <c r="K79" s="264" t="s">
        <v>2222</v>
      </c>
      <c r="L79" s="264"/>
      <c r="M79" s="268" t="s">
        <v>136</v>
      </c>
      <c r="N79" s="268" t="s">
        <v>971</v>
      </c>
      <c r="O79" s="268" t="s">
        <v>972</v>
      </c>
      <c r="P79" s="264"/>
      <c r="Q79" s="269" t="s">
        <v>2130</v>
      </c>
      <c r="R79" s="269" t="s">
        <v>2223</v>
      </c>
      <c r="S79" s="283" t="s">
        <v>2224</v>
      </c>
      <c r="T79" s="283" t="s">
        <v>2225</v>
      </c>
      <c r="U79" s="283" t="s">
        <v>2226</v>
      </c>
      <c r="V79" s="283" t="s">
        <v>2227</v>
      </c>
      <c r="W79" s="270"/>
      <c r="X79" s="271"/>
      <c r="Y79" s="272"/>
      <c r="Z79" s="272"/>
      <c r="AA79" s="273">
        <f>IF(OR(J79="Fail",ISBLANK(J79)),INDEX('Issue Code Table'!C:C,MATCH(N:N,'Issue Code Table'!A:A,0)),IF(M79="Critical",6,IF(M79="Significant",5,IF(M79="Moderate",3,2))))</f>
        <v>7</v>
      </c>
    </row>
    <row r="80" spans="1:27" ht="409.5" x14ac:dyDescent="0.25">
      <c r="A80" s="274" t="s">
        <v>2228</v>
      </c>
      <c r="B80" s="274" t="s">
        <v>150</v>
      </c>
      <c r="C80" s="274" t="s">
        <v>151</v>
      </c>
      <c r="D80" s="274" t="s">
        <v>259</v>
      </c>
      <c r="E80" s="274" t="s">
        <v>2229</v>
      </c>
      <c r="F80" s="274" t="s">
        <v>2230</v>
      </c>
      <c r="G80" s="274" t="s">
        <v>2231</v>
      </c>
      <c r="H80" s="274" t="s">
        <v>1117</v>
      </c>
      <c r="I80" s="275"/>
      <c r="J80" s="276"/>
      <c r="K80" s="275" t="s">
        <v>2232</v>
      </c>
      <c r="L80" s="275"/>
      <c r="M80" s="277" t="s">
        <v>146</v>
      </c>
      <c r="N80" s="277" t="s">
        <v>510</v>
      </c>
      <c r="O80" s="277" t="s">
        <v>511</v>
      </c>
      <c r="P80" s="275"/>
      <c r="Q80" s="278" t="s">
        <v>2130</v>
      </c>
      <c r="R80" s="278" t="s">
        <v>2233</v>
      </c>
      <c r="S80" s="284" t="s">
        <v>2234</v>
      </c>
      <c r="T80" s="284" t="s">
        <v>2235</v>
      </c>
      <c r="U80" s="284" t="s">
        <v>2236</v>
      </c>
      <c r="V80" s="284" t="s">
        <v>529</v>
      </c>
      <c r="W80" s="279"/>
      <c r="X80" s="280"/>
      <c r="Y80" s="281"/>
      <c r="Z80" s="281"/>
      <c r="AA80" s="282">
        <f>IF(OR(J80="Fail",ISBLANK(J80)),INDEX('Issue Code Table'!C:C,MATCH(N:N,'Issue Code Table'!A:A,0)),IF(M80="Critical",6,IF(M80="Significant",5,IF(M80="Moderate",3,2))))</f>
        <v>5</v>
      </c>
    </row>
    <row r="81" spans="1:27" ht="280.5" x14ac:dyDescent="0.25">
      <c r="A81" s="263" t="s">
        <v>2237</v>
      </c>
      <c r="B81" s="263" t="s">
        <v>150</v>
      </c>
      <c r="C81" s="263" t="s">
        <v>151</v>
      </c>
      <c r="D81" s="263" t="s">
        <v>259</v>
      </c>
      <c r="E81" s="263" t="s">
        <v>1366</v>
      </c>
      <c r="F81" s="263" t="s">
        <v>2238</v>
      </c>
      <c r="G81" s="263" t="s">
        <v>2239</v>
      </c>
      <c r="H81" s="263" t="s">
        <v>1117</v>
      </c>
      <c r="I81" s="264"/>
      <c r="J81" s="265"/>
      <c r="K81" s="264" t="s">
        <v>2240</v>
      </c>
      <c r="L81" s="264"/>
      <c r="M81" s="268" t="s">
        <v>146</v>
      </c>
      <c r="N81" s="268" t="s">
        <v>510</v>
      </c>
      <c r="O81" s="268" t="s">
        <v>511</v>
      </c>
      <c r="P81" s="264"/>
      <c r="Q81" s="269" t="s">
        <v>2130</v>
      </c>
      <c r="R81" s="269" t="s">
        <v>2241</v>
      </c>
      <c r="S81" s="283" t="s">
        <v>2242</v>
      </c>
      <c r="T81" s="283" t="s">
        <v>2243</v>
      </c>
      <c r="U81" s="283" t="s">
        <v>2244</v>
      </c>
      <c r="V81" s="283" t="s">
        <v>529</v>
      </c>
      <c r="W81" s="270"/>
      <c r="X81" s="271"/>
      <c r="Y81" s="272"/>
      <c r="Z81" s="272"/>
      <c r="AA81" s="273">
        <f>IF(OR(J81="Fail",ISBLANK(J81)),INDEX('Issue Code Table'!C:C,MATCH(N:N,'Issue Code Table'!A:A,0)),IF(M81="Critical",6,IF(M81="Significant",5,IF(M81="Moderate",3,2))))</f>
        <v>5</v>
      </c>
    </row>
    <row r="82" spans="1:27" ht="331.5" x14ac:dyDescent="0.25">
      <c r="A82" s="274" t="s">
        <v>2245</v>
      </c>
      <c r="B82" s="274" t="s">
        <v>150</v>
      </c>
      <c r="C82" s="274" t="s">
        <v>151</v>
      </c>
      <c r="D82" s="274" t="s">
        <v>259</v>
      </c>
      <c r="E82" s="274" t="s">
        <v>1382</v>
      </c>
      <c r="F82" s="274" t="s">
        <v>1383</v>
      </c>
      <c r="G82" s="274" t="s">
        <v>2246</v>
      </c>
      <c r="H82" s="274" t="s">
        <v>2247</v>
      </c>
      <c r="I82" s="275"/>
      <c r="J82" s="276"/>
      <c r="K82" s="275" t="s">
        <v>2248</v>
      </c>
      <c r="L82" s="275"/>
      <c r="M82" s="277" t="s">
        <v>146</v>
      </c>
      <c r="N82" s="277" t="s">
        <v>510</v>
      </c>
      <c r="O82" s="277" t="s">
        <v>511</v>
      </c>
      <c r="P82" s="275"/>
      <c r="Q82" s="278" t="s">
        <v>2130</v>
      </c>
      <c r="R82" s="278" t="s">
        <v>2249</v>
      </c>
      <c r="S82" s="284" t="s">
        <v>1386</v>
      </c>
      <c r="T82" s="284" t="s">
        <v>2250</v>
      </c>
      <c r="U82" s="284" t="s">
        <v>2251</v>
      </c>
      <c r="V82" s="284" t="s">
        <v>529</v>
      </c>
      <c r="W82" s="279"/>
      <c r="X82" s="280"/>
      <c r="Y82" s="281"/>
      <c r="Z82" s="281"/>
      <c r="AA82" s="282">
        <f>IF(OR(J82="Fail",ISBLANK(J82)),INDEX('Issue Code Table'!C:C,MATCH(N:N,'Issue Code Table'!A:A,0)),IF(M82="Critical",6,IF(M82="Significant",5,IF(M82="Moderate",3,2))))</f>
        <v>5</v>
      </c>
    </row>
    <row r="83" spans="1:27" ht="102" x14ac:dyDescent="0.25">
      <c r="A83" s="263" t="s">
        <v>2252</v>
      </c>
      <c r="B83" s="263" t="s">
        <v>891</v>
      </c>
      <c r="C83" s="263" t="s">
        <v>847</v>
      </c>
      <c r="D83" s="263" t="s">
        <v>259</v>
      </c>
      <c r="E83" s="263" t="s">
        <v>1390</v>
      </c>
      <c r="F83" s="263" t="s">
        <v>2253</v>
      </c>
      <c r="G83" s="263" t="s">
        <v>2254</v>
      </c>
      <c r="H83" s="263" t="s">
        <v>1117</v>
      </c>
      <c r="I83" s="264"/>
      <c r="J83" s="265"/>
      <c r="K83" s="264" t="s">
        <v>2255</v>
      </c>
      <c r="L83" s="264"/>
      <c r="M83" s="268" t="s">
        <v>146</v>
      </c>
      <c r="N83" s="268" t="s">
        <v>510</v>
      </c>
      <c r="O83" s="268" t="s">
        <v>511</v>
      </c>
      <c r="P83" s="264"/>
      <c r="Q83" s="269" t="s">
        <v>2130</v>
      </c>
      <c r="R83" s="269" t="s">
        <v>2256</v>
      </c>
      <c r="S83" s="283" t="s">
        <v>1394</v>
      </c>
      <c r="T83" s="283" t="s">
        <v>2257</v>
      </c>
      <c r="U83" s="283" t="s">
        <v>2258</v>
      </c>
      <c r="V83" s="283" t="s">
        <v>529</v>
      </c>
      <c r="W83" s="270"/>
      <c r="X83" s="271"/>
      <c r="Y83" s="272"/>
      <c r="Z83" s="272"/>
      <c r="AA83" s="273">
        <f>IF(OR(J83="Fail",ISBLANK(J83)),INDEX('Issue Code Table'!C:C,MATCH(N:N,'Issue Code Table'!A:A,0)),IF(M83="Critical",6,IF(M83="Significant",5,IF(M83="Moderate",3,2))))</f>
        <v>5</v>
      </c>
    </row>
    <row r="84" spans="1:27" ht="204" x14ac:dyDescent="0.25">
      <c r="A84" s="274" t="s">
        <v>2259</v>
      </c>
      <c r="B84" s="274" t="s">
        <v>150</v>
      </c>
      <c r="C84" s="274" t="s">
        <v>151</v>
      </c>
      <c r="D84" s="274" t="s">
        <v>259</v>
      </c>
      <c r="E84" s="274" t="s">
        <v>1398</v>
      </c>
      <c r="F84" s="274" t="s">
        <v>2260</v>
      </c>
      <c r="G84" s="274" t="s">
        <v>2261</v>
      </c>
      <c r="H84" s="274" t="s">
        <v>1117</v>
      </c>
      <c r="I84" s="275"/>
      <c r="J84" s="276"/>
      <c r="K84" s="275" t="s">
        <v>2262</v>
      </c>
      <c r="L84" s="275"/>
      <c r="M84" s="277" t="s">
        <v>146</v>
      </c>
      <c r="N84" s="277" t="s">
        <v>510</v>
      </c>
      <c r="O84" s="277" t="s">
        <v>511</v>
      </c>
      <c r="P84" s="275"/>
      <c r="Q84" s="278" t="s">
        <v>2130</v>
      </c>
      <c r="R84" s="278" t="s">
        <v>2263</v>
      </c>
      <c r="S84" s="284" t="s">
        <v>1402</v>
      </c>
      <c r="T84" s="284" t="s">
        <v>2264</v>
      </c>
      <c r="U84" s="284" t="s">
        <v>2265</v>
      </c>
      <c r="V84" s="284" t="s">
        <v>529</v>
      </c>
      <c r="W84" s="279"/>
      <c r="X84" s="280"/>
      <c r="Y84" s="281"/>
      <c r="Z84" s="281"/>
      <c r="AA84" s="282">
        <f>IF(OR(J84="Fail",ISBLANK(J84)),INDEX('Issue Code Table'!C:C,MATCH(N:N,'Issue Code Table'!A:A,0)),IF(M84="Critical",6,IF(M84="Significant",5,IF(M84="Moderate",3,2))))</f>
        <v>5</v>
      </c>
    </row>
    <row r="85" spans="1:27" ht="204" x14ac:dyDescent="0.25">
      <c r="A85" s="263" t="s">
        <v>2266</v>
      </c>
      <c r="B85" s="263" t="s">
        <v>150</v>
      </c>
      <c r="C85" s="263" t="s">
        <v>151</v>
      </c>
      <c r="D85" s="263" t="s">
        <v>259</v>
      </c>
      <c r="E85" s="263" t="s">
        <v>1424</v>
      </c>
      <c r="F85" s="263" t="s">
        <v>2267</v>
      </c>
      <c r="G85" s="263" t="s">
        <v>2268</v>
      </c>
      <c r="H85" s="263" t="s">
        <v>1117</v>
      </c>
      <c r="I85" s="264"/>
      <c r="J85" s="265"/>
      <c r="K85" s="264" t="s">
        <v>2269</v>
      </c>
      <c r="L85" s="264"/>
      <c r="M85" s="268" t="s">
        <v>146</v>
      </c>
      <c r="N85" s="268" t="s">
        <v>510</v>
      </c>
      <c r="O85" s="268" t="s">
        <v>511</v>
      </c>
      <c r="P85" s="264"/>
      <c r="Q85" s="269" t="s">
        <v>2130</v>
      </c>
      <c r="R85" s="269" t="s">
        <v>2270</v>
      </c>
      <c r="S85" s="283" t="s">
        <v>2271</v>
      </c>
      <c r="T85" s="283" t="s">
        <v>2272</v>
      </c>
      <c r="U85" s="283" t="s">
        <v>2273</v>
      </c>
      <c r="V85" s="283" t="s">
        <v>529</v>
      </c>
      <c r="W85" s="270"/>
      <c r="X85" s="271"/>
      <c r="Y85" s="272"/>
      <c r="Z85" s="272"/>
      <c r="AA85" s="273">
        <f>IF(OR(J85="Fail",ISBLANK(J85)),INDEX('Issue Code Table'!C:C,MATCH(N:N,'Issue Code Table'!A:A,0)),IF(M85="Critical",6,IF(M85="Significant",5,IF(M85="Moderate",3,2))))</f>
        <v>5</v>
      </c>
    </row>
    <row r="86" spans="1:27" ht="127.5" x14ac:dyDescent="0.25">
      <c r="A86" s="274" t="s">
        <v>2274</v>
      </c>
      <c r="B86" s="274" t="s">
        <v>891</v>
      </c>
      <c r="C86" s="274" t="s">
        <v>847</v>
      </c>
      <c r="D86" s="274" t="s">
        <v>259</v>
      </c>
      <c r="E86" s="274" t="s">
        <v>1432</v>
      </c>
      <c r="F86" s="274" t="s">
        <v>2275</v>
      </c>
      <c r="G86" s="274" t="s">
        <v>2276</v>
      </c>
      <c r="H86" s="274" t="s">
        <v>1117</v>
      </c>
      <c r="I86" s="275"/>
      <c r="J86" s="276"/>
      <c r="K86" s="275" t="s">
        <v>2277</v>
      </c>
      <c r="L86" s="275"/>
      <c r="M86" s="277" t="s">
        <v>146</v>
      </c>
      <c r="N86" s="277" t="s">
        <v>510</v>
      </c>
      <c r="O86" s="277" t="s">
        <v>511</v>
      </c>
      <c r="P86" s="275"/>
      <c r="Q86" s="278" t="s">
        <v>2130</v>
      </c>
      <c r="R86" s="278" t="s">
        <v>2278</v>
      </c>
      <c r="S86" s="284" t="s">
        <v>2279</v>
      </c>
      <c r="T86" s="284" t="s">
        <v>2280</v>
      </c>
      <c r="U86" s="284" t="s">
        <v>2281</v>
      </c>
      <c r="V86" s="284" t="s">
        <v>2282</v>
      </c>
      <c r="W86" s="279"/>
      <c r="X86" s="280"/>
      <c r="Y86" s="281"/>
      <c r="Z86" s="281"/>
      <c r="AA86" s="282">
        <f>IF(OR(J86="Fail",ISBLANK(J86)),INDEX('Issue Code Table'!C:C,MATCH(N:N,'Issue Code Table'!A:A,0)),IF(M86="Critical",6,IF(M86="Significant",5,IF(M86="Moderate",3,2))))</f>
        <v>5</v>
      </c>
    </row>
    <row r="87" spans="1:27" ht="165.75" x14ac:dyDescent="0.25">
      <c r="A87" s="263" t="s">
        <v>2283</v>
      </c>
      <c r="B87" s="263" t="s">
        <v>891</v>
      </c>
      <c r="C87" s="263" t="s">
        <v>2284</v>
      </c>
      <c r="D87" s="263" t="s">
        <v>259</v>
      </c>
      <c r="E87" s="263" t="s">
        <v>1440</v>
      </c>
      <c r="F87" s="263" t="s">
        <v>2285</v>
      </c>
      <c r="G87" s="263" t="s">
        <v>2286</v>
      </c>
      <c r="H87" s="263" t="s">
        <v>1117</v>
      </c>
      <c r="I87" s="264"/>
      <c r="J87" s="265"/>
      <c r="K87" s="264" t="s">
        <v>2287</v>
      </c>
      <c r="L87" s="264"/>
      <c r="M87" s="268" t="s">
        <v>146</v>
      </c>
      <c r="N87" s="268" t="s">
        <v>510</v>
      </c>
      <c r="O87" s="268" t="s">
        <v>511</v>
      </c>
      <c r="P87" s="264"/>
      <c r="Q87" s="269" t="s">
        <v>2130</v>
      </c>
      <c r="R87" s="269" t="s">
        <v>2288</v>
      </c>
      <c r="S87" s="283" t="s">
        <v>2289</v>
      </c>
      <c r="T87" s="283" t="s">
        <v>2290</v>
      </c>
      <c r="U87" s="283" t="s">
        <v>2291</v>
      </c>
      <c r="V87" s="283" t="s">
        <v>2292</v>
      </c>
      <c r="W87" s="270"/>
      <c r="X87" s="271"/>
      <c r="Y87" s="272"/>
      <c r="Z87" s="272"/>
      <c r="AA87" s="273">
        <f>IF(OR(J87="Fail",ISBLANK(J87)),INDEX('Issue Code Table'!C:C,MATCH(N:N,'Issue Code Table'!A:A,0)),IF(M87="Critical",6,IF(M87="Significant",5,IF(M87="Moderate",3,2))))</f>
        <v>5</v>
      </c>
    </row>
    <row r="88" spans="1:27" ht="178.5" x14ac:dyDescent="0.25">
      <c r="A88" s="274" t="s">
        <v>2293</v>
      </c>
      <c r="B88" s="274" t="s">
        <v>169</v>
      </c>
      <c r="C88" s="274" t="s">
        <v>170</v>
      </c>
      <c r="D88" s="274" t="s">
        <v>188</v>
      </c>
      <c r="E88" s="274" t="s">
        <v>1448</v>
      </c>
      <c r="F88" s="274" t="s">
        <v>2294</v>
      </c>
      <c r="G88" s="274" t="s">
        <v>2295</v>
      </c>
      <c r="H88" s="274" t="s">
        <v>1117</v>
      </c>
      <c r="I88" s="275"/>
      <c r="J88" s="276"/>
      <c r="K88" s="275" t="s">
        <v>2296</v>
      </c>
      <c r="L88" s="275"/>
      <c r="M88" s="277" t="s">
        <v>156</v>
      </c>
      <c r="N88" s="277" t="s">
        <v>872</v>
      </c>
      <c r="O88" s="277" t="s">
        <v>873</v>
      </c>
      <c r="P88" s="275"/>
      <c r="Q88" s="278" t="s">
        <v>2130</v>
      </c>
      <c r="R88" s="278" t="s">
        <v>2297</v>
      </c>
      <c r="S88" s="284" t="s">
        <v>2298</v>
      </c>
      <c r="T88" s="284" t="s">
        <v>2299</v>
      </c>
      <c r="U88" s="284" t="s">
        <v>2300</v>
      </c>
      <c r="V88" s="284"/>
      <c r="W88" s="279"/>
      <c r="X88" s="280"/>
      <c r="Y88" s="281"/>
      <c r="Z88" s="281"/>
      <c r="AA88" s="282">
        <f>IF(OR(J88="Fail",ISBLANK(J88)),INDEX('Issue Code Table'!C:C,MATCH(N:N,'Issue Code Table'!A:A,0)),IF(M88="Critical",6,IF(M88="Significant",5,IF(M88="Moderate",3,2))))</f>
        <v>4</v>
      </c>
    </row>
    <row r="89" spans="1:27" ht="178.5" x14ac:dyDescent="0.25">
      <c r="A89" s="263" t="s">
        <v>2301</v>
      </c>
      <c r="B89" s="263" t="s">
        <v>1832</v>
      </c>
      <c r="C89" s="263" t="s">
        <v>1833</v>
      </c>
      <c r="D89" s="263" t="s">
        <v>188</v>
      </c>
      <c r="E89" s="263" t="s">
        <v>1456</v>
      </c>
      <c r="F89" s="263" t="s">
        <v>2302</v>
      </c>
      <c r="G89" s="263" t="s">
        <v>2303</v>
      </c>
      <c r="H89" s="263" t="s">
        <v>1117</v>
      </c>
      <c r="I89" s="264"/>
      <c r="J89" s="265"/>
      <c r="K89" s="264" t="s">
        <v>2304</v>
      </c>
      <c r="L89" s="264"/>
      <c r="M89" s="268" t="s">
        <v>156</v>
      </c>
      <c r="N89" s="268" t="s">
        <v>872</v>
      </c>
      <c r="O89" s="268" t="s">
        <v>873</v>
      </c>
      <c r="P89" s="264"/>
      <c r="Q89" s="295" t="s">
        <v>2130</v>
      </c>
      <c r="R89" s="295" t="s">
        <v>2305</v>
      </c>
      <c r="S89" s="296" t="s">
        <v>1460</v>
      </c>
      <c r="T89" s="296" t="s">
        <v>2306</v>
      </c>
      <c r="U89" s="283" t="s">
        <v>2307</v>
      </c>
      <c r="V89" s="283"/>
      <c r="W89" s="270"/>
      <c r="X89" s="271"/>
      <c r="Y89" s="272"/>
      <c r="Z89" s="272"/>
      <c r="AA89" s="273">
        <f>IF(OR(J89="Fail",ISBLANK(J89)),INDEX('Issue Code Table'!C:C,MATCH(N:N,'Issue Code Table'!A:A,0)),IF(M89="Critical",6,IF(M89="Significant",5,IF(M89="Moderate",3,2))))</f>
        <v>4</v>
      </c>
    </row>
    <row r="90" spans="1:27" ht="204" x14ac:dyDescent="0.25">
      <c r="A90" s="274" t="s">
        <v>2308</v>
      </c>
      <c r="B90" s="274" t="s">
        <v>150</v>
      </c>
      <c r="C90" s="274" t="s">
        <v>151</v>
      </c>
      <c r="D90" s="274" t="s">
        <v>259</v>
      </c>
      <c r="E90" s="274" t="s">
        <v>1465</v>
      </c>
      <c r="F90" s="274" t="s">
        <v>2309</v>
      </c>
      <c r="G90" s="274" t="s">
        <v>2310</v>
      </c>
      <c r="H90" s="274" t="s">
        <v>1117</v>
      </c>
      <c r="I90" s="275"/>
      <c r="J90" s="276"/>
      <c r="K90" s="275" t="s">
        <v>2311</v>
      </c>
      <c r="L90" s="275"/>
      <c r="M90" s="277" t="s">
        <v>156</v>
      </c>
      <c r="N90" s="277" t="s">
        <v>872</v>
      </c>
      <c r="O90" s="277" t="s">
        <v>873</v>
      </c>
      <c r="P90" s="275"/>
      <c r="Q90" s="297" t="s">
        <v>2130</v>
      </c>
      <c r="R90" s="297" t="s">
        <v>2312</v>
      </c>
      <c r="S90" s="298" t="s">
        <v>1469</v>
      </c>
      <c r="T90" s="298" t="s">
        <v>2313</v>
      </c>
      <c r="U90" s="284" t="s">
        <v>2314</v>
      </c>
      <c r="V90" s="284"/>
      <c r="W90" s="299"/>
      <c r="X90" s="280"/>
      <c r="Y90" s="281"/>
      <c r="Z90" s="281"/>
      <c r="AA90" s="282">
        <f>IF(OR(J90="Fail",ISBLANK(J90)),INDEX('Issue Code Table'!C:C,MATCH(N:N,'Issue Code Table'!A:A,0)),IF(M90="Critical",6,IF(M90="Significant",5,IF(M90="Moderate",3,2))))</f>
        <v>4</v>
      </c>
    </row>
    <row r="91" spans="1:27" ht="178.5" x14ac:dyDescent="0.25">
      <c r="A91" s="300" t="s">
        <v>2315</v>
      </c>
      <c r="B91" s="300" t="s">
        <v>891</v>
      </c>
      <c r="C91" s="300" t="s">
        <v>847</v>
      </c>
      <c r="D91" s="300" t="s">
        <v>188</v>
      </c>
      <c r="E91" s="300" t="s">
        <v>1473</v>
      </c>
      <c r="F91" s="300" t="s">
        <v>2316</v>
      </c>
      <c r="G91" s="300" t="s">
        <v>2317</v>
      </c>
      <c r="H91" s="300" t="s">
        <v>1117</v>
      </c>
      <c r="I91" s="301"/>
      <c r="J91" s="302"/>
      <c r="K91" s="301" t="s">
        <v>2318</v>
      </c>
      <c r="L91" s="301"/>
      <c r="M91" s="303" t="s">
        <v>156</v>
      </c>
      <c r="N91" s="303" t="s">
        <v>872</v>
      </c>
      <c r="O91" s="303" t="s">
        <v>873</v>
      </c>
      <c r="P91" s="301"/>
      <c r="Q91" s="304" t="s">
        <v>2130</v>
      </c>
      <c r="R91" s="304" t="s">
        <v>2319</v>
      </c>
      <c r="S91" s="305" t="s">
        <v>1477</v>
      </c>
      <c r="T91" s="305" t="s">
        <v>2320</v>
      </c>
      <c r="U91" s="306" t="s">
        <v>2321</v>
      </c>
      <c r="V91" s="306"/>
      <c r="W91" s="307"/>
      <c r="X91" s="308"/>
      <c r="Y91" s="259"/>
      <c r="Z91" s="259"/>
      <c r="AA91" s="309">
        <f>IF(OR(J91="Fail",ISBLANK(J91)),INDEX('Issue Code Table'!C:C,MATCH(N:N,'Issue Code Table'!A:A,0)),IF(M91="Critical",6,IF(M91="Significant",5,IF(M91="Moderate",3,2))))</f>
        <v>4</v>
      </c>
    </row>
    <row r="92" spans="1:27" ht="15" x14ac:dyDescent="0.25">
      <c r="A92" s="247"/>
      <c r="B92" s="248" t="s">
        <v>219</v>
      </c>
      <c r="C92" s="247"/>
      <c r="D92" s="247"/>
      <c r="E92" s="247"/>
      <c r="F92" s="247"/>
      <c r="G92" s="247"/>
      <c r="H92" s="247"/>
      <c r="I92" s="247"/>
      <c r="J92" s="247"/>
      <c r="K92" s="247"/>
      <c r="L92" s="247"/>
      <c r="M92" s="247"/>
      <c r="N92" s="247"/>
      <c r="O92" s="249"/>
      <c r="P92" s="247"/>
      <c r="Q92" s="247"/>
      <c r="R92" s="247"/>
      <c r="S92" s="247"/>
      <c r="T92" s="247"/>
      <c r="U92" s="247"/>
      <c r="V92" s="247"/>
      <c r="W92" s="250"/>
      <c r="X92" s="251"/>
      <c r="Y92" s="250"/>
      <c r="Z92" s="250"/>
      <c r="AA92" s="247"/>
    </row>
    <row r="93" spans="1:27" ht="15" hidden="1" x14ac:dyDescent="0.25">
      <c r="A93" s="31"/>
      <c r="B93" s="31"/>
      <c r="C93" s="44"/>
      <c r="D93" s="31"/>
      <c r="E93" s="31"/>
      <c r="F93" s="107"/>
      <c r="G93" s="107"/>
      <c r="H93" s="31"/>
      <c r="I93" s="31" t="s">
        <v>59</v>
      </c>
      <c r="J93" s="31"/>
      <c r="K93" s="31"/>
      <c r="L93" s="31"/>
      <c r="M93" s="42"/>
      <c r="N93" s="42"/>
      <c r="O93" s="90"/>
      <c r="P93" s="31"/>
      <c r="Q93" s="42"/>
      <c r="R93" s="42"/>
      <c r="S93" s="106"/>
      <c r="T93" s="106"/>
      <c r="U93" s="31"/>
      <c r="X93" s="42"/>
      <c r="AA93" s="42"/>
    </row>
    <row r="94" spans="1:27" ht="15" hidden="1" x14ac:dyDescent="0.25">
      <c r="A94" s="31"/>
      <c r="B94" s="31"/>
      <c r="C94" s="44"/>
      <c r="D94" s="31"/>
      <c r="E94" s="31"/>
      <c r="F94" s="107"/>
      <c r="G94" s="107"/>
      <c r="H94" s="31"/>
      <c r="I94" s="31" t="s">
        <v>60</v>
      </c>
      <c r="J94" s="31"/>
      <c r="K94" s="31"/>
      <c r="L94" s="31"/>
      <c r="M94" s="42"/>
      <c r="N94" s="42"/>
      <c r="O94" s="90"/>
      <c r="P94" s="31"/>
      <c r="Q94" s="42"/>
      <c r="R94" s="42"/>
      <c r="S94" s="106"/>
      <c r="T94" s="106"/>
      <c r="U94" s="31"/>
      <c r="X94" s="42"/>
      <c r="AA94" s="42"/>
    </row>
    <row r="95" spans="1:27" ht="15" hidden="1" x14ac:dyDescent="0.25">
      <c r="A95" s="31"/>
      <c r="B95" s="31"/>
      <c r="C95" s="44"/>
      <c r="D95" s="31"/>
      <c r="E95" s="31"/>
      <c r="F95" s="107"/>
      <c r="G95" s="107"/>
      <c r="H95" s="31"/>
      <c r="I95" s="31" t="s">
        <v>48</v>
      </c>
      <c r="J95" s="31"/>
      <c r="K95" s="31"/>
      <c r="L95" s="31"/>
      <c r="M95" s="42"/>
      <c r="N95" s="42"/>
      <c r="O95" s="90"/>
      <c r="P95" s="31"/>
      <c r="Q95" s="42"/>
      <c r="R95" s="42"/>
      <c r="S95" s="106"/>
      <c r="T95" s="106"/>
      <c r="U95" s="31"/>
      <c r="X95" s="42"/>
      <c r="AA95" s="42"/>
    </row>
    <row r="96" spans="1:27" ht="15" hidden="1" x14ac:dyDescent="0.25">
      <c r="A96" s="31"/>
      <c r="B96" s="31"/>
      <c r="C96" s="44"/>
      <c r="D96" s="31"/>
      <c r="E96" s="31"/>
      <c r="F96" s="107"/>
      <c r="G96" s="107"/>
      <c r="H96" s="31"/>
      <c r="I96" s="31" t="s">
        <v>220</v>
      </c>
      <c r="J96" s="31"/>
      <c r="K96" s="31"/>
      <c r="L96" s="31"/>
      <c r="M96" s="42"/>
      <c r="N96" s="42"/>
      <c r="O96" s="90"/>
      <c r="P96" s="31"/>
      <c r="Q96" s="42"/>
      <c r="R96" s="42"/>
      <c r="S96" s="106"/>
      <c r="T96" s="106"/>
      <c r="U96" s="31"/>
      <c r="X96" s="42"/>
      <c r="AA96" s="42"/>
    </row>
    <row r="97" spans="1:27" ht="15" hidden="1" x14ac:dyDescent="0.25">
      <c r="A97" s="31"/>
      <c r="B97" s="31"/>
      <c r="C97" s="44"/>
      <c r="D97" s="31"/>
      <c r="E97" s="105"/>
      <c r="F97" s="107"/>
      <c r="G97" s="107"/>
      <c r="H97" s="31"/>
      <c r="I97" s="31"/>
      <c r="J97" s="31"/>
      <c r="K97" s="31"/>
      <c r="L97" s="31"/>
      <c r="M97" s="42"/>
      <c r="N97" s="42"/>
      <c r="O97" s="90"/>
      <c r="P97" s="31"/>
      <c r="Q97" s="42"/>
      <c r="R97" s="42"/>
      <c r="S97" s="106"/>
      <c r="T97" s="106"/>
      <c r="U97" s="31"/>
      <c r="X97" s="42"/>
      <c r="AA97" s="42"/>
    </row>
    <row r="98" spans="1:27" ht="15" hidden="1" x14ac:dyDescent="0.25">
      <c r="A98" s="31"/>
      <c r="B98" s="31"/>
      <c r="C98" s="44"/>
      <c r="D98" s="31"/>
      <c r="E98" s="105"/>
      <c r="F98" s="107"/>
      <c r="G98" s="107"/>
      <c r="H98" s="31"/>
      <c r="I98" s="31" t="s">
        <v>221</v>
      </c>
      <c r="J98" s="31"/>
      <c r="K98" s="31"/>
      <c r="L98" s="31"/>
      <c r="M98" s="42"/>
      <c r="N98" s="42"/>
      <c r="O98" s="90"/>
      <c r="P98" s="31"/>
      <c r="Q98" s="42"/>
      <c r="R98" s="42"/>
      <c r="S98" s="106"/>
      <c r="T98" s="106"/>
      <c r="U98" s="31"/>
      <c r="X98" s="42"/>
      <c r="AA98" s="42"/>
    </row>
    <row r="99" spans="1:27" ht="15" hidden="1" x14ac:dyDescent="0.25">
      <c r="A99" s="31"/>
      <c r="B99" s="31"/>
      <c r="C99" s="44"/>
      <c r="D99" s="31"/>
      <c r="E99" s="31"/>
      <c r="F99" s="107"/>
      <c r="G99" s="107"/>
      <c r="H99" s="31"/>
      <c r="I99" s="31" t="s">
        <v>136</v>
      </c>
      <c r="J99" s="31"/>
      <c r="K99" s="31"/>
      <c r="L99" s="31"/>
      <c r="M99" s="42"/>
      <c r="N99" s="42"/>
      <c r="O99" s="90"/>
      <c r="P99" s="31"/>
      <c r="Q99" s="42"/>
      <c r="R99" s="42"/>
      <c r="S99" s="106"/>
      <c r="T99" s="106"/>
      <c r="U99" s="31"/>
      <c r="X99" s="42"/>
      <c r="AA99" s="42"/>
    </row>
    <row r="100" spans="1:27" ht="15" hidden="1" x14ac:dyDescent="0.25">
      <c r="A100" s="31"/>
      <c r="B100" s="31"/>
      <c r="C100" s="44"/>
      <c r="D100" s="31"/>
      <c r="E100" s="31"/>
      <c r="F100" s="107"/>
      <c r="G100" s="107"/>
      <c r="H100" s="31"/>
      <c r="I100" s="31" t="s">
        <v>146</v>
      </c>
      <c r="J100" s="31"/>
      <c r="K100" s="31"/>
      <c r="L100" s="31"/>
      <c r="M100" s="42"/>
      <c r="N100" s="42"/>
      <c r="O100" s="90"/>
      <c r="P100" s="31"/>
      <c r="Q100" s="42"/>
      <c r="R100" s="42"/>
      <c r="S100" s="106"/>
      <c r="T100" s="106"/>
      <c r="U100" s="31"/>
      <c r="X100" s="42"/>
      <c r="AA100" s="42"/>
    </row>
    <row r="101" spans="1:27" ht="15" hidden="1" x14ac:dyDescent="0.25">
      <c r="A101" s="31"/>
      <c r="B101" s="31"/>
      <c r="C101" s="44"/>
      <c r="D101" s="31"/>
      <c r="E101" s="31"/>
      <c r="F101" s="42"/>
      <c r="G101" s="42"/>
      <c r="H101" s="31"/>
      <c r="I101" s="31" t="s">
        <v>156</v>
      </c>
      <c r="J101" s="31"/>
      <c r="K101" s="31"/>
      <c r="L101" s="31"/>
      <c r="M101" s="42"/>
      <c r="N101" s="42"/>
      <c r="O101" s="90"/>
      <c r="P101" s="31"/>
      <c r="Q101" s="42"/>
      <c r="R101" s="42"/>
      <c r="S101" s="108"/>
      <c r="T101" s="108"/>
      <c r="U101" s="31"/>
      <c r="X101" s="42"/>
      <c r="AA101" s="42"/>
    </row>
    <row r="102" spans="1:27" ht="15" hidden="1" x14ac:dyDescent="0.25">
      <c r="A102" s="31"/>
      <c r="B102" s="31"/>
      <c r="C102" s="44"/>
      <c r="D102" s="31"/>
      <c r="E102" s="31"/>
      <c r="F102" s="42"/>
      <c r="G102" s="42"/>
      <c r="H102" s="31"/>
      <c r="I102" s="31" t="s">
        <v>222</v>
      </c>
      <c r="J102" s="31"/>
      <c r="K102" s="31"/>
      <c r="L102" s="31"/>
      <c r="M102" s="42"/>
      <c r="N102" s="42"/>
      <c r="O102" s="90"/>
      <c r="P102" s="31"/>
      <c r="Q102" s="42"/>
      <c r="R102" s="42"/>
      <c r="S102" s="108"/>
      <c r="T102" s="108"/>
      <c r="U102" s="31"/>
      <c r="X102" s="42"/>
      <c r="AA102" s="42"/>
    </row>
    <row r="103" spans="1:27" ht="12.75" hidden="1" customHeight="1" x14ac:dyDescent="0.25">
      <c r="A103" s="31"/>
      <c r="B103" s="31"/>
      <c r="C103" s="44"/>
      <c r="D103" s="31"/>
      <c r="E103" s="31"/>
      <c r="F103" s="42"/>
      <c r="G103" s="42"/>
      <c r="H103" s="31"/>
      <c r="I103" s="31"/>
      <c r="J103" s="31"/>
      <c r="K103" s="31"/>
      <c r="L103" s="31"/>
      <c r="M103" s="42"/>
      <c r="N103" s="42"/>
      <c r="O103" s="90"/>
      <c r="P103" s="31"/>
      <c r="Q103" s="42"/>
      <c r="R103" s="42"/>
      <c r="S103" s="108"/>
      <c r="T103" s="108"/>
      <c r="U103" s="31"/>
      <c r="X103" s="42"/>
      <c r="AA103" s="42"/>
    </row>
    <row r="104" spans="1:27" ht="12.75" hidden="1" customHeight="1" x14ac:dyDescent="0.25">
      <c r="A104" s="31"/>
      <c r="B104" s="31"/>
      <c r="C104" s="44"/>
      <c r="D104" s="31"/>
      <c r="E104" s="31"/>
      <c r="F104" s="42"/>
      <c r="G104" s="42"/>
      <c r="H104" s="31"/>
      <c r="I104" s="31"/>
      <c r="J104" s="31"/>
      <c r="K104" s="31"/>
      <c r="L104" s="31"/>
      <c r="M104" s="42"/>
      <c r="N104" s="42"/>
      <c r="O104" s="90"/>
      <c r="P104" s="31"/>
      <c r="Q104" s="42"/>
      <c r="R104" s="42"/>
      <c r="S104" s="108"/>
      <c r="T104" s="108"/>
      <c r="U104" s="31"/>
      <c r="X104" s="42"/>
      <c r="AA104" s="42"/>
    </row>
    <row r="105" spans="1:27" ht="12.75" hidden="1" customHeight="1" x14ac:dyDescent="0.25">
      <c r="A105" s="31"/>
      <c r="B105" s="31"/>
      <c r="C105" s="44"/>
      <c r="D105" s="31"/>
      <c r="E105" s="31"/>
      <c r="F105" s="42"/>
      <c r="G105" s="42"/>
      <c r="H105" s="31"/>
      <c r="I105" s="31"/>
      <c r="J105" s="31"/>
      <c r="K105" s="31"/>
      <c r="L105" s="31"/>
      <c r="M105" s="42"/>
      <c r="N105" s="42"/>
      <c r="O105" s="90"/>
      <c r="P105" s="31"/>
      <c r="Q105" s="42"/>
      <c r="R105" s="42"/>
      <c r="S105" s="108"/>
      <c r="T105" s="108"/>
      <c r="U105" s="31"/>
      <c r="X105" s="42"/>
      <c r="AA105" s="42"/>
    </row>
    <row r="106" spans="1:27" ht="12.75" hidden="1" customHeight="1" x14ac:dyDescent="0.25">
      <c r="A106" s="31"/>
      <c r="B106" s="31"/>
      <c r="C106" s="44"/>
      <c r="D106" s="31"/>
      <c r="E106" s="31"/>
      <c r="F106" s="42"/>
      <c r="G106" s="42"/>
      <c r="H106" s="31"/>
      <c r="I106" s="31"/>
      <c r="J106" s="31"/>
      <c r="K106" s="31"/>
      <c r="L106" s="31"/>
      <c r="M106" s="42"/>
      <c r="N106" s="42"/>
      <c r="O106" s="90"/>
      <c r="P106" s="31"/>
      <c r="Q106" s="42"/>
      <c r="R106" s="42"/>
      <c r="S106" s="108"/>
      <c r="T106" s="108"/>
      <c r="U106" s="31"/>
      <c r="X106" s="42"/>
      <c r="AA106" s="42"/>
    </row>
    <row r="107" spans="1:27" ht="12.75" hidden="1" customHeight="1" x14ac:dyDescent="0.25">
      <c r="A107" s="31"/>
      <c r="B107" s="31"/>
      <c r="C107" s="44"/>
      <c r="D107" s="31"/>
      <c r="E107" s="31"/>
      <c r="F107" s="42"/>
      <c r="G107" s="42"/>
      <c r="H107" s="31"/>
      <c r="I107" s="31"/>
      <c r="J107" s="31"/>
      <c r="K107" s="31"/>
      <c r="L107" s="31"/>
      <c r="M107" s="42"/>
      <c r="N107" s="42"/>
      <c r="O107" s="90"/>
      <c r="P107" s="31"/>
      <c r="Q107" s="42"/>
      <c r="R107" s="42"/>
      <c r="S107" s="108"/>
      <c r="T107" s="108"/>
      <c r="U107" s="31"/>
      <c r="X107" s="42"/>
      <c r="AA107" s="42"/>
    </row>
    <row r="108" spans="1:27" ht="12.75" hidden="1" customHeight="1" x14ac:dyDescent="0.25">
      <c r="A108" s="31"/>
      <c r="B108" s="31"/>
      <c r="C108" s="44"/>
      <c r="D108" s="31"/>
      <c r="E108" s="31"/>
      <c r="F108" s="42"/>
      <c r="G108" s="42"/>
      <c r="H108" s="31"/>
      <c r="I108" s="31"/>
      <c r="J108" s="31"/>
      <c r="K108" s="31"/>
      <c r="L108" s="31"/>
      <c r="M108" s="42"/>
      <c r="N108" s="42"/>
      <c r="O108" s="90"/>
      <c r="P108" s="31"/>
      <c r="Q108" s="42"/>
      <c r="R108" s="42"/>
      <c r="S108" s="108"/>
      <c r="T108" s="108"/>
      <c r="U108" s="31"/>
      <c r="X108" s="42"/>
      <c r="AA108" s="42"/>
    </row>
    <row r="109" spans="1:27" ht="12.75" hidden="1" customHeight="1" x14ac:dyDescent="0.25">
      <c r="A109" s="31"/>
      <c r="B109" s="31"/>
      <c r="C109" s="44"/>
      <c r="D109" s="31"/>
      <c r="E109" s="31"/>
      <c r="F109" s="42"/>
      <c r="G109" s="42"/>
      <c r="H109" s="31"/>
      <c r="I109" s="31"/>
      <c r="J109" s="31"/>
      <c r="K109" s="31"/>
      <c r="L109" s="31"/>
      <c r="M109" s="42"/>
      <c r="N109" s="42"/>
      <c r="O109" s="90"/>
      <c r="P109" s="31"/>
      <c r="Q109" s="42"/>
      <c r="R109" s="42"/>
      <c r="S109" s="108"/>
      <c r="T109" s="108"/>
      <c r="U109" s="31"/>
      <c r="X109" s="42"/>
      <c r="AA109" s="42"/>
    </row>
    <row r="110" spans="1:27" ht="12.75" hidden="1" customHeight="1" x14ac:dyDescent="0.25">
      <c r="A110" s="31"/>
      <c r="B110" s="31"/>
      <c r="C110" s="44"/>
      <c r="D110" s="31"/>
      <c r="E110" s="31"/>
      <c r="F110" s="42"/>
      <c r="G110" s="42"/>
      <c r="H110" s="31"/>
      <c r="I110" s="31"/>
      <c r="J110" s="31"/>
      <c r="K110" s="31"/>
      <c r="L110" s="31"/>
      <c r="M110" s="42"/>
      <c r="N110" s="42"/>
      <c r="O110" s="90"/>
      <c r="P110" s="31"/>
      <c r="Q110" s="42"/>
      <c r="R110" s="42"/>
      <c r="S110" s="108"/>
      <c r="T110" s="108"/>
      <c r="U110" s="31"/>
      <c r="X110" s="42"/>
      <c r="AA110" s="42"/>
    </row>
    <row r="111" spans="1:27" ht="12.75" hidden="1" customHeight="1" x14ac:dyDescent="0.25">
      <c r="A111" s="31"/>
      <c r="B111" s="31"/>
      <c r="C111" s="44"/>
      <c r="D111" s="31"/>
      <c r="E111" s="31"/>
      <c r="F111" s="42"/>
      <c r="G111" s="42"/>
      <c r="H111" s="31"/>
      <c r="I111" s="31"/>
      <c r="J111" s="31"/>
      <c r="K111" s="31"/>
      <c r="L111" s="31"/>
      <c r="M111" s="42"/>
      <c r="N111" s="42"/>
      <c r="O111" s="90"/>
      <c r="P111" s="31"/>
      <c r="Q111" s="42"/>
      <c r="R111" s="42"/>
      <c r="S111" s="108"/>
      <c r="T111" s="108"/>
      <c r="U111" s="31"/>
      <c r="X111" s="42"/>
      <c r="AA111" s="42"/>
    </row>
    <row r="112" spans="1:27" ht="12.75" hidden="1" customHeight="1" x14ac:dyDescent="0.25">
      <c r="A112" s="31"/>
      <c r="B112" s="31"/>
      <c r="C112" s="44"/>
      <c r="D112" s="31"/>
      <c r="E112" s="31"/>
      <c r="F112" s="42"/>
      <c r="G112" s="42"/>
      <c r="H112" s="31"/>
      <c r="I112" s="31"/>
      <c r="J112" s="31"/>
      <c r="K112" s="31"/>
      <c r="L112" s="31"/>
      <c r="M112" s="42"/>
      <c r="N112" s="42"/>
      <c r="O112" s="90"/>
      <c r="P112" s="31"/>
      <c r="Q112" s="42"/>
      <c r="R112" s="42"/>
      <c r="S112" s="108"/>
      <c r="T112" s="108"/>
      <c r="U112" s="31"/>
      <c r="X112" s="42"/>
      <c r="AA112" s="42"/>
    </row>
    <row r="113" spans="1:27" ht="12.75" hidden="1" customHeight="1" x14ac:dyDescent="0.25">
      <c r="A113" s="31"/>
      <c r="B113" s="31"/>
      <c r="C113" s="44"/>
      <c r="D113" s="31"/>
      <c r="E113" s="31"/>
      <c r="F113" s="42"/>
      <c r="G113" s="42"/>
      <c r="H113" s="31"/>
      <c r="I113" s="31"/>
      <c r="J113" s="31"/>
      <c r="K113" s="31"/>
      <c r="L113" s="31"/>
      <c r="M113" s="42"/>
      <c r="N113" s="42"/>
      <c r="O113" s="90"/>
      <c r="P113" s="31"/>
      <c r="Q113" s="42"/>
      <c r="R113" s="42"/>
      <c r="S113" s="108"/>
      <c r="T113" s="108"/>
      <c r="U113" s="31"/>
      <c r="X113" s="42"/>
      <c r="AA113" s="42"/>
    </row>
    <row r="114" spans="1:27" ht="12.75" hidden="1" customHeight="1" x14ac:dyDescent="0.25">
      <c r="A114" s="31"/>
      <c r="B114" s="31"/>
      <c r="C114" s="44"/>
      <c r="D114" s="31"/>
      <c r="E114" s="31"/>
      <c r="F114" s="42"/>
      <c r="G114" s="42"/>
      <c r="H114" s="31"/>
      <c r="I114" s="31"/>
      <c r="J114" s="31"/>
      <c r="K114" s="31"/>
      <c r="L114" s="31"/>
      <c r="M114" s="42"/>
      <c r="N114" s="42"/>
      <c r="O114" s="90"/>
      <c r="P114" s="31"/>
      <c r="Q114" s="42"/>
      <c r="R114" s="42"/>
      <c r="S114" s="108"/>
      <c r="T114" s="108"/>
      <c r="U114" s="31"/>
      <c r="X114" s="42"/>
      <c r="AA114" s="42"/>
    </row>
    <row r="115" spans="1:27" ht="12.75" hidden="1" customHeight="1" x14ac:dyDescent="0.25">
      <c r="A115" s="31"/>
      <c r="B115" s="31"/>
      <c r="C115" s="44"/>
      <c r="D115" s="31"/>
      <c r="E115" s="31"/>
      <c r="F115" s="42"/>
      <c r="G115" s="42"/>
      <c r="H115" s="31"/>
      <c r="I115" s="31"/>
      <c r="J115" s="31"/>
      <c r="K115" s="31"/>
      <c r="L115" s="31"/>
      <c r="M115" s="42"/>
      <c r="N115" s="42"/>
      <c r="O115" s="90"/>
      <c r="P115" s="31"/>
      <c r="Q115" s="42"/>
      <c r="R115" s="42"/>
      <c r="S115" s="108"/>
      <c r="T115" s="108"/>
      <c r="U115" s="31"/>
      <c r="X115" s="42"/>
      <c r="AA115" s="42"/>
    </row>
    <row r="116" spans="1:27" ht="12.75" hidden="1" customHeight="1" x14ac:dyDescent="0.25">
      <c r="A116" s="31"/>
      <c r="B116" s="31"/>
      <c r="C116" s="44"/>
      <c r="D116" s="31"/>
      <c r="E116" s="31"/>
      <c r="F116" s="42"/>
      <c r="G116" s="42"/>
      <c r="H116" s="31"/>
      <c r="I116" s="31"/>
      <c r="J116" s="31"/>
      <c r="K116" s="31"/>
      <c r="L116" s="31"/>
      <c r="M116" s="42"/>
      <c r="N116" s="42"/>
      <c r="O116" s="90"/>
      <c r="P116" s="31"/>
      <c r="Q116" s="42"/>
      <c r="R116" s="42"/>
      <c r="S116" s="108"/>
      <c r="T116" s="108"/>
      <c r="U116" s="31"/>
      <c r="X116" s="42"/>
      <c r="AA116" s="42"/>
    </row>
    <row r="117" spans="1:27" ht="12.75" hidden="1" customHeight="1" x14ac:dyDescent="0.25">
      <c r="A117" s="31"/>
      <c r="B117" s="31"/>
      <c r="C117" s="44"/>
      <c r="D117" s="31"/>
      <c r="E117" s="31"/>
      <c r="F117" s="42"/>
      <c r="G117" s="42"/>
      <c r="H117" s="31"/>
      <c r="I117" s="31"/>
      <c r="J117" s="31"/>
      <c r="K117" s="31"/>
      <c r="L117" s="31"/>
      <c r="M117" s="42"/>
      <c r="N117" s="42"/>
      <c r="O117" s="90"/>
      <c r="P117" s="31"/>
      <c r="Q117" s="42"/>
      <c r="R117" s="42"/>
      <c r="S117" s="108"/>
      <c r="T117" s="108"/>
      <c r="U117" s="31"/>
      <c r="X117" s="42"/>
      <c r="AA117" s="42"/>
    </row>
    <row r="118" spans="1:27" ht="12.75" hidden="1" customHeight="1" x14ac:dyDescent="0.25">
      <c r="A118" s="31"/>
      <c r="B118" s="31"/>
      <c r="C118" s="44"/>
      <c r="D118" s="31"/>
      <c r="E118" s="31"/>
      <c r="F118" s="42"/>
      <c r="G118" s="42"/>
      <c r="H118" s="31"/>
      <c r="I118" s="31"/>
      <c r="J118" s="31"/>
      <c r="K118" s="31"/>
      <c r="L118" s="31"/>
      <c r="M118" s="42"/>
      <c r="N118" s="42"/>
      <c r="O118" s="90"/>
      <c r="P118" s="31"/>
      <c r="Q118" s="42"/>
      <c r="R118" s="42"/>
      <c r="S118" s="108"/>
      <c r="T118" s="108"/>
      <c r="U118" s="31"/>
      <c r="X118" s="42"/>
      <c r="AA118" s="42"/>
    </row>
    <row r="119" spans="1:27" ht="12.75" hidden="1" customHeight="1" x14ac:dyDescent="0.25">
      <c r="A119" s="31"/>
      <c r="B119" s="31"/>
      <c r="C119" s="44"/>
      <c r="D119" s="31"/>
      <c r="E119" s="31"/>
      <c r="F119" s="42"/>
      <c r="G119" s="42"/>
      <c r="H119" s="31"/>
      <c r="I119" s="31"/>
      <c r="J119" s="31"/>
      <c r="K119" s="31"/>
      <c r="L119" s="31"/>
      <c r="M119" s="42"/>
      <c r="N119" s="42"/>
      <c r="O119" s="90"/>
      <c r="P119" s="31"/>
      <c r="Q119" s="42"/>
      <c r="R119" s="42"/>
      <c r="S119" s="108"/>
      <c r="T119" s="108"/>
      <c r="U119" s="31"/>
      <c r="X119" s="42"/>
      <c r="AA119" s="42"/>
    </row>
    <row r="120" spans="1:27" ht="12.75" hidden="1" customHeight="1" x14ac:dyDescent="0.25">
      <c r="A120" s="31"/>
      <c r="B120" s="31"/>
      <c r="C120" s="44"/>
      <c r="D120" s="31"/>
      <c r="E120" s="31"/>
      <c r="F120" s="42"/>
      <c r="G120" s="42"/>
      <c r="H120" s="31"/>
      <c r="I120" s="31"/>
      <c r="J120" s="31"/>
      <c r="K120" s="31"/>
      <c r="L120" s="31"/>
      <c r="M120" s="42"/>
      <c r="N120" s="42"/>
      <c r="O120" s="90"/>
      <c r="P120" s="31"/>
      <c r="Q120" s="42"/>
      <c r="R120" s="42"/>
      <c r="S120" s="108"/>
      <c r="T120" s="108"/>
      <c r="U120" s="31"/>
      <c r="X120" s="42"/>
      <c r="AA120" s="42"/>
    </row>
    <row r="121" spans="1:27" ht="12.75" hidden="1" customHeight="1" x14ac:dyDescent="0.25">
      <c r="A121" s="31"/>
      <c r="B121" s="31"/>
      <c r="C121" s="44"/>
      <c r="D121" s="31"/>
      <c r="E121" s="31"/>
      <c r="F121" s="42"/>
      <c r="G121" s="42"/>
      <c r="H121" s="31"/>
      <c r="I121" s="31"/>
      <c r="J121" s="31"/>
      <c r="K121" s="31"/>
      <c r="L121" s="31"/>
      <c r="M121" s="42"/>
      <c r="N121" s="42"/>
      <c r="O121" s="90"/>
      <c r="P121" s="31"/>
      <c r="Q121" s="42"/>
      <c r="R121" s="42"/>
      <c r="S121" s="108"/>
      <c r="T121" s="108"/>
      <c r="U121" s="31"/>
      <c r="X121" s="42"/>
      <c r="AA121" s="42"/>
    </row>
    <row r="122" spans="1:27" ht="12.75" hidden="1" customHeight="1" x14ac:dyDescent="0.25">
      <c r="A122" s="31"/>
      <c r="B122" s="31"/>
      <c r="C122" s="44"/>
      <c r="D122" s="31"/>
      <c r="E122" s="31"/>
      <c r="F122" s="42"/>
      <c r="G122" s="42"/>
      <c r="H122" s="31"/>
      <c r="I122" s="31"/>
      <c r="J122" s="31"/>
      <c r="K122" s="31"/>
      <c r="L122" s="31"/>
      <c r="M122" s="42"/>
      <c r="N122" s="42"/>
      <c r="O122" s="90"/>
      <c r="P122" s="31"/>
      <c r="Q122" s="42"/>
      <c r="R122" s="42"/>
      <c r="S122" s="108"/>
      <c r="T122" s="108"/>
      <c r="U122" s="31"/>
      <c r="X122" s="42"/>
      <c r="AA122" s="42"/>
    </row>
    <row r="123" spans="1:27" ht="12.75" hidden="1" customHeight="1" x14ac:dyDescent="0.25">
      <c r="A123" s="31"/>
      <c r="B123" s="31"/>
      <c r="C123" s="44"/>
      <c r="D123" s="31"/>
      <c r="E123" s="31"/>
      <c r="F123" s="42"/>
      <c r="G123" s="42"/>
      <c r="H123" s="31"/>
      <c r="I123" s="31"/>
      <c r="J123" s="31"/>
      <c r="K123" s="31"/>
      <c r="L123" s="31"/>
      <c r="M123" s="42"/>
      <c r="N123" s="42"/>
      <c r="O123" s="90"/>
      <c r="P123" s="31"/>
      <c r="Q123" s="42"/>
      <c r="R123" s="42"/>
      <c r="S123" s="108"/>
      <c r="T123" s="108"/>
      <c r="U123" s="31"/>
      <c r="X123" s="42"/>
      <c r="AA123" s="42"/>
    </row>
    <row r="124" spans="1:27" ht="12.75" hidden="1" customHeight="1" x14ac:dyDescent="0.25">
      <c r="A124" s="31"/>
      <c r="B124" s="31"/>
      <c r="C124" s="44"/>
      <c r="D124" s="31"/>
      <c r="E124" s="31"/>
      <c r="F124" s="42"/>
      <c r="G124" s="42"/>
      <c r="H124" s="31"/>
      <c r="I124" s="31"/>
      <c r="J124" s="31"/>
      <c r="K124" s="31"/>
      <c r="L124" s="31"/>
      <c r="M124" s="42"/>
      <c r="N124" s="42"/>
      <c r="O124" s="90"/>
      <c r="P124" s="31"/>
      <c r="Q124" s="42"/>
      <c r="R124" s="42"/>
      <c r="S124" s="108"/>
      <c r="T124" s="108"/>
      <c r="U124" s="31"/>
      <c r="X124" s="42"/>
      <c r="AA124" s="42"/>
    </row>
  </sheetData>
  <protectedRanges>
    <protectedRange password="E1A2" sqref="N2:O2 AA2 X2" name="Range1_1"/>
    <protectedRange password="E1A2" sqref="N53" name="Range1"/>
    <protectedRange password="E1A2" sqref="N59" name="Range1_2"/>
    <protectedRange password="E1A2" sqref="N68" name="Range1_3"/>
    <protectedRange password="E1A2" sqref="N74" name="Range1_4"/>
    <protectedRange password="E1A2" sqref="N75" name="Range1_5"/>
    <protectedRange password="E1A2" sqref="N80" name="Range1_6"/>
    <protectedRange password="E1A2" sqref="N81" name="Range1_7"/>
    <protectedRange password="E1A2" sqref="N82" name="Range1_9"/>
    <protectedRange password="E1A2" sqref="N83" name="Range1_10"/>
    <protectedRange password="E1A2" sqref="N84" name="Range1_11"/>
    <protectedRange password="E1A2" sqref="N85:N87" name="Range1_12"/>
    <protectedRange password="E1A2" sqref="AA3:AA91" name="Range1_1_1_1"/>
    <protectedRange password="E1A2" sqref="O3" name="Range1_2_1"/>
    <protectedRange password="E1A2" sqref="U2" name="Range1_14"/>
    <protectedRange password="E1A2" sqref="N69" name="Range1_12_1"/>
    <protectedRange password="E1A2" sqref="N70" name="Range1_8_1"/>
  </protectedRanges>
  <autoFilter ref="A2:O96" xr:uid="{00000000-0001-0000-0700-000000000000}"/>
  <dataConsolidate/>
  <conditionalFormatting sqref="A1 A3:A1048576">
    <cfRule type="duplicateValues" dxfId="9" priority="1"/>
  </conditionalFormatting>
  <conditionalFormatting sqref="J3:J91">
    <cfRule type="cellIs" dxfId="8" priority="4" operator="equal">
      <formula>"Fail"</formula>
    </cfRule>
    <cfRule type="cellIs" dxfId="7" priority="6" operator="equal">
      <formula>"Pass"</formula>
    </cfRule>
    <cfRule type="cellIs" dxfId="6" priority="7" operator="equal">
      <formula>"Info"</formula>
    </cfRule>
  </conditionalFormatting>
  <conditionalFormatting sqref="N3:N43 N45:N91">
    <cfRule type="expression" dxfId="5" priority="3" stopIfTrue="1">
      <formula>ISERROR(AA3)</formula>
    </cfRule>
  </conditionalFormatting>
  <conditionalFormatting sqref="N44:O44">
    <cfRule type="expression" dxfId="4" priority="2" stopIfTrue="1">
      <formula>ISERROR(AA44)</formula>
    </cfRule>
  </conditionalFormatting>
  <dataValidations count="2">
    <dataValidation type="list" allowBlank="1" showInputMessage="1" showErrorMessage="1" sqref="M3:M91" xr:uid="{00000000-0002-0000-0700-000000000000}">
      <formula1>$I$99:$I$102</formula1>
    </dataValidation>
    <dataValidation type="list" allowBlank="1" showInputMessage="1" showErrorMessage="1" sqref="J3:J91" xr:uid="{00000000-0002-0000-0700-000001000000}">
      <formula1>$I$93:$I$96</formula1>
    </dataValidation>
  </dataValidation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D23"/>
  <sheetViews>
    <sheetView zoomScale="130" zoomScaleNormal="130" workbookViewId="0">
      <selection activeCell="C12" sqref="C12"/>
    </sheetView>
  </sheetViews>
  <sheetFormatPr defaultColWidth="9.28515625" defaultRowHeight="12.75" customHeight="1" x14ac:dyDescent="0.25"/>
  <cols>
    <col min="1" max="1" width="9.28515625" style="17"/>
    <col min="2" max="2" width="13.28515625" style="17" customWidth="1"/>
    <col min="3" max="3" width="84.42578125" style="25" customWidth="1"/>
    <col min="4" max="4" width="30.42578125" style="17" customWidth="1"/>
    <col min="5" max="16384" width="9.28515625" style="17"/>
  </cols>
  <sheetData>
    <row r="1" spans="1:4" ht="15" x14ac:dyDescent="0.25">
      <c r="A1" s="213" t="s">
        <v>2322</v>
      </c>
      <c r="B1" s="214"/>
      <c r="C1" s="215"/>
      <c r="D1" s="214"/>
    </row>
    <row r="2" spans="1:4" s="18" customFormat="1" ht="12.75" customHeight="1" x14ac:dyDescent="0.25">
      <c r="A2" s="216" t="s">
        <v>2323</v>
      </c>
      <c r="B2" s="216" t="s">
        <v>2324</v>
      </c>
      <c r="C2" s="217" t="s">
        <v>2325</v>
      </c>
      <c r="D2" s="216" t="s">
        <v>2326</v>
      </c>
    </row>
    <row r="3" spans="1:4" ht="13.5" customHeight="1" x14ac:dyDescent="0.25">
      <c r="A3" s="218">
        <v>1</v>
      </c>
      <c r="B3" s="219">
        <v>42100</v>
      </c>
      <c r="C3" s="220" t="s">
        <v>2327</v>
      </c>
      <c r="D3" s="110" t="s">
        <v>2328</v>
      </c>
    </row>
    <row r="4" spans="1:4" ht="15" x14ac:dyDescent="0.25">
      <c r="A4" s="218">
        <v>1.1000000000000001</v>
      </c>
      <c r="B4" s="219">
        <v>42454</v>
      </c>
      <c r="C4" s="220" t="s">
        <v>2329</v>
      </c>
      <c r="D4" s="110" t="s">
        <v>2328</v>
      </c>
    </row>
    <row r="5" spans="1:4" ht="15" x14ac:dyDescent="0.25">
      <c r="A5" s="218">
        <v>1.2</v>
      </c>
      <c r="B5" s="219">
        <v>42643</v>
      </c>
      <c r="C5" s="220" t="s">
        <v>2330</v>
      </c>
      <c r="D5" s="110" t="s">
        <v>2328</v>
      </c>
    </row>
    <row r="6" spans="1:4" ht="12.75" customHeight="1" x14ac:dyDescent="0.25">
      <c r="A6" s="221">
        <v>1.3</v>
      </c>
      <c r="B6" s="220" t="s">
        <v>2331</v>
      </c>
      <c r="C6" s="222" t="s">
        <v>2332</v>
      </c>
      <c r="D6" s="110" t="s">
        <v>2328</v>
      </c>
    </row>
    <row r="7" spans="1:4" ht="12.75" customHeight="1" x14ac:dyDescent="0.25">
      <c r="A7" s="221">
        <v>1.3</v>
      </c>
      <c r="B7" s="220" t="s">
        <v>2333</v>
      </c>
      <c r="C7" s="222" t="s">
        <v>2334</v>
      </c>
      <c r="D7" s="110" t="s">
        <v>2328</v>
      </c>
    </row>
    <row r="8" spans="1:4" ht="12.75" customHeight="1" x14ac:dyDescent="0.25">
      <c r="A8" s="221">
        <v>1.3</v>
      </c>
      <c r="B8" s="220" t="s">
        <v>2335</v>
      </c>
      <c r="C8" s="222" t="s">
        <v>2336</v>
      </c>
      <c r="D8" s="110" t="s">
        <v>2328</v>
      </c>
    </row>
    <row r="9" spans="1:4" ht="12.75" customHeight="1" x14ac:dyDescent="0.25">
      <c r="A9" s="221">
        <v>1.3</v>
      </c>
      <c r="B9" s="220" t="s">
        <v>2337</v>
      </c>
      <c r="C9" s="222" t="s">
        <v>2338</v>
      </c>
      <c r="D9" s="110" t="s">
        <v>2328</v>
      </c>
    </row>
    <row r="10" spans="1:4" ht="12.75" customHeight="1" x14ac:dyDescent="0.25">
      <c r="A10" s="221">
        <v>1.3</v>
      </c>
      <c r="B10" s="221" t="s">
        <v>2339</v>
      </c>
      <c r="C10" s="221" t="s">
        <v>2340</v>
      </c>
      <c r="D10" s="110" t="s">
        <v>2328</v>
      </c>
    </row>
    <row r="11" spans="1:4" ht="12.75" customHeight="1" x14ac:dyDescent="0.25">
      <c r="A11" s="221">
        <v>1.3</v>
      </c>
      <c r="B11" s="219">
        <v>43738</v>
      </c>
      <c r="C11" s="221" t="s">
        <v>2338</v>
      </c>
      <c r="D11" s="110" t="s">
        <v>2328</v>
      </c>
    </row>
    <row r="12" spans="1:4" ht="12.75" customHeight="1" x14ac:dyDescent="0.25">
      <c r="A12" s="218">
        <v>2</v>
      </c>
      <c r="B12" s="219">
        <v>43921</v>
      </c>
      <c r="C12" s="221" t="s">
        <v>2341</v>
      </c>
      <c r="D12" s="110" t="s">
        <v>2328</v>
      </c>
    </row>
    <row r="13" spans="1:4" ht="12.75" customHeight="1" x14ac:dyDescent="0.25">
      <c r="A13" s="221">
        <v>2.1</v>
      </c>
      <c r="B13" s="219">
        <v>44104</v>
      </c>
      <c r="C13" s="221" t="s">
        <v>2340</v>
      </c>
      <c r="D13" s="110" t="s">
        <v>2328</v>
      </c>
    </row>
    <row r="14" spans="1:4" ht="12.75" customHeight="1" x14ac:dyDescent="0.25">
      <c r="A14" s="218">
        <v>3</v>
      </c>
      <c r="B14" s="219">
        <v>44469</v>
      </c>
      <c r="C14" s="221" t="s">
        <v>2342</v>
      </c>
      <c r="D14" s="110" t="s">
        <v>2328</v>
      </c>
    </row>
    <row r="15" spans="1:4" ht="12.75" customHeight="1" x14ac:dyDescent="0.25">
      <c r="A15" s="218">
        <v>3.1</v>
      </c>
      <c r="B15" s="219">
        <v>44469</v>
      </c>
      <c r="C15" s="221" t="s">
        <v>2343</v>
      </c>
      <c r="D15" s="110" t="s">
        <v>2328</v>
      </c>
    </row>
    <row r="16" spans="1:4" ht="12.75" customHeight="1" x14ac:dyDescent="0.25">
      <c r="A16" s="218">
        <v>3.2</v>
      </c>
      <c r="B16" s="219">
        <v>44834</v>
      </c>
      <c r="C16" s="223" t="s">
        <v>2344</v>
      </c>
      <c r="D16" s="110" t="s">
        <v>2328</v>
      </c>
    </row>
    <row r="17" spans="1:4" ht="12.75" customHeight="1" x14ac:dyDescent="0.25">
      <c r="A17" s="221">
        <v>3.3</v>
      </c>
      <c r="B17" s="219">
        <v>45174</v>
      </c>
      <c r="C17" s="111" t="s">
        <v>2338</v>
      </c>
      <c r="D17" s="110" t="s">
        <v>2328</v>
      </c>
    </row>
    <row r="18" spans="1:4" ht="12.75" customHeight="1" x14ac:dyDescent="0.25">
      <c r="A18" s="221">
        <v>3.4</v>
      </c>
      <c r="B18" s="112">
        <v>45199</v>
      </c>
      <c r="C18" s="113" t="s">
        <v>2345</v>
      </c>
      <c r="D18" s="113" t="s">
        <v>2328</v>
      </c>
    </row>
    <row r="19" spans="1:4" ht="123.75" customHeight="1" x14ac:dyDescent="0.25">
      <c r="A19" s="114">
        <v>4</v>
      </c>
      <c r="B19" s="115">
        <v>45838</v>
      </c>
      <c r="C19" s="221" t="s">
        <v>3548</v>
      </c>
      <c r="D19" s="113" t="s">
        <v>2328</v>
      </c>
    </row>
    <row r="20" spans="1:4" ht="12.75" customHeight="1" x14ac:dyDescent="0.25">
      <c r="A20" s="221"/>
      <c r="B20" s="221"/>
      <c r="C20" s="221"/>
      <c r="D20" s="222"/>
    </row>
    <row r="21" spans="1:4" ht="12.75" customHeight="1" x14ac:dyDescent="0.25">
      <c r="A21" s="221"/>
      <c r="B21" s="221"/>
      <c r="C21" s="221"/>
      <c r="D21" s="222"/>
    </row>
    <row r="22" spans="1:4" ht="12.75" customHeight="1" x14ac:dyDescent="0.25">
      <c r="A22" s="221"/>
      <c r="B22" s="221"/>
      <c r="C22" s="221"/>
      <c r="D22" s="222"/>
    </row>
    <row r="23" spans="1:4" ht="12.75" customHeight="1" x14ac:dyDescent="0.25">
      <c r="A23" s="221"/>
      <c r="B23" s="221"/>
      <c r="C23" s="221"/>
      <c r="D23" s="22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dimension ref="A1:G46"/>
  <sheetViews>
    <sheetView zoomScale="115" zoomScaleNormal="115" workbookViewId="0"/>
  </sheetViews>
  <sheetFormatPr defaultColWidth="9.28515625" defaultRowHeight="12.75" customHeight="1" x14ac:dyDescent="0.25"/>
  <cols>
    <col min="1" max="2" width="19.28515625" style="46" customWidth="1"/>
    <col min="3" max="3" width="20.28515625" style="46" customWidth="1"/>
    <col min="4" max="4" width="18.7109375" style="46" customWidth="1"/>
    <col min="5" max="6" width="21.42578125" style="46" customWidth="1"/>
    <col min="7" max="7" width="49.42578125" style="46" customWidth="1"/>
    <col min="8" max="16384" width="9.28515625" style="46"/>
  </cols>
  <sheetData>
    <row r="1" spans="1:7" ht="15" x14ac:dyDescent="0.25">
      <c r="A1" s="213" t="s">
        <v>2346</v>
      </c>
      <c r="B1" s="214"/>
      <c r="C1" s="214"/>
      <c r="D1" s="214"/>
      <c r="E1" s="214"/>
      <c r="F1" s="214"/>
      <c r="G1" s="224"/>
    </row>
    <row r="2" spans="1:7" ht="12.75" customHeight="1" x14ac:dyDescent="0.25">
      <c r="A2" s="225" t="s">
        <v>2347</v>
      </c>
      <c r="B2" s="226"/>
      <c r="C2" s="226"/>
      <c r="D2" s="226"/>
      <c r="E2" s="226"/>
      <c r="F2" s="226"/>
      <c r="G2" s="227"/>
    </row>
    <row r="3" spans="1:7" ht="12.75" customHeight="1" x14ac:dyDescent="0.25">
      <c r="A3" s="228" t="s">
        <v>2348</v>
      </c>
      <c r="B3" s="229"/>
      <c r="C3" s="229"/>
      <c r="D3" s="229"/>
      <c r="E3" s="229"/>
      <c r="F3" s="229"/>
      <c r="G3" s="230"/>
    </row>
    <row r="4" spans="1:7" ht="15" x14ac:dyDescent="0.25">
      <c r="A4" s="58" t="s">
        <v>2349</v>
      </c>
      <c r="B4" s="59"/>
      <c r="C4" s="59"/>
      <c r="D4" s="59"/>
      <c r="E4" s="59"/>
      <c r="F4" s="59"/>
      <c r="G4" s="102"/>
    </row>
    <row r="5" spans="1:7" ht="15" x14ac:dyDescent="0.25">
      <c r="A5" s="58" t="s">
        <v>2350</v>
      </c>
      <c r="B5" s="59"/>
      <c r="C5" s="59"/>
      <c r="D5" s="59"/>
      <c r="E5" s="59"/>
      <c r="F5" s="59"/>
      <c r="G5" s="102"/>
    </row>
    <row r="6" spans="1:7" ht="15" x14ac:dyDescent="0.25">
      <c r="A6" s="58" t="s">
        <v>2351</v>
      </c>
      <c r="B6" s="59"/>
      <c r="C6" s="59"/>
      <c r="D6" s="59"/>
      <c r="E6" s="59"/>
      <c r="F6" s="59"/>
      <c r="G6" s="102"/>
    </row>
    <row r="7" spans="1:7" ht="17.25" customHeight="1" x14ac:dyDescent="0.25">
      <c r="A7" s="60" t="s">
        <v>2352</v>
      </c>
      <c r="B7" s="61"/>
      <c r="C7" s="61"/>
      <c r="D7" s="61"/>
      <c r="E7" s="61"/>
      <c r="F7" s="61"/>
      <c r="G7" s="103"/>
    </row>
    <row r="8" spans="1:7" ht="15" x14ac:dyDescent="0.25"/>
    <row r="9" spans="1:7" ht="12.75" customHeight="1" x14ac:dyDescent="0.25">
      <c r="A9" s="231" t="s">
        <v>2353</v>
      </c>
      <c r="B9" s="232"/>
      <c r="C9" s="232"/>
      <c r="D9" s="232"/>
      <c r="E9" s="232"/>
      <c r="F9" s="232"/>
      <c r="G9" s="233"/>
    </row>
    <row r="10" spans="1:7" ht="12.75" customHeight="1" x14ac:dyDescent="0.25">
      <c r="A10" s="26" t="s">
        <v>2354</v>
      </c>
      <c r="B10" s="27"/>
      <c r="C10" s="27"/>
      <c r="D10" s="27"/>
      <c r="E10" s="27"/>
      <c r="F10" s="27"/>
      <c r="G10" s="104"/>
    </row>
    <row r="11" spans="1:7" ht="12.75" customHeight="1" x14ac:dyDescent="0.25">
      <c r="A11" s="228" t="s">
        <v>2355</v>
      </c>
      <c r="B11" s="229"/>
      <c r="C11" s="229"/>
      <c r="D11" s="229"/>
      <c r="E11" s="229"/>
      <c r="F11" s="229"/>
      <c r="G11" s="230"/>
    </row>
    <row r="12" spans="1:7" ht="15" x14ac:dyDescent="0.25">
      <c r="A12" s="58" t="s">
        <v>2356</v>
      </c>
      <c r="B12" s="59"/>
      <c r="C12" s="59"/>
      <c r="D12" s="59"/>
      <c r="E12" s="59"/>
      <c r="F12" s="59"/>
      <c r="G12" s="102"/>
    </row>
    <row r="13" spans="1:7" ht="15" x14ac:dyDescent="0.25">
      <c r="A13" s="60" t="s">
        <v>2357</v>
      </c>
      <c r="B13" s="61"/>
      <c r="C13" s="61"/>
      <c r="D13" s="61"/>
      <c r="E13" s="61"/>
      <c r="F13" s="61"/>
      <c r="G13" s="103"/>
    </row>
    <row r="14" spans="1:7" ht="15" x14ac:dyDescent="0.25"/>
    <row r="15" spans="1:7" ht="12.75" customHeight="1" x14ac:dyDescent="0.25">
      <c r="A15" s="231" t="s">
        <v>2358</v>
      </c>
      <c r="B15" s="232"/>
      <c r="C15" s="232"/>
      <c r="D15" s="232"/>
      <c r="E15" s="232"/>
      <c r="F15" s="232"/>
      <c r="G15" s="233"/>
    </row>
    <row r="16" spans="1:7" ht="12.75" customHeight="1" x14ac:dyDescent="0.25">
      <c r="A16" s="26" t="s">
        <v>2359</v>
      </c>
      <c r="B16" s="27"/>
      <c r="C16" s="27"/>
      <c r="D16" s="27"/>
      <c r="E16" s="27"/>
      <c r="F16" s="27"/>
      <c r="G16" s="104"/>
    </row>
    <row r="17" spans="1:7" ht="12.75" customHeight="1" x14ac:dyDescent="0.25">
      <c r="A17" s="228" t="s">
        <v>2360</v>
      </c>
      <c r="B17" s="229"/>
      <c r="C17" s="229"/>
      <c r="D17" s="229"/>
      <c r="E17" s="229"/>
      <c r="F17" s="229"/>
      <c r="G17" s="230"/>
    </row>
    <row r="18" spans="1:7" ht="15" x14ac:dyDescent="0.25">
      <c r="A18" s="58" t="s">
        <v>2361</v>
      </c>
      <c r="B18" s="59"/>
      <c r="C18" s="59"/>
      <c r="D18" s="59"/>
      <c r="E18" s="59"/>
      <c r="F18" s="59"/>
      <c r="G18" s="102"/>
    </row>
    <row r="19" spans="1:7" ht="15" x14ac:dyDescent="0.25">
      <c r="A19" s="58" t="s">
        <v>2362</v>
      </c>
      <c r="B19" s="59"/>
      <c r="C19" s="59"/>
      <c r="D19" s="59"/>
      <c r="E19" s="59"/>
      <c r="F19" s="59"/>
      <c r="G19" s="102"/>
    </row>
    <row r="20" spans="1:7" ht="15" x14ac:dyDescent="0.25">
      <c r="A20" s="58" t="s">
        <v>2363</v>
      </c>
      <c r="B20" s="59"/>
      <c r="C20" s="59"/>
      <c r="D20" s="59"/>
      <c r="E20" s="59"/>
      <c r="F20" s="59"/>
      <c r="G20" s="102"/>
    </row>
    <row r="21" spans="1:7" ht="15" x14ac:dyDescent="0.25">
      <c r="A21" s="60"/>
      <c r="B21" s="61"/>
      <c r="C21" s="61"/>
      <c r="D21" s="61"/>
      <c r="E21" s="61"/>
      <c r="F21" s="61"/>
      <c r="G21" s="103"/>
    </row>
    <row r="22" spans="1:7" ht="15" x14ac:dyDescent="0.25"/>
    <row r="23" spans="1:7" ht="12.75" customHeight="1" x14ac:dyDescent="0.25">
      <c r="A23" s="231" t="s">
        <v>2364</v>
      </c>
      <c r="B23" s="232"/>
      <c r="C23" s="232"/>
      <c r="D23" s="232"/>
      <c r="E23" s="232"/>
      <c r="F23" s="232"/>
      <c r="G23" s="233"/>
    </row>
    <row r="24" spans="1:7" ht="12.75" customHeight="1" x14ac:dyDescent="0.25">
      <c r="A24" s="26" t="s">
        <v>2365</v>
      </c>
      <c r="B24" s="27"/>
      <c r="C24" s="27"/>
      <c r="D24" s="27"/>
      <c r="E24" s="27"/>
      <c r="F24" s="27"/>
      <c r="G24" s="104"/>
    </row>
    <row r="25" spans="1:7" ht="12.75" customHeight="1" x14ac:dyDescent="0.25">
      <c r="A25" s="228" t="s">
        <v>2366</v>
      </c>
      <c r="B25" s="229"/>
      <c r="C25" s="229"/>
      <c r="D25" s="229"/>
      <c r="E25" s="229"/>
      <c r="F25" s="229"/>
      <c r="G25" s="230"/>
    </row>
    <row r="26" spans="1:7" ht="15" x14ac:dyDescent="0.25">
      <c r="A26" s="58" t="s">
        <v>2367</v>
      </c>
      <c r="B26" s="59"/>
      <c r="C26" s="59"/>
      <c r="D26" s="59"/>
      <c r="E26" s="59"/>
      <c r="F26" s="59"/>
      <c r="G26" s="102"/>
    </row>
    <row r="27" spans="1:7" ht="15" x14ac:dyDescent="0.25">
      <c r="A27" s="60"/>
      <c r="B27" s="61"/>
      <c r="C27" s="61"/>
      <c r="D27" s="61"/>
      <c r="E27" s="61"/>
      <c r="F27" s="61"/>
      <c r="G27" s="103"/>
    </row>
    <row r="28" spans="1:7" ht="15" x14ac:dyDescent="0.25"/>
    <row r="29" spans="1:7" ht="15.75" thickBot="1" x14ac:dyDescent="0.3"/>
    <row r="30" spans="1:7" ht="15.75" thickBot="1" x14ac:dyDescent="0.3">
      <c r="A30" s="32" t="s">
        <v>2368</v>
      </c>
      <c r="B30" s="32" t="s">
        <v>2369</v>
      </c>
      <c r="C30" s="68"/>
      <c r="D30" s="68"/>
      <c r="E30" s="68"/>
      <c r="F30" s="68"/>
      <c r="G30" s="68"/>
    </row>
    <row r="31" spans="1:7" ht="29.25" thickBot="1" x14ac:dyDescent="0.3">
      <c r="A31" s="33" t="s">
        <v>2370</v>
      </c>
      <c r="B31" s="34" t="s">
        <v>2371</v>
      </c>
      <c r="C31" s="68"/>
      <c r="D31" s="68"/>
      <c r="E31" s="68"/>
      <c r="F31" s="68"/>
      <c r="G31" s="68"/>
    </row>
    <row r="32" spans="1:7" ht="29.25" thickBot="1" x14ac:dyDescent="0.3">
      <c r="A32" s="35" t="s">
        <v>2372</v>
      </c>
      <c r="B32" s="34" t="s">
        <v>2373</v>
      </c>
      <c r="C32" s="68"/>
      <c r="D32" s="68"/>
      <c r="E32" s="68"/>
      <c r="F32" s="68"/>
      <c r="G32" s="68"/>
    </row>
    <row r="33" spans="1:7" ht="29.25" thickBot="1" x14ac:dyDescent="0.3">
      <c r="A33" s="36" t="s">
        <v>2374</v>
      </c>
      <c r="B33" s="34" t="s">
        <v>2375</v>
      </c>
      <c r="C33" s="68"/>
      <c r="D33" s="68"/>
      <c r="E33" s="68"/>
      <c r="F33" s="68"/>
      <c r="G33" s="68"/>
    </row>
    <row r="34" spans="1:7" ht="15.75" thickBot="1" x14ac:dyDescent="0.3">
      <c r="A34" s="37" t="s">
        <v>2376</v>
      </c>
      <c r="B34" s="34" t="s">
        <v>2377</v>
      </c>
      <c r="C34" s="68"/>
      <c r="D34" s="68"/>
      <c r="E34" s="68"/>
      <c r="F34" s="68"/>
      <c r="G34" s="68"/>
    </row>
    <row r="35" spans="1:7" ht="15.75" thickBot="1" x14ac:dyDescent="0.3">
      <c r="A35" s="68"/>
      <c r="B35" s="68"/>
      <c r="C35" s="68"/>
      <c r="D35" s="68"/>
      <c r="E35" s="68"/>
      <c r="F35" s="68"/>
      <c r="G35" s="68"/>
    </row>
    <row r="36" spans="1:7" ht="15.75" thickBot="1" x14ac:dyDescent="0.3">
      <c r="A36" s="417" t="s">
        <v>2378</v>
      </c>
      <c r="B36" s="415" t="s">
        <v>2379</v>
      </c>
      <c r="C36" s="415" t="s">
        <v>2380</v>
      </c>
      <c r="D36" s="415"/>
      <c r="E36" s="415" t="s">
        <v>3543</v>
      </c>
      <c r="F36" s="415" t="s">
        <v>3542</v>
      </c>
      <c r="G36" s="415" t="s">
        <v>3540</v>
      </c>
    </row>
    <row r="37" spans="1:7" ht="15.75" thickBot="1" x14ac:dyDescent="0.3">
      <c r="A37" s="418"/>
      <c r="B37" s="415"/>
      <c r="C37" s="32" t="s">
        <v>2381</v>
      </c>
      <c r="D37" s="32" t="s">
        <v>2382</v>
      </c>
      <c r="E37" s="415"/>
      <c r="F37" s="415"/>
      <c r="G37" s="415"/>
    </row>
    <row r="38" spans="1:7" ht="60.75" thickBot="1" x14ac:dyDescent="0.3">
      <c r="A38" s="240">
        <v>10</v>
      </c>
      <c r="B38" s="34">
        <v>5.0999999999999996</v>
      </c>
      <c r="C38" s="416">
        <v>38383</v>
      </c>
      <c r="D38" s="416"/>
      <c r="E38" s="38">
        <v>44197</v>
      </c>
      <c r="F38" s="243">
        <v>46388</v>
      </c>
      <c r="G38" s="244" t="s">
        <v>3544</v>
      </c>
    </row>
    <row r="39" spans="1:7" ht="29.25" thickBot="1" x14ac:dyDescent="0.3">
      <c r="A39" s="238" t="s">
        <v>2383</v>
      </c>
      <c r="B39" s="34">
        <v>5.1100000000000003</v>
      </c>
      <c r="C39" s="416">
        <v>40497</v>
      </c>
      <c r="D39" s="416"/>
      <c r="E39" s="38">
        <v>40848</v>
      </c>
      <c r="F39" s="243"/>
      <c r="G39" s="245" t="s">
        <v>3541</v>
      </c>
    </row>
    <row r="40" spans="1:7" ht="15.75" thickBot="1" x14ac:dyDescent="0.3">
      <c r="A40" s="419">
        <v>11</v>
      </c>
      <c r="B40" s="422">
        <v>5.1100000000000003</v>
      </c>
      <c r="C40" s="416">
        <v>40856</v>
      </c>
      <c r="D40" s="416"/>
      <c r="E40" s="423"/>
      <c r="F40" s="421"/>
      <c r="G40" s="245" t="s">
        <v>3541</v>
      </c>
    </row>
    <row r="41" spans="1:7" ht="0.75" customHeight="1" thickBot="1" x14ac:dyDescent="0.3">
      <c r="A41" s="420"/>
      <c r="B41" s="422"/>
      <c r="C41" s="416"/>
      <c r="D41" s="416"/>
      <c r="E41" s="423"/>
      <c r="F41" s="421"/>
      <c r="G41" s="34"/>
    </row>
    <row r="42" spans="1:7" ht="30" hidden="1" customHeight="1" x14ac:dyDescent="0.25">
      <c r="A42" s="420"/>
      <c r="B42" s="422"/>
      <c r="C42" s="416"/>
      <c r="D42" s="416"/>
      <c r="E42" s="423"/>
      <c r="F42" s="421"/>
      <c r="G42" s="34"/>
    </row>
    <row r="43" spans="1:7" ht="15.75" thickBot="1" x14ac:dyDescent="0.3">
      <c r="A43" s="239">
        <v>11.1</v>
      </c>
      <c r="B43" s="34">
        <v>5.1100000000000003</v>
      </c>
      <c r="C43" s="416">
        <v>41185</v>
      </c>
      <c r="D43" s="416"/>
      <c r="E43" s="38"/>
      <c r="F43" s="243">
        <v>42217</v>
      </c>
      <c r="G43" s="245" t="s">
        <v>3541</v>
      </c>
    </row>
    <row r="44" spans="1:7" ht="15.75" thickBot="1" x14ac:dyDescent="0.3">
      <c r="A44" s="239">
        <v>11.2</v>
      </c>
      <c r="B44" s="34">
        <v>5.1100000000000003</v>
      </c>
      <c r="C44" s="416">
        <v>41758</v>
      </c>
      <c r="D44" s="416"/>
      <c r="E44" s="38"/>
      <c r="F44" s="243">
        <v>44166</v>
      </c>
      <c r="G44" s="245" t="s">
        <v>3541</v>
      </c>
    </row>
    <row r="45" spans="1:7" ht="90.75" thickBot="1" x14ac:dyDescent="0.3">
      <c r="A45" s="239">
        <v>11.3</v>
      </c>
      <c r="B45" s="34">
        <v>5.1100000000000003</v>
      </c>
      <c r="C45" s="39"/>
      <c r="D45" s="39"/>
      <c r="E45" s="38">
        <v>44197</v>
      </c>
      <c r="F45" s="243">
        <v>46388</v>
      </c>
      <c r="G45" s="246" t="s">
        <v>3545</v>
      </c>
    </row>
    <row r="46" spans="1:7" ht="60.75" thickBot="1" x14ac:dyDescent="0.3">
      <c r="A46" s="240">
        <v>11.4</v>
      </c>
      <c r="B46" s="34">
        <v>5.1100000000000003</v>
      </c>
      <c r="C46" s="416">
        <v>43340</v>
      </c>
      <c r="D46" s="416"/>
      <c r="E46" s="38">
        <v>48092</v>
      </c>
      <c r="F46" s="243">
        <v>50284</v>
      </c>
      <c r="G46" s="246" t="s">
        <v>3544</v>
      </c>
    </row>
  </sheetData>
  <mergeCells count="16">
    <mergeCell ref="G36:G37"/>
    <mergeCell ref="C46:D46"/>
    <mergeCell ref="A36:A37"/>
    <mergeCell ref="B36:B37"/>
    <mergeCell ref="C36:D36"/>
    <mergeCell ref="E36:E37"/>
    <mergeCell ref="C38:D38"/>
    <mergeCell ref="C39:D39"/>
    <mergeCell ref="A40:A42"/>
    <mergeCell ref="F40:F42"/>
    <mergeCell ref="F36:F37"/>
    <mergeCell ref="C44:D44"/>
    <mergeCell ref="B40:B42"/>
    <mergeCell ref="C40:D42"/>
    <mergeCell ref="E40:E42"/>
    <mergeCell ref="C43:D43"/>
  </mergeCells>
  <hyperlinks>
    <hyperlink ref="G39" r:id="rId1" display="https://blogs.oracle.com/solaris/post/no-more-lsus-move-to-solaris-114" xr:uid="{C6F9BD81-4B1E-4750-BEED-CF09D44BDF3C}"/>
    <hyperlink ref="G40" r:id="rId2" display="https://blogs.oracle.com/solaris/post/no-more-lsus-move-to-solaris-114" xr:uid="{6A4DC33D-EF6D-49A4-BFA3-DCA868D643DA}"/>
    <hyperlink ref="G44" r:id="rId3" display="https://blogs.oracle.com/solaris/post/no-more-lsus-move-to-solaris-114" xr:uid="{30C62A84-2662-403C-A27A-FAAAAACD67E3}"/>
    <hyperlink ref="G43" r:id="rId4" display="https://blogs.oracle.com/solaris/post/no-more-lsus-move-to-solaris-114" xr:uid="{6987C219-1573-4A8A-BF79-4C120C62E0C9}"/>
  </hyperlinks>
  <pageMargins left="0.7" right="0.7" top="0.75" bottom="0.75" header="0.3" footer="0.3"/>
  <pageSetup orientation="portrait" r:id="rId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D7A75B-5A4D-48EA-BCD8-A6FBA9BDF9F2}">
  <sheetPr>
    <pageSetUpPr fitToPage="1"/>
  </sheetPr>
  <dimension ref="A1:D187"/>
  <sheetViews>
    <sheetView showGridLines="0" zoomScale="145" zoomScaleNormal="145" workbookViewId="0">
      <pane ySplit="1" topLeftCell="A2" activePane="bottomLeft" state="frozen"/>
      <selection pane="bottomLeft"/>
    </sheetView>
  </sheetViews>
  <sheetFormatPr defaultColWidth="8.7109375" defaultRowHeight="12.75" x14ac:dyDescent="0.2"/>
  <cols>
    <col min="1" max="1" width="9.28515625" style="109" customWidth="1"/>
    <col min="2" max="2" width="17.5703125" style="109" customWidth="1"/>
    <col min="3" max="3" width="83" style="109" customWidth="1"/>
    <col min="4" max="4" width="22.42578125" style="109" customWidth="1"/>
    <col min="5" max="16384" width="8.7109375" style="109"/>
  </cols>
  <sheetData>
    <row r="1" spans="1:4" x14ac:dyDescent="0.2">
      <c r="A1" s="311" t="s">
        <v>2322</v>
      </c>
      <c r="B1" s="312"/>
      <c r="C1" s="312"/>
      <c r="D1" s="312"/>
    </row>
    <row r="2" spans="1:4" ht="12.6" customHeight="1" x14ac:dyDescent="0.2">
      <c r="A2" s="313" t="s">
        <v>2323</v>
      </c>
      <c r="B2" s="313" t="s">
        <v>2384</v>
      </c>
      <c r="C2" s="313" t="s">
        <v>2325</v>
      </c>
      <c r="D2" s="313" t="s">
        <v>2385</v>
      </c>
    </row>
    <row r="3" spans="1:4" x14ac:dyDescent="0.2">
      <c r="A3" s="114">
        <v>4</v>
      </c>
      <c r="B3" s="241" t="s">
        <v>1481</v>
      </c>
      <c r="C3" s="109" t="s">
        <v>2386</v>
      </c>
      <c r="D3" s="314">
        <v>45838</v>
      </c>
    </row>
    <row r="4" spans="1:4" x14ac:dyDescent="0.2">
      <c r="A4" s="114">
        <v>4</v>
      </c>
      <c r="B4" s="241" t="s">
        <v>1492</v>
      </c>
      <c r="C4" s="109" t="s">
        <v>2387</v>
      </c>
      <c r="D4" s="314">
        <v>45838</v>
      </c>
    </row>
    <row r="5" spans="1:4" x14ac:dyDescent="0.2">
      <c r="A5" s="114">
        <v>4</v>
      </c>
      <c r="B5" s="241" t="s">
        <v>1505</v>
      </c>
      <c r="C5" s="109" t="s">
        <v>2388</v>
      </c>
      <c r="D5" s="314">
        <v>45838</v>
      </c>
    </row>
    <row r="6" spans="1:4" x14ac:dyDescent="0.2">
      <c r="A6" s="114">
        <v>4</v>
      </c>
      <c r="B6" s="241" t="s">
        <v>1515</v>
      </c>
      <c r="C6" s="109" t="s">
        <v>2388</v>
      </c>
      <c r="D6" s="314">
        <v>45838</v>
      </c>
    </row>
    <row r="7" spans="1:4" x14ac:dyDescent="0.2">
      <c r="A7" s="114">
        <v>4</v>
      </c>
      <c r="B7" s="241" t="s">
        <v>1526</v>
      </c>
      <c r="C7" s="109" t="s">
        <v>2388</v>
      </c>
      <c r="D7" s="314">
        <v>45838</v>
      </c>
    </row>
    <row r="8" spans="1:4" x14ac:dyDescent="0.2">
      <c r="A8" s="114">
        <v>4</v>
      </c>
      <c r="B8" s="241" t="s">
        <v>1534</v>
      </c>
      <c r="C8" s="109" t="s">
        <v>2388</v>
      </c>
      <c r="D8" s="314">
        <v>45838</v>
      </c>
    </row>
    <row r="9" spans="1:4" x14ac:dyDescent="0.2">
      <c r="A9" s="114">
        <v>4</v>
      </c>
      <c r="B9" s="241" t="s">
        <v>1545</v>
      </c>
      <c r="C9" s="109" t="s">
        <v>2388</v>
      </c>
      <c r="D9" s="314">
        <v>45838</v>
      </c>
    </row>
    <row r="10" spans="1:4" x14ac:dyDescent="0.2">
      <c r="A10" s="114">
        <v>4</v>
      </c>
      <c r="B10" s="241" t="s">
        <v>1555</v>
      </c>
      <c r="C10" s="109" t="s">
        <v>2388</v>
      </c>
      <c r="D10" s="314">
        <v>45838</v>
      </c>
    </row>
    <row r="11" spans="1:4" x14ac:dyDescent="0.2">
      <c r="A11" s="114">
        <v>4</v>
      </c>
      <c r="B11" s="241" t="s">
        <v>1564</v>
      </c>
      <c r="C11" s="109" t="s">
        <v>2388</v>
      </c>
      <c r="D11" s="314">
        <v>45838</v>
      </c>
    </row>
    <row r="12" spans="1:4" x14ac:dyDescent="0.2">
      <c r="A12" s="114">
        <v>4</v>
      </c>
      <c r="B12" s="241" t="s">
        <v>1575</v>
      </c>
      <c r="C12" s="109" t="s">
        <v>2388</v>
      </c>
      <c r="D12" s="314">
        <v>45838</v>
      </c>
    </row>
    <row r="13" spans="1:4" x14ac:dyDescent="0.2">
      <c r="A13" s="114">
        <v>4</v>
      </c>
      <c r="B13" s="241" t="s">
        <v>1586</v>
      </c>
      <c r="C13" s="109" t="s">
        <v>2388</v>
      </c>
      <c r="D13" s="314">
        <v>45838</v>
      </c>
    </row>
    <row r="14" spans="1:4" x14ac:dyDescent="0.2">
      <c r="A14" s="114">
        <v>4</v>
      </c>
      <c r="B14" s="241" t="s">
        <v>1598</v>
      </c>
      <c r="C14" s="109" t="s">
        <v>2388</v>
      </c>
      <c r="D14" s="314">
        <v>45838</v>
      </c>
    </row>
    <row r="15" spans="1:4" x14ac:dyDescent="0.2">
      <c r="A15" s="114">
        <v>4</v>
      </c>
      <c r="B15" s="241" t="s">
        <v>1608</v>
      </c>
      <c r="C15" s="109" t="s">
        <v>2388</v>
      </c>
      <c r="D15" s="314">
        <v>45838</v>
      </c>
    </row>
    <row r="16" spans="1:4" x14ac:dyDescent="0.2">
      <c r="A16" s="114">
        <v>4</v>
      </c>
      <c r="B16" s="241" t="s">
        <v>1619</v>
      </c>
      <c r="C16" s="109" t="s">
        <v>2388</v>
      </c>
      <c r="D16" s="314">
        <v>45838</v>
      </c>
    </row>
    <row r="17" spans="1:4" x14ac:dyDescent="0.2">
      <c r="A17" s="114">
        <v>4</v>
      </c>
      <c r="B17" s="241" t="s">
        <v>1629</v>
      </c>
      <c r="C17" s="109" t="s">
        <v>2388</v>
      </c>
      <c r="D17" s="314">
        <v>45838</v>
      </c>
    </row>
    <row r="18" spans="1:4" x14ac:dyDescent="0.2">
      <c r="A18" s="114">
        <v>4</v>
      </c>
      <c r="B18" s="241" t="s">
        <v>1639</v>
      </c>
      <c r="C18" s="109" t="s">
        <v>2388</v>
      </c>
      <c r="D18" s="314">
        <v>45838</v>
      </c>
    </row>
    <row r="19" spans="1:4" x14ac:dyDescent="0.2">
      <c r="A19" s="114">
        <v>4</v>
      </c>
      <c r="B19" s="241" t="s">
        <v>1648</v>
      </c>
      <c r="C19" s="109" t="s">
        <v>2388</v>
      </c>
      <c r="D19" s="314">
        <v>45838</v>
      </c>
    </row>
    <row r="20" spans="1:4" x14ac:dyDescent="0.2">
      <c r="A20" s="114">
        <v>4</v>
      </c>
      <c r="B20" s="241" t="s">
        <v>1656</v>
      </c>
      <c r="C20" s="109" t="s">
        <v>2388</v>
      </c>
      <c r="D20" s="314">
        <v>45838</v>
      </c>
    </row>
    <row r="21" spans="1:4" x14ac:dyDescent="0.2">
      <c r="A21" s="114">
        <v>4</v>
      </c>
      <c r="B21" s="241" t="s">
        <v>1665</v>
      </c>
      <c r="C21" s="109" t="s">
        <v>2388</v>
      </c>
      <c r="D21" s="314">
        <v>45838</v>
      </c>
    </row>
    <row r="22" spans="1:4" x14ac:dyDescent="0.2">
      <c r="A22" s="114">
        <v>4</v>
      </c>
      <c r="B22" s="241" t="s">
        <v>1675</v>
      </c>
      <c r="C22" s="109" t="s">
        <v>2388</v>
      </c>
      <c r="D22" s="314">
        <v>45838</v>
      </c>
    </row>
    <row r="23" spans="1:4" x14ac:dyDescent="0.2">
      <c r="A23" s="114">
        <v>4</v>
      </c>
      <c r="B23" s="241" t="s">
        <v>1684</v>
      </c>
      <c r="C23" s="109" t="s">
        <v>2388</v>
      </c>
      <c r="D23" s="314">
        <v>45838</v>
      </c>
    </row>
    <row r="24" spans="1:4" x14ac:dyDescent="0.2">
      <c r="A24" s="114">
        <v>4</v>
      </c>
      <c r="B24" s="241" t="s">
        <v>1692</v>
      </c>
      <c r="C24" s="109" t="s">
        <v>2388</v>
      </c>
      <c r="D24" s="314">
        <v>45838</v>
      </c>
    </row>
    <row r="25" spans="1:4" x14ac:dyDescent="0.2">
      <c r="A25" s="114">
        <v>4</v>
      </c>
      <c r="B25" s="241" t="s">
        <v>1701</v>
      </c>
      <c r="C25" s="109" t="s">
        <v>2388</v>
      </c>
      <c r="D25" s="314">
        <v>45838</v>
      </c>
    </row>
    <row r="26" spans="1:4" x14ac:dyDescent="0.2">
      <c r="A26" s="114">
        <v>4</v>
      </c>
      <c r="B26" s="241" t="s">
        <v>1709</v>
      </c>
      <c r="C26" s="109" t="s">
        <v>2388</v>
      </c>
      <c r="D26" s="314">
        <v>45838</v>
      </c>
    </row>
    <row r="27" spans="1:4" x14ac:dyDescent="0.2">
      <c r="A27" s="114">
        <v>4</v>
      </c>
      <c r="B27" s="241" t="s">
        <v>1718</v>
      </c>
      <c r="C27" s="109" t="s">
        <v>2388</v>
      </c>
      <c r="D27" s="314">
        <v>45838</v>
      </c>
    </row>
    <row r="28" spans="1:4" x14ac:dyDescent="0.2">
      <c r="A28" s="114">
        <v>4</v>
      </c>
      <c r="B28" s="241" t="s">
        <v>1727</v>
      </c>
      <c r="C28" s="109" t="s">
        <v>2388</v>
      </c>
      <c r="D28" s="314">
        <v>45838</v>
      </c>
    </row>
    <row r="29" spans="1:4" x14ac:dyDescent="0.2">
      <c r="A29" s="114">
        <v>4</v>
      </c>
      <c r="B29" s="241" t="s">
        <v>1736</v>
      </c>
      <c r="C29" s="109" t="s">
        <v>2388</v>
      </c>
      <c r="D29" s="314">
        <v>45838</v>
      </c>
    </row>
    <row r="30" spans="1:4" x14ac:dyDescent="0.2">
      <c r="A30" s="114">
        <v>4</v>
      </c>
      <c r="B30" s="241" t="s">
        <v>1745</v>
      </c>
      <c r="C30" s="109" t="s">
        <v>2388</v>
      </c>
      <c r="D30" s="314">
        <v>45838</v>
      </c>
    </row>
    <row r="31" spans="1:4" x14ac:dyDescent="0.2">
      <c r="A31" s="114">
        <v>4</v>
      </c>
      <c r="B31" s="241" t="s">
        <v>1754</v>
      </c>
      <c r="C31" s="109" t="s">
        <v>2388</v>
      </c>
      <c r="D31" s="314">
        <v>45838</v>
      </c>
    </row>
    <row r="32" spans="1:4" x14ac:dyDescent="0.2">
      <c r="A32" s="114">
        <v>4</v>
      </c>
      <c r="B32" s="241" t="s">
        <v>1763</v>
      </c>
      <c r="C32" s="109" t="s">
        <v>2388</v>
      </c>
      <c r="D32" s="314">
        <v>45838</v>
      </c>
    </row>
    <row r="33" spans="1:4" x14ac:dyDescent="0.2">
      <c r="A33" s="114">
        <v>4</v>
      </c>
      <c r="B33" s="241" t="s">
        <v>1772</v>
      </c>
      <c r="C33" s="109" t="s">
        <v>2388</v>
      </c>
      <c r="D33" s="314">
        <v>45838</v>
      </c>
    </row>
    <row r="34" spans="1:4" x14ac:dyDescent="0.2">
      <c r="A34" s="114">
        <v>4</v>
      </c>
      <c r="B34" s="241" t="s">
        <v>1785</v>
      </c>
      <c r="C34" s="109" t="s">
        <v>2388</v>
      </c>
      <c r="D34" s="314">
        <v>45838</v>
      </c>
    </row>
    <row r="35" spans="1:4" x14ac:dyDescent="0.2">
      <c r="A35" s="114">
        <v>4</v>
      </c>
      <c r="B35" s="241" t="s">
        <v>1798</v>
      </c>
      <c r="C35" s="109" t="s">
        <v>2388</v>
      </c>
      <c r="D35" s="314">
        <v>45838</v>
      </c>
    </row>
    <row r="36" spans="1:4" x14ac:dyDescent="0.2">
      <c r="A36" s="114">
        <v>4</v>
      </c>
      <c r="B36" s="109" t="s">
        <v>1808</v>
      </c>
      <c r="C36" s="109" t="s">
        <v>2388</v>
      </c>
      <c r="D36" s="314">
        <v>45838</v>
      </c>
    </row>
    <row r="37" spans="1:4" x14ac:dyDescent="0.2">
      <c r="A37" s="114">
        <v>4</v>
      </c>
      <c r="B37" s="241" t="s">
        <v>1818</v>
      </c>
      <c r="C37" s="109" t="s">
        <v>2388</v>
      </c>
      <c r="D37" s="314">
        <v>45838</v>
      </c>
    </row>
    <row r="38" spans="1:4" x14ac:dyDescent="0.2">
      <c r="A38" s="114">
        <v>4</v>
      </c>
      <c r="B38" s="241" t="s">
        <v>1831</v>
      </c>
      <c r="C38" s="109" t="s">
        <v>2387</v>
      </c>
      <c r="D38" s="314">
        <v>45838</v>
      </c>
    </row>
    <row r="39" spans="1:4" x14ac:dyDescent="0.2">
      <c r="A39" s="114">
        <v>4</v>
      </c>
      <c r="B39" s="241" t="s">
        <v>1843</v>
      </c>
      <c r="C39" s="109" t="s">
        <v>2388</v>
      </c>
      <c r="D39" s="314">
        <v>45838</v>
      </c>
    </row>
    <row r="40" spans="1:4" x14ac:dyDescent="0.2">
      <c r="A40" s="114">
        <v>4</v>
      </c>
      <c r="B40" s="241" t="s">
        <v>1855</v>
      </c>
      <c r="C40" s="109" t="s">
        <v>2387</v>
      </c>
      <c r="D40" s="314">
        <v>45838</v>
      </c>
    </row>
    <row r="41" spans="1:4" x14ac:dyDescent="0.2">
      <c r="A41" s="114">
        <v>4</v>
      </c>
      <c r="B41" s="241" t="s">
        <v>1868</v>
      </c>
      <c r="C41" s="109" t="s">
        <v>2387</v>
      </c>
      <c r="D41" s="314">
        <v>45838</v>
      </c>
    </row>
    <row r="42" spans="1:4" x14ac:dyDescent="0.2">
      <c r="A42" s="114">
        <v>4</v>
      </c>
      <c r="B42" s="241" t="s">
        <v>1878</v>
      </c>
      <c r="C42" s="109" t="s">
        <v>2388</v>
      </c>
      <c r="D42" s="314">
        <v>45838</v>
      </c>
    </row>
    <row r="43" spans="1:4" x14ac:dyDescent="0.2">
      <c r="A43" s="114">
        <v>4</v>
      </c>
      <c r="B43" s="109" t="s">
        <v>1888</v>
      </c>
      <c r="C43" s="109" t="s">
        <v>2388</v>
      </c>
      <c r="D43" s="314">
        <v>45838</v>
      </c>
    </row>
    <row r="44" spans="1:4" x14ac:dyDescent="0.2">
      <c r="A44" s="114">
        <v>4</v>
      </c>
      <c r="B44" s="109" t="s">
        <v>1899</v>
      </c>
      <c r="C44" s="109" t="s">
        <v>2388</v>
      </c>
      <c r="D44" s="314">
        <v>45838</v>
      </c>
    </row>
    <row r="45" spans="1:4" x14ac:dyDescent="0.2">
      <c r="A45" s="114">
        <v>4</v>
      </c>
      <c r="B45" s="241" t="s">
        <v>1907</v>
      </c>
      <c r="C45" s="109" t="s">
        <v>2388</v>
      </c>
      <c r="D45" s="314">
        <v>45838</v>
      </c>
    </row>
    <row r="46" spans="1:4" x14ac:dyDescent="0.2">
      <c r="A46" s="114">
        <v>4</v>
      </c>
      <c r="B46" s="109" t="s">
        <v>1916</v>
      </c>
      <c r="C46" s="109" t="s">
        <v>2388</v>
      </c>
      <c r="D46" s="314">
        <v>45838</v>
      </c>
    </row>
    <row r="47" spans="1:4" x14ac:dyDescent="0.2">
      <c r="A47" s="114">
        <v>4</v>
      </c>
      <c r="B47" s="109" t="s">
        <v>1925</v>
      </c>
      <c r="C47" s="109" t="s">
        <v>2388</v>
      </c>
      <c r="D47" s="314">
        <v>45838</v>
      </c>
    </row>
    <row r="48" spans="1:4" x14ac:dyDescent="0.2">
      <c r="A48" s="114">
        <v>4</v>
      </c>
      <c r="B48" s="109" t="s">
        <v>1935</v>
      </c>
      <c r="C48" s="109" t="s">
        <v>2388</v>
      </c>
      <c r="D48" s="314">
        <v>45838</v>
      </c>
    </row>
    <row r="49" spans="1:4" x14ac:dyDescent="0.2">
      <c r="A49" s="114">
        <v>4</v>
      </c>
      <c r="B49" s="109" t="s">
        <v>1946</v>
      </c>
      <c r="C49" s="109" t="s">
        <v>2388</v>
      </c>
      <c r="D49" s="314">
        <v>45838</v>
      </c>
    </row>
    <row r="50" spans="1:4" x14ac:dyDescent="0.2">
      <c r="A50" s="114">
        <v>4</v>
      </c>
      <c r="B50" s="241" t="s">
        <v>1956</v>
      </c>
      <c r="C50" s="109" t="s">
        <v>2388</v>
      </c>
      <c r="D50" s="314">
        <v>45838</v>
      </c>
    </row>
    <row r="51" spans="1:4" x14ac:dyDescent="0.2">
      <c r="A51" s="114">
        <v>4</v>
      </c>
      <c r="B51" s="241" t="s">
        <v>1969</v>
      </c>
      <c r="C51" s="109" t="s">
        <v>2388</v>
      </c>
      <c r="D51" s="314">
        <v>45838</v>
      </c>
    </row>
    <row r="52" spans="1:4" x14ac:dyDescent="0.2">
      <c r="A52" s="114">
        <v>4</v>
      </c>
      <c r="B52" s="241" t="s">
        <v>1979</v>
      </c>
      <c r="C52" s="109" t="s">
        <v>2388</v>
      </c>
      <c r="D52" s="314">
        <v>45838</v>
      </c>
    </row>
    <row r="53" spans="1:4" x14ac:dyDescent="0.2">
      <c r="A53" s="114">
        <v>4</v>
      </c>
      <c r="B53" s="241" t="s">
        <v>1988</v>
      </c>
      <c r="C53" s="109" t="s">
        <v>2388</v>
      </c>
      <c r="D53" s="314">
        <v>45838</v>
      </c>
    </row>
    <row r="54" spans="1:4" x14ac:dyDescent="0.2">
      <c r="A54" s="114">
        <v>4</v>
      </c>
      <c r="B54" s="241" t="s">
        <v>1999</v>
      </c>
      <c r="C54" s="109" t="s">
        <v>2388</v>
      </c>
      <c r="D54" s="314">
        <v>45838</v>
      </c>
    </row>
    <row r="55" spans="1:4" x14ac:dyDescent="0.2">
      <c r="A55" s="114">
        <v>4</v>
      </c>
      <c r="B55" s="241" t="s">
        <v>2008</v>
      </c>
      <c r="C55" s="109" t="s">
        <v>2388</v>
      </c>
      <c r="D55" s="314">
        <v>45838</v>
      </c>
    </row>
    <row r="56" spans="1:4" x14ac:dyDescent="0.2">
      <c r="A56" s="114">
        <v>4</v>
      </c>
      <c r="B56" s="241" t="s">
        <v>2016</v>
      </c>
      <c r="C56" s="109" t="s">
        <v>2388</v>
      </c>
      <c r="D56" s="314">
        <v>45838</v>
      </c>
    </row>
    <row r="57" spans="1:4" x14ac:dyDescent="0.2">
      <c r="A57" s="114">
        <v>4</v>
      </c>
      <c r="B57" s="241" t="s">
        <v>2026</v>
      </c>
      <c r="C57" s="109" t="s">
        <v>2388</v>
      </c>
      <c r="D57" s="314">
        <v>45838</v>
      </c>
    </row>
    <row r="58" spans="1:4" x14ac:dyDescent="0.2">
      <c r="A58" s="114">
        <v>4</v>
      </c>
      <c r="B58" s="241" t="s">
        <v>2042</v>
      </c>
      <c r="C58" s="109" t="s">
        <v>2388</v>
      </c>
      <c r="D58" s="314">
        <v>45838</v>
      </c>
    </row>
    <row r="59" spans="1:4" x14ac:dyDescent="0.2">
      <c r="A59" s="114">
        <v>4</v>
      </c>
      <c r="B59" s="241" t="s">
        <v>2053</v>
      </c>
      <c r="C59" s="109" t="s">
        <v>2388</v>
      </c>
      <c r="D59" s="314">
        <v>45838</v>
      </c>
    </row>
    <row r="60" spans="1:4" x14ac:dyDescent="0.2">
      <c r="A60" s="114">
        <v>4</v>
      </c>
      <c r="B60" s="241" t="s">
        <v>2064</v>
      </c>
      <c r="C60" s="109" t="s">
        <v>2388</v>
      </c>
      <c r="D60" s="314">
        <v>45838</v>
      </c>
    </row>
    <row r="61" spans="1:4" x14ac:dyDescent="0.2">
      <c r="A61" s="114">
        <v>4</v>
      </c>
      <c r="B61" s="241" t="s">
        <v>2074</v>
      </c>
      <c r="C61" s="109" t="s">
        <v>2388</v>
      </c>
      <c r="D61" s="314">
        <v>45838</v>
      </c>
    </row>
    <row r="62" spans="1:4" x14ac:dyDescent="0.2">
      <c r="A62" s="114">
        <v>4</v>
      </c>
      <c r="B62" s="241" t="s">
        <v>2083</v>
      </c>
      <c r="C62" s="109" t="s">
        <v>2388</v>
      </c>
      <c r="D62" s="314">
        <v>45838</v>
      </c>
    </row>
    <row r="63" spans="1:4" x14ac:dyDescent="0.2">
      <c r="A63" s="114">
        <v>4</v>
      </c>
      <c r="B63" s="241" t="s">
        <v>2092</v>
      </c>
      <c r="C63" s="109" t="s">
        <v>2388</v>
      </c>
      <c r="D63" s="314">
        <v>45838</v>
      </c>
    </row>
    <row r="64" spans="1:4" x14ac:dyDescent="0.2">
      <c r="A64" s="114">
        <v>4</v>
      </c>
      <c r="B64" s="241" t="s">
        <v>2100</v>
      </c>
      <c r="C64" s="109" t="s">
        <v>2388</v>
      </c>
      <c r="D64" s="314">
        <v>45838</v>
      </c>
    </row>
    <row r="65" spans="1:4" x14ac:dyDescent="0.2">
      <c r="A65" s="114">
        <v>4</v>
      </c>
      <c r="B65" s="241" t="s">
        <v>2108</v>
      </c>
      <c r="C65" s="109" t="s">
        <v>2388</v>
      </c>
      <c r="D65" s="314">
        <v>45838</v>
      </c>
    </row>
    <row r="66" spans="1:4" x14ac:dyDescent="0.2">
      <c r="A66" s="114">
        <v>4</v>
      </c>
      <c r="B66" s="109" t="s">
        <v>2116</v>
      </c>
      <c r="C66" s="109" t="s">
        <v>2388</v>
      </c>
      <c r="D66" s="314">
        <v>45838</v>
      </c>
    </row>
    <row r="67" spans="1:4" x14ac:dyDescent="0.2">
      <c r="A67" s="114">
        <v>4</v>
      </c>
      <c r="B67" s="241" t="s">
        <v>2126</v>
      </c>
      <c r="C67" s="109" t="s">
        <v>2388</v>
      </c>
      <c r="D67" s="314">
        <v>45838</v>
      </c>
    </row>
    <row r="68" spans="1:4" x14ac:dyDescent="0.2">
      <c r="A68" s="114">
        <v>4</v>
      </c>
      <c r="B68" s="241" t="s">
        <v>2135</v>
      </c>
      <c r="C68" s="109" t="s">
        <v>2388</v>
      </c>
      <c r="D68" s="314">
        <v>45838</v>
      </c>
    </row>
    <row r="69" spans="1:4" x14ac:dyDescent="0.2">
      <c r="A69" s="114">
        <v>4</v>
      </c>
      <c r="B69" s="241" t="s">
        <v>2143</v>
      </c>
      <c r="C69" s="109" t="s">
        <v>2388</v>
      </c>
      <c r="D69" s="314">
        <v>45838</v>
      </c>
    </row>
    <row r="70" spans="1:4" x14ac:dyDescent="0.2">
      <c r="A70" s="114">
        <v>4</v>
      </c>
      <c r="B70" s="241" t="s">
        <v>2151</v>
      </c>
      <c r="C70" s="109" t="s">
        <v>2388</v>
      </c>
      <c r="D70" s="314">
        <v>45838</v>
      </c>
    </row>
    <row r="71" spans="1:4" x14ac:dyDescent="0.2">
      <c r="A71" s="114">
        <v>4</v>
      </c>
      <c r="B71" s="241" t="s">
        <v>2161</v>
      </c>
      <c r="C71" s="109" t="s">
        <v>2388</v>
      </c>
      <c r="D71" s="314">
        <v>45838</v>
      </c>
    </row>
    <row r="72" spans="1:4" x14ac:dyDescent="0.2">
      <c r="A72" s="114">
        <v>4</v>
      </c>
      <c r="B72" s="241" t="s">
        <v>2171</v>
      </c>
      <c r="C72" s="109" t="s">
        <v>2388</v>
      </c>
      <c r="D72" s="314">
        <v>45838</v>
      </c>
    </row>
    <row r="73" spans="1:4" x14ac:dyDescent="0.2">
      <c r="A73" s="114">
        <v>4</v>
      </c>
      <c r="B73" s="241" t="s">
        <v>2180</v>
      </c>
      <c r="C73" s="109" t="s">
        <v>2388</v>
      </c>
      <c r="D73" s="314">
        <v>45838</v>
      </c>
    </row>
    <row r="74" spans="1:4" x14ac:dyDescent="0.2">
      <c r="A74" s="114">
        <v>4</v>
      </c>
      <c r="B74" s="241" t="s">
        <v>2189</v>
      </c>
      <c r="C74" s="109" t="s">
        <v>2388</v>
      </c>
      <c r="D74" s="314">
        <v>45838</v>
      </c>
    </row>
    <row r="75" spans="1:4" x14ac:dyDescent="0.2">
      <c r="A75" s="114">
        <v>4</v>
      </c>
      <c r="B75" s="241" t="s">
        <v>2197</v>
      </c>
      <c r="C75" s="109" t="s">
        <v>2388</v>
      </c>
      <c r="D75" s="314">
        <v>45838</v>
      </c>
    </row>
    <row r="76" spans="1:4" x14ac:dyDescent="0.2">
      <c r="A76" s="114">
        <v>4</v>
      </c>
      <c r="B76" s="241" t="s">
        <v>2203</v>
      </c>
      <c r="C76" s="109" t="s">
        <v>2388</v>
      </c>
      <c r="D76" s="314">
        <v>45838</v>
      </c>
    </row>
    <row r="77" spans="1:4" x14ac:dyDescent="0.2">
      <c r="A77" s="114">
        <v>4</v>
      </c>
      <c r="B77" s="241" t="s">
        <v>2210</v>
      </c>
      <c r="C77" s="109" t="s">
        <v>2388</v>
      </c>
      <c r="D77" s="314">
        <v>45838</v>
      </c>
    </row>
    <row r="78" spans="1:4" x14ac:dyDescent="0.2">
      <c r="A78" s="114">
        <v>4</v>
      </c>
      <c r="B78" s="241" t="s">
        <v>2219</v>
      </c>
      <c r="C78" s="109" t="s">
        <v>2388</v>
      </c>
      <c r="D78" s="314">
        <v>45838</v>
      </c>
    </row>
    <row r="79" spans="1:4" x14ac:dyDescent="0.2">
      <c r="A79" s="114">
        <v>4</v>
      </c>
      <c r="B79" s="241" t="s">
        <v>2228</v>
      </c>
      <c r="C79" s="109" t="s">
        <v>2388</v>
      </c>
      <c r="D79" s="314">
        <v>45838</v>
      </c>
    </row>
    <row r="80" spans="1:4" x14ac:dyDescent="0.2">
      <c r="A80" s="114">
        <v>4</v>
      </c>
      <c r="B80" s="241" t="s">
        <v>2237</v>
      </c>
      <c r="C80" s="109" t="s">
        <v>2388</v>
      </c>
      <c r="D80" s="314">
        <v>45838</v>
      </c>
    </row>
    <row r="81" spans="1:4" x14ac:dyDescent="0.2">
      <c r="A81" s="114">
        <v>4</v>
      </c>
      <c r="B81" s="241" t="s">
        <v>2245</v>
      </c>
      <c r="C81" s="109" t="s">
        <v>2388</v>
      </c>
      <c r="D81" s="314">
        <v>45838</v>
      </c>
    </row>
    <row r="82" spans="1:4" x14ac:dyDescent="0.2">
      <c r="A82" s="114">
        <v>4</v>
      </c>
      <c r="B82" s="241" t="s">
        <v>2252</v>
      </c>
      <c r="C82" s="109" t="s">
        <v>2388</v>
      </c>
      <c r="D82" s="314">
        <v>45838</v>
      </c>
    </row>
    <row r="83" spans="1:4" x14ac:dyDescent="0.2">
      <c r="A83" s="114">
        <v>4</v>
      </c>
      <c r="B83" s="241" t="s">
        <v>2259</v>
      </c>
      <c r="C83" s="109" t="s">
        <v>2388</v>
      </c>
      <c r="D83" s="314">
        <v>45838</v>
      </c>
    </row>
    <row r="84" spans="1:4" x14ac:dyDescent="0.2">
      <c r="A84" s="114">
        <v>4</v>
      </c>
      <c r="B84" s="241" t="s">
        <v>2266</v>
      </c>
      <c r="C84" s="109" t="s">
        <v>2388</v>
      </c>
      <c r="D84" s="314">
        <v>45838</v>
      </c>
    </row>
    <row r="85" spans="1:4" x14ac:dyDescent="0.2">
      <c r="A85" s="114">
        <v>4</v>
      </c>
      <c r="B85" s="241" t="s">
        <v>2274</v>
      </c>
      <c r="C85" s="109" t="s">
        <v>2388</v>
      </c>
      <c r="D85" s="314">
        <v>45838</v>
      </c>
    </row>
    <row r="86" spans="1:4" x14ac:dyDescent="0.2">
      <c r="A86" s="114">
        <v>4</v>
      </c>
      <c r="B86" s="241" t="s">
        <v>2283</v>
      </c>
      <c r="C86" s="109" t="s">
        <v>2388</v>
      </c>
      <c r="D86" s="314">
        <v>45838</v>
      </c>
    </row>
    <row r="87" spans="1:4" x14ac:dyDescent="0.2">
      <c r="A87" s="114">
        <v>4</v>
      </c>
      <c r="B87" s="241" t="s">
        <v>2293</v>
      </c>
      <c r="C87" s="109" t="s">
        <v>2388</v>
      </c>
      <c r="D87" s="314">
        <v>45838</v>
      </c>
    </row>
    <row r="88" spans="1:4" x14ac:dyDescent="0.2">
      <c r="A88" s="114">
        <v>4</v>
      </c>
      <c r="B88" s="241" t="s">
        <v>2301</v>
      </c>
      <c r="C88" s="109" t="s">
        <v>2388</v>
      </c>
      <c r="D88" s="314">
        <v>45838</v>
      </c>
    </row>
    <row r="89" spans="1:4" x14ac:dyDescent="0.2">
      <c r="A89" s="114">
        <v>4</v>
      </c>
      <c r="B89" s="241" t="s">
        <v>2308</v>
      </c>
      <c r="C89" s="109" t="s">
        <v>2387</v>
      </c>
      <c r="D89" s="314">
        <v>45838</v>
      </c>
    </row>
    <row r="90" spans="1:4" x14ac:dyDescent="0.2">
      <c r="A90" s="114">
        <v>4</v>
      </c>
      <c r="B90" s="241" t="s">
        <v>2315</v>
      </c>
      <c r="C90" s="109" t="s">
        <v>2387</v>
      </c>
      <c r="D90" s="314">
        <v>45838</v>
      </c>
    </row>
    <row r="91" spans="1:4" x14ac:dyDescent="0.2">
      <c r="A91" s="114">
        <v>4</v>
      </c>
      <c r="B91" s="241" t="s">
        <v>2389</v>
      </c>
      <c r="C91" s="109" t="s">
        <v>2390</v>
      </c>
      <c r="D91" s="314">
        <v>45838</v>
      </c>
    </row>
    <row r="92" spans="1:4" x14ac:dyDescent="0.2">
      <c r="A92" s="114">
        <v>4</v>
      </c>
      <c r="B92" s="241" t="s">
        <v>2391</v>
      </c>
      <c r="C92" s="109" t="s">
        <v>2392</v>
      </c>
      <c r="D92" s="314">
        <v>45838</v>
      </c>
    </row>
    <row r="93" spans="1:4" x14ac:dyDescent="0.2">
      <c r="A93" s="114">
        <v>4</v>
      </c>
      <c r="B93" s="241" t="s">
        <v>2393</v>
      </c>
      <c r="C93" s="109" t="s">
        <v>2390</v>
      </c>
      <c r="D93" s="314">
        <v>45838</v>
      </c>
    </row>
    <row r="94" spans="1:4" x14ac:dyDescent="0.2">
      <c r="A94" s="114">
        <v>4</v>
      </c>
      <c r="B94" s="241" t="s">
        <v>2394</v>
      </c>
      <c r="C94" s="109" t="s">
        <v>2390</v>
      </c>
      <c r="D94" s="314">
        <v>45838</v>
      </c>
    </row>
    <row r="95" spans="1:4" x14ac:dyDescent="0.2">
      <c r="A95" s="114">
        <v>4</v>
      </c>
      <c r="B95" s="241" t="s">
        <v>2395</v>
      </c>
      <c r="C95" s="109" t="s">
        <v>2390</v>
      </c>
      <c r="D95" s="314">
        <v>45838</v>
      </c>
    </row>
    <row r="96" spans="1:4" x14ac:dyDescent="0.2">
      <c r="A96" s="114">
        <v>4</v>
      </c>
      <c r="B96" s="241" t="s">
        <v>2396</v>
      </c>
      <c r="C96" s="109" t="s">
        <v>2390</v>
      </c>
      <c r="D96" s="314">
        <v>45838</v>
      </c>
    </row>
    <row r="97" spans="1:4" x14ac:dyDescent="0.2">
      <c r="A97" s="114">
        <v>4</v>
      </c>
      <c r="B97" s="241" t="s">
        <v>2397</v>
      </c>
      <c r="C97" s="109" t="s">
        <v>2390</v>
      </c>
      <c r="D97" s="314">
        <v>45838</v>
      </c>
    </row>
    <row r="98" spans="1:4" x14ac:dyDescent="0.2">
      <c r="A98" s="114">
        <v>4</v>
      </c>
      <c r="B98" s="241" t="s">
        <v>2398</v>
      </c>
      <c r="C98" s="109" t="s">
        <v>2390</v>
      </c>
      <c r="D98" s="314">
        <v>45838</v>
      </c>
    </row>
    <row r="99" spans="1:4" x14ac:dyDescent="0.2">
      <c r="A99" s="114">
        <v>4</v>
      </c>
      <c r="B99" s="241" t="s">
        <v>2399</v>
      </c>
      <c r="C99" s="109" t="s">
        <v>2390</v>
      </c>
      <c r="D99" s="314">
        <v>45838</v>
      </c>
    </row>
    <row r="100" spans="1:4" x14ac:dyDescent="0.2">
      <c r="A100" s="114">
        <v>4</v>
      </c>
      <c r="B100" s="241" t="s">
        <v>2400</v>
      </c>
      <c r="C100" s="109" t="s">
        <v>2390</v>
      </c>
      <c r="D100" s="314">
        <v>45838</v>
      </c>
    </row>
    <row r="101" spans="1:4" x14ac:dyDescent="0.2">
      <c r="A101" s="114">
        <v>4</v>
      </c>
      <c r="B101" s="241" t="s">
        <v>2401</v>
      </c>
      <c r="C101" s="109" t="s">
        <v>2390</v>
      </c>
      <c r="D101" s="314">
        <v>45838</v>
      </c>
    </row>
    <row r="102" spans="1:4" x14ac:dyDescent="0.2">
      <c r="A102" s="114">
        <v>4</v>
      </c>
      <c r="B102" s="241" t="s">
        <v>2402</v>
      </c>
      <c r="C102" s="109" t="s">
        <v>2390</v>
      </c>
      <c r="D102" s="314">
        <v>45838</v>
      </c>
    </row>
    <row r="103" spans="1:4" x14ac:dyDescent="0.2">
      <c r="A103" s="114">
        <v>4</v>
      </c>
      <c r="B103" s="241" t="s">
        <v>2403</v>
      </c>
      <c r="C103" s="109" t="s">
        <v>2390</v>
      </c>
      <c r="D103" s="314">
        <v>45838</v>
      </c>
    </row>
    <row r="104" spans="1:4" x14ac:dyDescent="0.2">
      <c r="A104" s="114">
        <v>4</v>
      </c>
      <c r="B104" s="241" t="s">
        <v>2404</v>
      </c>
      <c r="C104" s="109" t="s">
        <v>2390</v>
      </c>
      <c r="D104" s="314">
        <v>45838</v>
      </c>
    </row>
    <row r="105" spans="1:4" x14ac:dyDescent="0.2">
      <c r="A105" s="114">
        <v>4</v>
      </c>
      <c r="B105" s="241" t="s">
        <v>2405</v>
      </c>
      <c r="C105" s="109" t="s">
        <v>2390</v>
      </c>
      <c r="D105" s="314">
        <v>45838</v>
      </c>
    </row>
    <row r="106" spans="1:4" x14ac:dyDescent="0.2">
      <c r="A106" s="114">
        <v>4</v>
      </c>
      <c r="B106" s="241" t="s">
        <v>2406</v>
      </c>
      <c r="C106" s="109" t="s">
        <v>2390</v>
      </c>
      <c r="D106" s="314">
        <v>45838</v>
      </c>
    </row>
    <row r="107" spans="1:4" x14ac:dyDescent="0.2">
      <c r="A107" s="114">
        <v>4</v>
      </c>
      <c r="B107" s="241" t="s">
        <v>2407</v>
      </c>
      <c r="C107" s="109" t="s">
        <v>2390</v>
      </c>
      <c r="D107" s="314">
        <v>45838</v>
      </c>
    </row>
    <row r="108" spans="1:4" x14ac:dyDescent="0.2">
      <c r="A108" s="114">
        <v>4</v>
      </c>
      <c r="B108" s="241" t="s">
        <v>2408</v>
      </c>
      <c r="C108" s="109" t="s">
        <v>2390</v>
      </c>
      <c r="D108" s="314">
        <v>45838</v>
      </c>
    </row>
    <row r="109" spans="1:4" x14ac:dyDescent="0.2">
      <c r="A109" s="114">
        <v>4</v>
      </c>
      <c r="B109" s="241" t="s">
        <v>2409</v>
      </c>
      <c r="C109" s="109" t="s">
        <v>2390</v>
      </c>
      <c r="D109" s="314">
        <v>45838</v>
      </c>
    </row>
    <row r="110" spans="1:4" x14ac:dyDescent="0.2">
      <c r="A110" s="114">
        <v>4</v>
      </c>
      <c r="B110" s="241" t="s">
        <v>2410</v>
      </c>
      <c r="C110" s="109" t="s">
        <v>2390</v>
      </c>
      <c r="D110" s="314">
        <v>45838</v>
      </c>
    </row>
    <row r="111" spans="1:4" x14ac:dyDescent="0.2">
      <c r="A111" s="114">
        <v>4</v>
      </c>
      <c r="B111" s="241" t="s">
        <v>2411</v>
      </c>
      <c r="C111" s="109" t="s">
        <v>2390</v>
      </c>
      <c r="D111" s="314">
        <v>45838</v>
      </c>
    </row>
    <row r="112" spans="1:4" x14ac:dyDescent="0.2">
      <c r="A112" s="114">
        <v>4</v>
      </c>
      <c r="B112" s="241" t="s">
        <v>2412</v>
      </c>
      <c r="C112" s="109" t="s">
        <v>2390</v>
      </c>
      <c r="D112" s="314">
        <v>45838</v>
      </c>
    </row>
    <row r="113" spans="1:4" x14ac:dyDescent="0.2">
      <c r="A113" s="114">
        <v>4</v>
      </c>
      <c r="B113" s="241" t="s">
        <v>2413</v>
      </c>
      <c r="C113" s="109" t="s">
        <v>2390</v>
      </c>
      <c r="D113" s="314">
        <v>45838</v>
      </c>
    </row>
    <row r="114" spans="1:4" x14ac:dyDescent="0.2">
      <c r="A114" s="114">
        <v>4</v>
      </c>
      <c r="B114" s="241" t="s">
        <v>2414</v>
      </c>
      <c r="C114" s="109" t="s">
        <v>2390</v>
      </c>
      <c r="D114" s="314">
        <v>45838</v>
      </c>
    </row>
    <row r="115" spans="1:4" x14ac:dyDescent="0.2">
      <c r="A115" s="114">
        <v>4</v>
      </c>
      <c r="B115" s="241" t="s">
        <v>2415</v>
      </c>
      <c r="C115" s="109" t="s">
        <v>2390</v>
      </c>
      <c r="D115" s="314">
        <v>45838</v>
      </c>
    </row>
    <row r="116" spans="1:4" x14ac:dyDescent="0.2">
      <c r="A116" s="114">
        <v>4</v>
      </c>
      <c r="B116" s="241" t="s">
        <v>2416</v>
      </c>
      <c r="C116" s="109" t="s">
        <v>2390</v>
      </c>
      <c r="D116" s="314">
        <v>45838</v>
      </c>
    </row>
    <row r="117" spans="1:4" x14ac:dyDescent="0.2">
      <c r="A117" s="114">
        <v>4</v>
      </c>
      <c r="B117" s="241" t="s">
        <v>2417</v>
      </c>
      <c r="C117" s="109" t="s">
        <v>2390</v>
      </c>
      <c r="D117" s="314">
        <v>45838</v>
      </c>
    </row>
    <row r="118" spans="1:4" x14ac:dyDescent="0.2">
      <c r="A118" s="114">
        <v>4</v>
      </c>
      <c r="B118" s="241" t="s">
        <v>2418</v>
      </c>
      <c r="C118" s="109" t="s">
        <v>2390</v>
      </c>
      <c r="D118" s="314">
        <v>45838</v>
      </c>
    </row>
    <row r="119" spans="1:4" x14ac:dyDescent="0.2">
      <c r="A119" s="114">
        <v>4</v>
      </c>
      <c r="B119" s="241" t="s">
        <v>2419</v>
      </c>
      <c r="C119" s="109" t="s">
        <v>2390</v>
      </c>
      <c r="D119" s="314">
        <v>45838</v>
      </c>
    </row>
    <row r="120" spans="1:4" x14ac:dyDescent="0.2">
      <c r="A120" s="114">
        <v>4</v>
      </c>
      <c r="B120" s="241" t="s">
        <v>2420</v>
      </c>
      <c r="C120" s="109" t="s">
        <v>2390</v>
      </c>
      <c r="D120" s="314">
        <v>45838</v>
      </c>
    </row>
    <row r="121" spans="1:4" x14ac:dyDescent="0.2">
      <c r="A121" s="114">
        <v>4</v>
      </c>
      <c r="B121" s="241" t="s">
        <v>2421</v>
      </c>
      <c r="C121" s="109" t="s">
        <v>2390</v>
      </c>
      <c r="D121" s="314">
        <v>45838</v>
      </c>
    </row>
    <row r="122" spans="1:4" x14ac:dyDescent="0.2">
      <c r="A122" s="114">
        <v>4</v>
      </c>
      <c r="B122" s="241" t="s">
        <v>2422</v>
      </c>
      <c r="C122" s="109" t="s">
        <v>2390</v>
      </c>
      <c r="D122" s="314">
        <v>45838</v>
      </c>
    </row>
    <row r="123" spans="1:4" x14ac:dyDescent="0.2">
      <c r="A123" s="114">
        <v>4</v>
      </c>
      <c r="B123" s="241" t="s">
        <v>2423</v>
      </c>
      <c r="C123" s="109" t="s">
        <v>2390</v>
      </c>
      <c r="D123" s="314">
        <v>45838</v>
      </c>
    </row>
    <row r="124" spans="1:4" x14ac:dyDescent="0.2">
      <c r="A124" s="114">
        <v>4</v>
      </c>
      <c r="B124" s="241" t="s">
        <v>2424</v>
      </c>
      <c r="C124" s="109" t="s">
        <v>2390</v>
      </c>
      <c r="D124" s="314">
        <v>45838</v>
      </c>
    </row>
    <row r="125" spans="1:4" x14ac:dyDescent="0.2">
      <c r="A125" s="114">
        <v>4</v>
      </c>
      <c r="B125" s="241" t="s">
        <v>1136</v>
      </c>
      <c r="C125" s="109" t="s">
        <v>2425</v>
      </c>
      <c r="D125" s="314">
        <v>45838</v>
      </c>
    </row>
    <row r="126" spans="1:4" x14ac:dyDescent="0.2">
      <c r="A126" s="114">
        <v>4</v>
      </c>
      <c r="B126" s="241" t="s">
        <v>1124</v>
      </c>
      <c r="C126" s="109" t="s">
        <v>2426</v>
      </c>
      <c r="D126" s="314">
        <v>45838</v>
      </c>
    </row>
    <row r="127" spans="1:4" x14ac:dyDescent="0.2">
      <c r="A127" s="114">
        <v>4</v>
      </c>
      <c r="B127" s="241" t="s">
        <v>2427</v>
      </c>
      <c r="C127" s="109" t="s">
        <v>2425</v>
      </c>
      <c r="D127" s="314">
        <v>45838</v>
      </c>
    </row>
    <row r="128" spans="1:4" x14ac:dyDescent="0.2">
      <c r="A128" s="114">
        <v>4</v>
      </c>
      <c r="B128" s="241" t="s">
        <v>2428</v>
      </c>
      <c r="C128" s="109" t="s">
        <v>2426</v>
      </c>
      <c r="D128" s="314">
        <v>45838</v>
      </c>
    </row>
    <row r="129" spans="1:4" x14ac:dyDescent="0.2">
      <c r="A129" s="114">
        <v>4</v>
      </c>
      <c r="B129" s="241" t="s">
        <v>2429</v>
      </c>
      <c r="C129" s="109" t="s">
        <v>2426</v>
      </c>
      <c r="D129" s="314">
        <v>45838</v>
      </c>
    </row>
    <row r="130" spans="1:4" x14ac:dyDescent="0.2">
      <c r="A130" s="114">
        <v>4</v>
      </c>
      <c r="B130" s="241" t="s">
        <v>2430</v>
      </c>
      <c r="C130" s="109" t="s">
        <v>2425</v>
      </c>
      <c r="D130" s="314">
        <v>45838</v>
      </c>
    </row>
    <row r="131" spans="1:4" x14ac:dyDescent="0.2">
      <c r="A131" s="114">
        <v>4</v>
      </c>
      <c r="B131" s="241" t="s">
        <v>2431</v>
      </c>
      <c r="C131" s="109" t="s">
        <v>2426</v>
      </c>
      <c r="D131" s="314">
        <v>45838</v>
      </c>
    </row>
    <row r="132" spans="1:4" x14ac:dyDescent="0.2">
      <c r="A132" s="114">
        <v>4</v>
      </c>
      <c r="B132" s="241" t="s">
        <v>2432</v>
      </c>
      <c r="C132" s="109" t="s">
        <v>2425</v>
      </c>
      <c r="D132" s="314">
        <v>45838</v>
      </c>
    </row>
    <row r="133" spans="1:4" x14ac:dyDescent="0.2">
      <c r="A133" s="114">
        <v>4</v>
      </c>
      <c r="B133" s="241" t="s">
        <v>2016</v>
      </c>
      <c r="C133" s="109" t="s">
        <v>2426</v>
      </c>
      <c r="D133" s="314">
        <v>45838</v>
      </c>
    </row>
    <row r="134" spans="1:4" x14ac:dyDescent="0.2">
      <c r="A134" s="114">
        <v>4</v>
      </c>
      <c r="B134" s="241" t="s">
        <v>2026</v>
      </c>
      <c r="C134" s="109" t="s">
        <v>2425</v>
      </c>
      <c r="D134" s="314">
        <v>45838</v>
      </c>
    </row>
    <row r="135" spans="1:4" x14ac:dyDescent="0.2">
      <c r="A135" s="114">
        <v>4</v>
      </c>
      <c r="B135" s="241" t="s">
        <v>2391</v>
      </c>
      <c r="C135" s="109" t="s">
        <v>2390</v>
      </c>
      <c r="D135" s="314">
        <v>45838</v>
      </c>
    </row>
    <row r="136" spans="1:4" x14ac:dyDescent="0.2">
      <c r="A136" s="114">
        <v>4</v>
      </c>
      <c r="B136" s="241" t="s">
        <v>1878</v>
      </c>
      <c r="C136" s="109" t="s">
        <v>2390</v>
      </c>
      <c r="D136" s="314">
        <v>45838</v>
      </c>
    </row>
    <row r="137" spans="1:4" x14ac:dyDescent="0.2">
      <c r="A137" s="114">
        <v>4</v>
      </c>
      <c r="B137" s="241" t="s">
        <v>2432</v>
      </c>
      <c r="C137" s="109" t="s">
        <v>2390</v>
      </c>
      <c r="D137" s="314">
        <v>45838</v>
      </c>
    </row>
    <row r="138" spans="1:4" x14ac:dyDescent="0.2">
      <c r="A138" s="114">
        <v>4</v>
      </c>
      <c r="B138" s="241" t="s">
        <v>2026</v>
      </c>
      <c r="C138" s="109" t="s">
        <v>2390</v>
      </c>
      <c r="D138" s="314">
        <v>45838</v>
      </c>
    </row>
    <row r="139" spans="1:4" x14ac:dyDescent="0.2">
      <c r="A139" s="114">
        <v>4</v>
      </c>
      <c r="B139" s="241" t="s">
        <v>2016</v>
      </c>
      <c r="C139" s="109" t="s">
        <v>2390</v>
      </c>
      <c r="D139" s="314">
        <v>45838</v>
      </c>
    </row>
    <row r="140" spans="1:4" x14ac:dyDescent="0.2">
      <c r="A140" s="114">
        <v>4</v>
      </c>
      <c r="B140" s="241" t="s">
        <v>2431</v>
      </c>
      <c r="C140" s="109" t="s">
        <v>2390</v>
      </c>
      <c r="D140" s="314">
        <v>45838</v>
      </c>
    </row>
    <row r="141" spans="1:4" x14ac:dyDescent="0.2">
      <c r="A141" s="114">
        <v>4</v>
      </c>
      <c r="B141" s="241" t="s">
        <v>1124</v>
      </c>
      <c r="C141" s="109" t="s">
        <v>2390</v>
      </c>
      <c r="D141" s="314">
        <v>45838</v>
      </c>
    </row>
    <row r="142" spans="1:4" x14ac:dyDescent="0.2">
      <c r="A142" s="114">
        <v>4</v>
      </c>
      <c r="B142" s="241" t="s">
        <v>2429</v>
      </c>
      <c r="C142" s="109" t="s">
        <v>2390</v>
      </c>
      <c r="D142" s="314">
        <v>45838</v>
      </c>
    </row>
    <row r="143" spans="1:4" x14ac:dyDescent="0.2">
      <c r="A143" s="114">
        <v>4</v>
      </c>
      <c r="B143" s="241" t="s">
        <v>2411</v>
      </c>
      <c r="C143" s="109" t="s">
        <v>2433</v>
      </c>
      <c r="D143" s="314">
        <v>45838</v>
      </c>
    </row>
    <row r="144" spans="1:4" x14ac:dyDescent="0.2">
      <c r="A144" s="114">
        <v>4</v>
      </c>
      <c r="B144" s="241" t="s">
        <v>2434</v>
      </c>
      <c r="C144" s="109" t="s">
        <v>2435</v>
      </c>
      <c r="D144" s="314">
        <v>45838</v>
      </c>
    </row>
    <row r="145" spans="1:4" x14ac:dyDescent="0.2">
      <c r="A145" s="114">
        <v>4</v>
      </c>
      <c r="B145" s="241" t="s">
        <v>2436</v>
      </c>
      <c r="C145" s="109" t="s">
        <v>2390</v>
      </c>
      <c r="D145" s="314">
        <v>45838</v>
      </c>
    </row>
    <row r="146" spans="1:4" x14ac:dyDescent="0.2">
      <c r="A146" s="114">
        <v>4</v>
      </c>
      <c r="B146" s="241" t="s">
        <v>2074</v>
      </c>
      <c r="C146" s="109" t="s">
        <v>2437</v>
      </c>
      <c r="D146" s="314">
        <v>45838</v>
      </c>
    </row>
    <row r="147" spans="1:4" x14ac:dyDescent="0.2">
      <c r="A147" s="114">
        <v>4</v>
      </c>
      <c r="B147" s="241" t="s">
        <v>2436</v>
      </c>
      <c r="C147" s="109" t="s">
        <v>2437</v>
      </c>
      <c r="D147" s="314">
        <v>45838</v>
      </c>
    </row>
    <row r="148" spans="1:4" x14ac:dyDescent="0.2">
      <c r="A148" s="114">
        <v>4</v>
      </c>
      <c r="B148" s="241" t="s">
        <v>2438</v>
      </c>
      <c r="C148" s="109" t="s">
        <v>2437</v>
      </c>
      <c r="D148" s="314">
        <v>45838</v>
      </c>
    </row>
    <row r="149" spans="1:4" x14ac:dyDescent="0.2">
      <c r="A149" s="114">
        <v>4</v>
      </c>
      <c r="B149" s="241" t="s">
        <v>2411</v>
      </c>
      <c r="C149" s="109" t="s">
        <v>2437</v>
      </c>
      <c r="D149" s="314">
        <v>45838</v>
      </c>
    </row>
    <row r="150" spans="1:4" x14ac:dyDescent="0.2">
      <c r="A150" s="114">
        <v>4</v>
      </c>
      <c r="B150" s="241" t="s">
        <v>1204</v>
      </c>
      <c r="C150" s="109" t="s">
        <v>2437</v>
      </c>
      <c r="D150" s="314">
        <v>45838</v>
      </c>
    </row>
    <row r="151" spans="1:4" x14ac:dyDescent="0.2">
      <c r="A151" s="114">
        <v>4</v>
      </c>
      <c r="B151" s="241" t="s">
        <v>2036</v>
      </c>
      <c r="C151" s="109" t="s">
        <v>2439</v>
      </c>
      <c r="D151" s="314">
        <v>45838</v>
      </c>
    </row>
    <row r="152" spans="1:4" x14ac:dyDescent="0.2">
      <c r="A152" s="114">
        <v>4</v>
      </c>
      <c r="B152" s="241" t="s">
        <v>2440</v>
      </c>
      <c r="C152" s="109" t="s">
        <v>2439</v>
      </c>
      <c r="D152" s="314">
        <v>45838</v>
      </c>
    </row>
    <row r="153" spans="1:4" x14ac:dyDescent="0.2">
      <c r="A153" s="114">
        <v>4</v>
      </c>
      <c r="B153" s="241" t="s">
        <v>2441</v>
      </c>
      <c r="C153" s="109" t="s">
        <v>2439</v>
      </c>
      <c r="D153" s="314">
        <v>45838</v>
      </c>
    </row>
    <row r="154" spans="1:4" x14ac:dyDescent="0.2">
      <c r="A154" s="114">
        <v>4</v>
      </c>
      <c r="B154" s="241" t="s">
        <v>1148</v>
      </c>
      <c r="C154" s="109" t="s">
        <v>2439</v>
      </c>
      <c r="D154" s="314">
        <v>45838</v>
      </c>
    </row>
    <row r="155" spans="1:4" x14ac:dyDescent="0.2">
      <c r="A155" s="114">
        <v>4</v>
      </c>
      <c r="B155" s="241" t="s">
        <v>2135</v>
      </c>
      <c r="C155" s="109" t="s">
        <v>2442</v>
      </c>
      <c r="D155" s="314">
        <v>45838</v>
      </c>
    </row>
    <row r="156" spans="1:4" x14ac:dyDescent="0.2">
      <c r="A156" s="114">
        <v>4</v>
      </c>
      <c r="B156" s="241" t="s">
        <v>1575</v>
      </c>
      <c r="C156" s="109" t="s">
        <v>2443</v>
      </c>
      <c r="D156" s="314">
        <v>45838</v>
      </c>
    </row>
    <row r="157" spans="1:4" x14ac:dyDescent="0.2">
      <c r="A157" s="114">
        <v>4</v>
      </c>
      <c r="B157" s="241" t="s">
        <v>2444</v>
      </c>
      <c r="C157" s="109" t="s">
        <v>2443</v>
      </c>
      <c r="D157" s="314">
        <v>45838</v>
      </c>
    </row>
    <row r="158" spans="1:4" x14ac:dyDescent="0.2">
      <c r="A158" s="114">
        <v>4</v>
      </c>
      <c r="B158" s="241" t="s">
        <v>2445</v>
      </c>
      <c r="C158" s="109" t="s">
        <v>2443</v>
      </c>
      <c r="D158" s="314">
        <v>45838</v>
      </c>
    </row>
    <row r="159" spans="1:4" x14ac:dyDescent="0.2">
      <c r="A159" s="114">
        <v>4</v>
      </c>
      <c r="B159" s="241" t="s">
        <v>2446</v>
      </c>
      <c r="C159" s="109" t="s">
        <v>2443</v>
      </c>
      <c r="D159" s="314">
        <v>45838</v>
      </c>
    </row>
    <row r="160" spans="1:4" x14ac:dyDescent="0.2">
      <c r="A160" s="114">
        <v>4</v>
      </c>
      <c r="B160" s="241" t="s">
        <v>2447</v>
      </c>
      <c r="C160" s="109" t="s">
        <v>2448</v>
      </c>
      <c r="D160" s="314">
        <v>45838</v>
      </c>
    </row>
    <row r="161" spans="1:4" x14ac:dyDescent="0.2">
      <c r="A161" s="114">
        <v>4</v>
      </c>
      <c r="B161" s="241" t="s">
        <v>2449</v>
      </c>
      <c r="C161" s="109" t="s">
        <v>2448</v>
      </c>
      <c r="D161" s="314">
        <v>45838</v>
      </c>
    </row>
    <row r="162" spans="1:4" x14ac:dyDescent="0.2">
      <c r="A162" s="114">
        <v>4</v>
      </c>
      <c r="B162" s="241" t="s">
        <v>2400</v>
      </c>
      <c r="C162" s="109" t="s">
        <v>2437</v>
      </c>
      <c r="D162" s="314">
        <v>45838</v>
      </c>
    </row>
    <row r="163" spans="1:4" x14ac:dyDescent="0.2">
      <c r="A163" s="114">
        <v>4</v>
      </c>
      <c r="B163" s="241" t="s">
        <v>2401</v>
      </c>
      <c r="C163" s="109" t="s">
        <v>2437</v>
      </c>
      <c r="D163" s="314">
        <v>45838</v>
      </c>
    </row>
    <row r="164" spans="1:4" x14ac:dyDescent="0.2">
      <c r="A164" s="114">
        <v>4</v>
      </c>
      <c r="B164" s="241" t="s">
        <v>2402</v>
      </c>
      <c r="C164" s="109" t="s">
        <v>2437</v>
      </c>
      <c r="D164" s="314">
        <v>45838</v>
      </c>
    </row>
    <row r="165" spans="1:4" x14ac:dyDescent="0.2">
      <c r="A165" s="114">
        <v>4</v>
      </c>
      <c r="B165" s="241" t="s">
        <v>2403</v>
      </c>
      <c r="C165" s="109" t="s">
        <v>2437</v>
      </c>
      <c r="D165" s="314">
        <v>45838</v>
      </c>
    </row>
    <row r="166" spans="1:4" x14ac:dyDescent="0.2">
      <c r="A166" s="114">
        <v>4</v>
      </c>
      <c r="B166" s="241" t="s">
        <v>2450</v>
      </c>
      <c r="C166" s="109" t="s">
        <v>2443</v>
      </c>
      <c r="D166" s="314">
        <v>45838</v>
      </c>
    </row>
    <row r="167" spans="1:4" x14ac:dyDescent="0.2">
      <c r="A167" s="114">
        <v>4</v>
      </c>
      <c r="B167" s="241" t="s">
        <v>2451</v>
      </c>
      <c r="C167" s="109" t="s">
        <v>2443</v>
      </c>
      <c r="D167" s="314">
        <v>45838</v>
      </c>
    </row>
    <row r="168" spans="1:4" x14ac:dyDescent="0.2">
      <c r="A168" s="114">
        <v>4</v>
      </c>
      <c r="B168" s="241" t="s">
        <v>2452</v>
      </c>
      <c r="C168" s="109" t="s">
        <v>2443</v>
      </c>
      <c r="D168" s="314">
        <v>45838</v>
      </c>
    </row>
    <row r="169" spans="1:4" x14ac:dyDescent="0.2">
      <c r="A169" s="114">
        <v>4</v>
      </c>
      <c r="B169" s="241" t="s">
        <v>2400</v>
      </c>
      <c r="C169" s="109" t="s">
        <v>2443</v>
      </c>
      <c r="D169" s="314">
        <v>45838</v>
      </c>
    </row>
    <row r="170" spans="1:4" x14ac:dyDescent="0.2">
      <c r="A170" s="114">
        <v>4</v>
      </c>
      <c r="B170" s="241" t="s">
        <v>2453</v>
      </c>
      <c r="C170" s="109" t="s">
        <v>2454</v>
      </c>
      <c r="D170" s="314">
        <v>45838</v>
      </c>
    </row>
    <row r="171" spans="1:4" x14ac:dyDescent="0.2">
      <c r="A171" s="114">
        <v>4</v>
      </c>
      <c r="B171" s="241" t="s">
        <v>302</v>
      </c>
      <c r="C171" s="109" t="s">
        <v>2455</v>
      </c>
      <c r="D171" s="314">
        <v>45838</v>
      </c>
    </row>
    <row r="172" spans="1:4" x14ac:dyDescent="0.2">
      <c r="A172" s="114">
        <v>4</v>
      </c>
      <c r="B172" s="241" t="s">
        <v>313</v>
      </c>
      <c r="C172" s="109" t="s">
        <v>2455</v>
      </c>
      <c r="D172" s="314">
        <v>45838</v>
      </c>
    </row>
    <row r="173" spans="1:4" x14ac:dyDescent="0.2">
      <c r="A173" s="114">
        <v>4</v>
      </c>
      <c r="B173" s="241" t="s">
        <v>324</v>
      </c>
      <c r="C173" s="109" t="s">
        <v>2455</v>
      </c>
      <c r="D173" s="314">
        <v>45838</v>
      </c>
    </row>
    <row r="174" spans="1:4" x14ac:dyDescent="0.2">
      <c r="A174" s="114">
        <v>4</v>
      </c>
      <c r="B174" s="241" t="s">
        <v>1888</v>
      </c>
      <c r="C174" s="109" t="s">
        <v>2443</v>
      </c>
      <c r="D174" s="314">
        <v>45838</v>
      </c>
    </row>
    <row r="175" spans="1:4" x14ac:dyDescent="0.2">
      <c r="A175" s="114">
        <v>4</v>
      </c>
      <c r="B175" s="241" t="s">
        <v>1217</v>
      </c>
      <c r="C175" s="109" t="s">
        <v>2456</v>
      </c>
      <c r="D175" s="314">
        <v>45838</v>
      </c>
    </row>
    <row r="176" spans="1:4" x14ac:dyDescent="0.2">
      <c r="A176" s="114">
        <v>4</v>
      </c>
      <c r="B176" s="241" t="s">
        <v>2457</v>
      </c>
      <c r="C176" s="109" t="s">
        <v>2439</v>
      </c>
      <c r="D176" s="314">
        <v>45838</v>
      </c>
    </row>
    <row r="177" spans="1:4" x14ac:dyDescent="0.2">
      <c r="A177" s="114">
        <v>4</v>
      </c>
      <c r="B177" s="241" t="s">
        <v>914</v>
      </c>
      <c r="C177" s="109" t="s">
        <v>2458</v>
      </c>
      <c r="D177" s="314">
        <v>45838</v>
      </c>
    </row>
    <row r="178" spans="1:4" x14ac:dyDescent="0.2">
      <c r="A178" s="114">
        <v>4</v>
      </c>
      <c r="B178" s="241" t="s">
        <v>1439</v>
      </c>
      <c r="C178" s="109" t="s">
        <v>2458</v>
      </c>
      <c r="D178" s="314">
        <v>45838</v>
      </c>
    </row>
    <row r="179" spans="1:4" x14ac:dyDescent="0.2">
      <c r="A179" s="114">
        <v>4</v>
      </c>
      <c r="B179" s="241" t="s">
        <v>1709</v>
      </c>
      <c r="C179" s="109" t="s">
        <v>2458</v>
      </c>
      <c r="D179" s="314">
        <v>45838</v>
      </c>
    </row>
    <row r="180" spans="1:4" x14ac:dyDescent="0.2">
      <c r="A180" s="114">
        <v>4</v>
      </c>
      <c r="B180" s="241" t="s">
        <v>1956</v>
      </c>
      <c r="C180" s="109" t="s">
        <v>2458</v>
      </c>
      <c r="D180" s="314">
        <v>45838</v>
      </c>
    </row>
    <row r="181" spans="1:4" x14ac:dyDescent="0.2">
      <c r="A181" s="114">
        <v>4</v>
      </c>
      <c r="B181" s="241" t="s">
        <v>2283</v>
      </c>
      <c r="C181" s="109" t="s">
        <v>2458</v>
      </c>
      <c r="D181" s="314">
        <v>45838</v>
      </c>
    </row>
    <row r="182" spans="1:4" x14ac:dyDescent="0.2">
      <c r="A182" s="114">
        <v>4</v>
      </c>
      <c r="B182" s="241" t="s">
        <v>2016</v>
      </c>
      <c r="C182" s="109" t="s">
        <v>2459</v>
      </c>
      <c r="D182" s="314">
        <v>45838</v>
      </c>
    </row>
    <row r="183" spans="1:4" x14ac:dyDescent="0.2">
      <c r="A183" s="114">
        <v>4</v>
      </c>
      <c r="B183" s="241" t="s">
        <v>2026</v>
      </c>
      <c r="C183" s="109" t="s">
        <v>2459</v>
      </c>
      <c r="D183" s="314">
        <v>45838</v>
      </c>
    </row>
    <row r="184" spans="1:4" x14ac:dyDescent="0.2">
      <c r="A184" s="114">
        <v>4</v>
      </c>
      <c r="B184" s="241" t="s">
        <v>2036</v>
      </c>
      <c r="C184" s="109" t="s">
        <v>2459</v>
      </c>
      <c r="D184" s="314">
        <v>45838</v>
      </c>
    </row>
    <row r="185" spans="1:4" x14ac:dyDescent="0.2">
      <c r="A185" s="114">
        <v>4</v>
      </c>
      <c r="B185" s="241" t="s">
        <v>1124</v>
      </c>
      <c r="C185" s="109" t="s">
        <v>2459</v>
      </c>
      <c r="D185" s="314">
        <v>45838</v>
      </c>
    </row>
    <row r="186" spans="1:4" x14ac:dyDescent="0.2">
      <c r="A186" s="114">
        <v>4</v>
      </c>
      <c r="B186" s="241" t="s">
        <v>1136</v>
      </c>
      <c r="C186" s="109" t="s">
        <v>2459</v>
      </c>
      <c r="D186" s="314">
        <v>45838</v>
      </c>
    </row>
    <row r="187" spans="1:4" x14ac:dyDescent="0.2">
      <c r="A187" s="114">
        <v>4</v>
      </c>
      <c r="B187" s="241" t="s">
        <v>1148</v>
      </c>
      <c r="C187" s="109" t="s">
        <v>2459</v>
      </c>
      <c r="D187" s="314">
        <v>45838</v>
      </c>
    </row>
  </sheetData>
  <sheetProtection sort="0" autoFilter="0"/>
  <conditionalFormatting sqref="B154">
    <cfRule type="duplicateValues" dxfId="3" priority="1"/>
  </conditionalFormatting>
  <conditionalFormatting sqref="B182:B184">
    <cfRule type="duplicateValues" dxfId="2" priority="4"/>
  </conditionalFormatting>
  <conditionalFormatting sqref="B185:B186">
    <cfRule type="duplicateValues" dxfId="1" priority="3"/>
  </conditionalFormatting>
  <conditionalFormatting sqref="B187">
    <cfRule type="duplicateValues" dxfId="0" priority="2"/>
  </conditionalFormatting>
  <printOptions horizontalCentered="1"/>
  <pageMargins left="0.25" right="0.25" top="0.5" bottom="0.5" header="0.25" footer="0.25"/>
  <pageSetup orientation="landscape" horizontalDpi="1200" verticalDpi="1200" r:id="rId1"/>
  <headerFooter alignWithMargins="0">
    <oddHeader>&amp;CIRS Office of Safeguards SCSEM</oddHeader>
    <oddFooter>&amp;L&amp;F&amp;RPage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33874043-1092-46f2-b7ed-3863b0441e79">
      <Terms xmlns="http://schemas.microsoft.com/office/infopath/2007/PartnerControls"/>
    </lcf76f155ced4ddcb4097134ff3c332f>
    <TaxCatchAll xmlns="2c75e67c-ed2d-4c91-baba-8aa4949e551e"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B5B4DEE38E943499C2C7511919B72BA" ma:contentTypeVersion="14" ma:contentTypeDescription="Create a new document." ma:contentTypeScope="" ma:versionID="fc42658f6af853bf54f81a61a3f212e3">
  <xsd:schema xmlns:xsd="http://www.w3.org/2001/XMLSchema" xmlns:xs="http://www.w3.org/2001/XMLSchema" xmlns:p="http://schemas.microsoft.com/office/2006/metadata/properties" xmlns:ns1="http://schemas.microsoft.com/sharepoint/v3" xmlns:ns2="33874043-1092-46f2-b7ed-3863b0441e79" xmlns:ns3="2c75e67c-ed2d-4c91-baba-8aa4949e551e" targetNamespace="http://schemas.microsoft.com/office/2006/metadata/properties" ma:root="true" ma:fieldsID="d9f091e4208c45b1fc7767885202b3b3" ns1:_="" ns2:_="" ns3:_="">
    <xsd:import namespace="http://schemas.microsoft.com/sharepoint/v3"/>
    <xsd:import namespace="33874043-1092-46f2-b7ed-3863b0441e79"/>
    <xsd:import namespace="2c75e67c-ed2d-4c91-baba-8aa4949e551e"/>
    <xsd:element name="properties">
      <xsd:complexType>
        <xsd:sequence>
          <xsd:element name="documentManagement">
            <xsd:complexType>
              <xsd:all>
                <xsd:element ref="ns2:MediaServiceMetadata" minOccurs="0"/>
                <xsd:element ref="ns2:MediaServiceFastMetadata" minOccurs="0"/>
                <xsd:element ref="ns1:_ip_UnifiedCompliancePolicyProperties" minOccurs="0"/>
                <xsd:element ref="ns1:_ip_UnifiedCompliancePolicyUIAction"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0" nillable="true" ma:displayName="Unified Compliance Policy Properties" ma:hidden="true" ma:internalName="_ip_UnifiedCompliancePolicyProperties">
      <xsd:simpleType>
        <xsd:restriction base="dms:Note"/>
      </xsd:simpleType>
    </xsd:element>
    <xsd:element name="_ip_UnifiedCompliancePolicyUIAction" ma:index="1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3874043-1092-46f2-b7ed-3863b0441e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8893229-fc1a-4591-9812-6a184d4b58b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c75e67c-ed2d-4c91-baba-8aa4949e551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0283ac5-ee11-4a8b-b790-93b8efa1ecd9}" ma:internalName="TaxCatchAll" ma:showField="CatchAllData" ma:web="2c75e67c-ed2d-4c91-baba-8aa4949e551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2399F3-2DE6-42B0-AE05-4330A410C762}">
  <ds:schemaRefs>
    <ds:schemaRef ds:uri="http://schemas.microsoft.com/sharepoint/v3/contenttype/forms"/>
  </ds:schemaRefs>
</ds:datastoreItem>
</file>

<file path=customXml/itemProps2.xml><?xml version="1.0" encoding="utf-8"?>
<ds:datastoreItem xmlns:ds="http://schemas.openxmlformats.org/officeDocument/2006/customXml" ds:itemID="{63086D89-9021-4D0A-ADEE-20754A737A5F}">
  <ds:schemaRefs>
    <ds:schemaRef ds:uri="http://purl.org/dc/terms/"/>
    <ds:schemaRef ds:uri="http://schemas.microsoft.com/office/2006/documentManagement/types"/>
    <ds:schemaRef ds:uri="http://schemas.microsoft.com/sharepoint/v3"/>
    <ds:schemaRef ds:uri="http://purl.org/dc/elements/1.1/"/>
    <ds:schemaRef ds:uri="http://schemas.microsoft.com/office/2006/metadata/properties"/>
    <ds:schemaRef ds:uri="http://schemas.openxmlformats.org/package/2006/metadata/core-properties"/>
    <ds:schemaRef ds:uri="http://schemas.microsoft.com/office/infopath/2007/PartnerControls"/>
    <ds:schemaRef ds:uri="2c75e67c-ed2d-4c91-baba-8aa4949e551e"/>
    <ds:schemaRef ds:uri="33874043-1092-46f2-b7ed-3863b0441e79"/>
    <ds:schemaRef ds:uri="http://www.w3.org/XML/1998/namespace"/>
    <ds:schemaRef ds:uri="http://purl.org/dc/dcmitype/"/>
  </ds:schemaRefs>
</ds:datastoreItem>
</file>

<file path=customXml/itemProps3.xml><?xml version="1.0" encoding="utf-8"?>
<ds:datastoreItem xmlns:ds="http://schemas.openxmlformats.org/officeDocument/2006/customXml" ds:itemID="{261B7754-5FAA-4B6F-8443-1F430BA98A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874043-1092-46f2-b7ed-3863b0441e79"/>
    <ds:schemaRef ds:uri="2c75e67c-ed2d-4c91-baba-8aa4949e551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Dashboard</vt:lpstr>
      <vt:lpstr>Results</vt:lpstr>
      <vt:lpstr>Instructions</vt:lpstr>
      <vt:lpstr>Gen Test Cases</vt:lpstr>
      <vt:lpstr>Solaris 10 Test Cases</vt:lpstr>
      <vt:lpstr>Solaris 11.4 Test Cases </vt:lpstr>
      <vt:lpstr>Change Log</vt:lpstr>
      <vt:lpstr>Appendix</vt:lpstr>
      <vt:lpstr>New Release Changes</vt:lpstr>
      <vt:lpstr>Issue Code Table</vt:lpstr>
      <vt:lpstr>'New Release Changes'!Print_Area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Cyber Castellum</dc:creator>
  <cp:keywords/>
  <dc:description/>
  <cp:lastModifiedBy>Lancaster Shannon E</cp:lastModifiedBy>
  <cp:revision/>
  <dcterms:created xsi:type="dcterms:W3CDTF">2014-11-17T05:09:03Z</dcterms:created>
  <dcterms:modified xsi:type="dcterms:W3CDTF">2025-07-25T13:04:52Z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0x010100BB5B4DEE38E943499C2C7511919B72BA</vt:lpwstr>
  </property>
  <property fmtid="{D5CDD505-2E9C-101B-9397-08002B2CF9AE}" pid="3" name="MediaServiceImageTags">
    <vt:lpwstr/>
  </property>
</Properties>
</file>